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75" activeTab="0"/>
  </bookViews>
  <sheets>
    <sheet name="Rekapitulace stavby" sheetId="6" r:id="rId1"/>
    <sheet name="SO 01 Deponie" sheetId="4" r:id="rId2"/>
    <sheet name="SO 02 Oplocení" sheetId="3" r:id="rId3"/>
    <sheet name="SO 03 Přípojka dešťové kanaliza" sheetId="2" r:id="rId4"/>
    <sheet name="SO 04 Zastřešení" sheetId="1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<sst xmlns="http://schemas.openxmlformats.org/spreadsheetml/2006/main" count="807" uniqueCount="301">
  <si>
    <t>KRYCÍ LIST ROZPOČTU</t>
  </si>
  <si>
    <t>Objekt:</t>
  </si>
  <si>
    <t>SO 04 - Zastřešení</t>
  </si>
  <si>
    <t/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</si>
  <si>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</si>
  <si>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</si>
  <si>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</si>
  <si>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</si>
  <si>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</si>
  <si>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</si>
  <si>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</si>
  <si>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</si>
  <si>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</si>
  <si>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</si>
  <si>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</si>
  <si>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</si>
  <si>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</si>
  <si>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</si>
  <si>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</si>
  <si>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</si>
  <si>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</si>
  <si>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</si>
  <si>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</si>
  <si>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</si>
  <si>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</si>
  <si>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</si>
  <si>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</si>
  <si>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>PSV - Práce a dodávky PSV</t>
  </si>
  <si>
    <t xml:space="preserve">    762 - Konstrukce tesařské</t>
  </si>
  <si>
    <t xml:space="preserve">    764 - Konstrukce klempířské</t>
  </si>
  <si>
    <t xml:space="preserve">    766 -  Konstrukce truhlářské</t>
  </si>
  <si>
    <t>VRN - Vedlejší rozpočtové náklady</t>
  </si>
  <si>
    <t xml:space="preserve">    VRN6 - Územní vlivy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</si>
  <si>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</si>
  <si>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</si>
  <si>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</si>
  <si>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</si>
  <si>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</si>
  <si>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</si>
  <si>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</si>
  <si>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</si>
  <si>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</si>
  <si>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</si>
  <si>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41</t>
  </si>
  <si>
    <t>K</t>
  </si>
  <si>
    <t>131201101</t>
  </si>
  <si>
    <t>Hloubení jam nezapažených v hornině tř. 3 objemu do 100 m3</t>
  </si>
  <si>
    <t>m3</t>
  </si>
  <si>
    <t>42</t>
  </si>
  <si>
    <t>131201109</t>
  </si>
  <si>
    <t>Příplatek za lepivost u hloubení jam nezapažených v hornině tř. 3</t>
  </si>
  <si>
    <t>43</t>
  </si>
  <si>
    <t>162701105</t>
  </si>
  <si>
    <t>Vodorovné přemístění do 10000 m výkopku/sypaniny z horniny tř. 1 až 4</t>
  </si>
  <si>
    <t>44</t>
  </si>
  <si>
    <t>171201201</t>
  </si>
  <si>
    <t>Uložení sypaniny na skládky</t>
  </si>
  <si>
    <t>48</t>
  </si>
  <si>
    <t>213141113</t>
  </si>
  <si>
    <t xml:space="preserve">Zřízení vrstvy z geotextilie v rovině nebo ve sklonu do 1:5 </t>
  </si>
  <si>
    <t>m2</t>
  </si>
  <si>
    <t>50</t>
  </si>
  <si>
    <t>M</t>
  </si>
  <si>
    <t>69311202</t>
  </si>
  <si>
    <t>geotextilie netkaná PES+PP 500 g/m2</t>
  </si>
  <si>
    <t>40</t>
  </si>
  <si>
    <t>275313611</t>
  </si>
  <si>
    <t>Základové patky z betonu tř. C 16/20</t>
  </si>
  <si>
    <t>36</t>
  </si>
  <si>
    <t>348172214</t>
  </si>
  <si>
    <t>Montáž vjezdových bran samonosných dvoukřídlových plochy přes 5,0 m2 do 10,0 m2</t>
  </si>
  <si>
    <t>kus</t>
  </si>
  <si>
    <t>37</t>
  </si>
  <si>
    <t>55342341</t>
  </si>
  <si>
    <t>brána kovová dvoukřídlová 2000x3000 mm</t>
  </si>
  <si>
    <t>38</t>
  </si>
  <si>
    <t>348401130</t>
  </si>
  <si>
    <t>Osazení oplocení ze strojového pletiva s napínacími dráty výšky do 2,0 m do 15° sklonu svahu</t>
  </si>
  <si>
    <t>m</t>
  </si>
  <si>
    <t>39</t>
  </si>
  <si>
    <t>31324768</t>
  </si>
  <si>
    <t>pletivo drátěné se čtvercovými oky zapletené Pz  50x2x2000mm</t>
  </si>
  <si>
    <t>47</t>
  </si>
  <si>
    <t>564251111</t>
  </si>
  <si>
    <t>Podklad nebo podsyp ze štěrkopísku ŠP tl 150 mm</t>
  </si>
  <si>
    <t>11</t>
  </si>
  <si>
    <t>ind.1</t>
  </si>
  <si>
    <t xml:space="preserve">D+ M Ocelová konstukce zastřešení </t>
  </si>
  <si>
    <t>kpl</t>
  </si>
  <si>
    <t>12</t>
  </si>
  <si>
    <t>762332131</t>
  </si>
  <si>
    <t>Montáž vázaných kcí krovů pravidelných z hraněného řeziva průřezové plochy do 120 cm2</t>
  </si>
  <si>
    <t>13</t>
  </si>
  <si>
    <t>60512001</t>
  </si>
  <si>
    <t>řezivo jehličnaté hranol jakost I do 120cm2</t>
  </si>
  <si>
    <t>14</t>
  </si>
  <si>
    <t>762342214</t>
  </si>
  <si>
    <t>Montáž laťování na střechách jednoduchých sklonu do 60° osové vzdálenosti do 360 mm</t>
  </si>
  <si>
    <t>15</t>
  </si>
  <si>
    <t>764101143</t>
  </si>
  <si>
    <t>Montáž krytiny střechy rovné z taškových tabulí sklonu do 60°</t>
  </si>
  <si>
    <t>16</t>
  </si>
  <si>
    <t>55350183</t>
  </si>
  <si>
    <t>krytina střešní profilovaný Pz plech tl 0,5mm š 1000mm s povrchovou úpravou</t>
  </si>
  <si>
    <t>30</t>
  </si>
  <si>
    <t>764202105</t>
  </si>
  <si>
    <t>Montáž oplechování závětrnou lištou</t>
  </si>
  <si>
    <t>31</t>
  </si>
  <si>
    <t>55344007</t>
  </si>
  <si>
    <t>závětrná lišta z poplastovaného plechu délky 2000 mm, rozvinuté šířky 250 mm</t>
  </si>
  <si>
    <t>17</t>
  </si>
  <si>
    <t>764202134</t>
  </si>
  <si>
    <t>Montáž oplechování rovné okapové hrany</t>
  </si>
  <si>
    <t>18</t>
  </si>
  <si>
    <t>59244095</t>
  </si>
  <si>
    <t>okapnice plechová</t>
  </si>
  <si>
    <t>19</t>
  </si>
  <si>
    <t>764501103</t>
  </si>
  <si>
    <t>Montáž žlabu podokapního půlkulatého</t>
  </si>
  <si>
    <t>20</t>
  </si>
  <si>
    <t>55344188</t>
  </si>
  <si>
    <t>žlab půlkruhový podokapní Pz 333</t>
  </si>
  <si>
    <t>21</t>
  </si>
  <si>
    <t>764501104</t>
  </si>
  <si>
    <t>Montáž čela pro podokapní půlkulatý žlab</t>
  </si>
  <si>
    <t>22</t>
  </si>
  <si>
    <t>55344552</t>
  </si>
  <si>
    <t>čelo  půlkulatého žlabu 333 Pz</t>
  </si>
  <si>
    <t>23</t>
  </si>
  <si>
    <t>764501105</t>
  </si>
  <si>
    <t>Montáž háku pro podokapní půlkulatý žlab</t>
  </si>
  <si>
    <t>24</t>
  </si>
  <si>
    <t>55344578</t>
  </si>
  <si>
    <t>hák žlabový 333 Pz dl 550mm</t>
  </si>
  <si>
    <t>25</t>
  </si>
  <si>
    <t>764501106</t>
  </si>
  <si>
    <t>Montáž hrdla pro podokapní půlkulatý žlab</t>
  </si>
  <si>
    <t>26</t>
  </si>
  <si>
    <t>764508131</t>
  </si>
  <si>
    <t>Montáž kruhového svodu</t>
  </si>
  <si>
    <t>27</t>
  </si>
  <si>
    <t>55344209</t>
  </si>
  <si>
    <t>svod kruhový Pz 120</t>
  </si>
  <si>
    <t>28</t>
  </si>
  <si>
    <t>764508132</t>
  </si>
  <si>
    <t>Montáž objímky kruhového svodu</t>
  </si>
  <si>
    <t>29</t>
  </si>
  <si>
    <t>55344333</t>
  </si>
  <si>
    <t>objímka svodu 120 Pz trn 200mm</t>
  </si>
  <si>
    <t>32</t>
  </si>
  <si>
    <t>766412221</t>
  </si>
  <si>
    <t>Montáž obložení stěn plochy přes 1 m2 palubkami modřínovými š do 60 mm vč. montáže podkladového roštu</t>
  </si>
  <si>
    <t>33</t>
  </si>
  <si>
    <t>61191157</t>
  </si>
  <si>
    <t>palubky obkladové - dle výběru investora</t>
  </si>
  <si>
    <t>45</t>
  </si>
  <si>
    <t>040001000</t>
  </si>
  <si>
    <t>46</t>
  </si>
  <si>
    <t>065002000</t>
  </si>
  <si>
    <t>Mimostaveništní doprava materiálů</t>
  </si>
  <si>
    <t>SO 03 - Přípojka dešťové kanalizace</t>
  </si>
  <si>
    <t xml:space="preserve">    4 - Vodorovné konstrukce</t>
  </si>
  <si>
    <t xml:space="preserve">    8 - Trubní vedení</t>
  </si>
  <si>
    <t xml:space="preserve">    998 - Přesun hmot</t>
  </si>
  <si>
    <t xml:space="preserve">    VRN3 - Zařízení staveniště</t>
  </si>
  <si>
    <t>1</t>
  </si>
  <si>
    <t>113106023</t>
  </si>
  <si>
    <t>Rozebrání dlažeb při překopech komunikací pro pěší ze zámkové dlažby ručně</t>
  </si>
  <si>
    <t>2</t>
  </si>
  <si>
    <t>113201111</t>
  </si>
  <si>
    <t>Vytrhání obrub chodníkových ležatých</t>
  </si>
  <si>
    <t>3</t>
  </si>
  <si>
    <t>132301201</t>
  </si>
  <si>
    <t>Hloubení rýh š do 2000 mm v hornině tř. 4 objemu do 100 m3</t>
  </si>
  <si>
    <t>4</t>
  </si>
  <si>
    <t>132301209</t>
  </si>
  <si>
    <t>Příplatek za lepivost k hloubení rýh š do 2000 mm v hornině tř. 4</t>
  </si>
  <si>
    <t>5</t>
  </si>
  <si>
    <t>141721.A</t>
  </si>
  <si>
    <t>Řízený zemní protlak hloubky do 6 m vnějšího průměru do 225 mm v hornině tř 1 až 4</t>
  </si>
  <si>
    <t>6</t>
  </si>
  <si>
    <t>7</t>
  </si>
  <si>
    <t>162701109</t>
  </si>
  <si>
    <t>Příplatek k vodorovnému přemístění výkopku/sypaniny z horniny tř. 1 až 4 ZKD 1000 m přes 10000 m</t>
  </si>
  <si>
    <t>8</t>
  </si>
  <si>
    <t>9</t>
  </si>
  <si>
    <t>171201211</t>
  </si>
  <si>
    <t>Poplatek za uložení stavebního odpadu - zeminy a kameniva na skládce</t>
  </si>
  <si>
    <t>t</t>
  </si>
  <si>
    <t>10</t>
  </si>
  <si>
    <t>174101101</t>
  </si>
  <si>
    <t>Zásyp jam, šachet rýh nebo kolem objektů sypaninou se zhutněním</t>
  </si>
  <si>
    <t>451572111</t>
  </si>
  <si>
    <t>Lože pod potrubí otevřený výkop z kameniva drobného těženého</t>
  </si>
  <si>
    <t>451573.A</t>
  </si>
  <si>
    <t>Obsyp potrubí štěrkopískem</t>
  </si>
  <si>
    <t>564261111</t>
  </si>
  <si>
    <t>Podklad nebo podsyp ze štěrkopísku ŠP tl 200 mm</t>
  </si>
  <si>
    <t>596211210</t>
  </si>
  <si>
    <t>Kladení zámkové dlažby komunikací pro pěší tl 80 mm skupiny A pl do 50 m2</t>
  </si>
  <si>
    <t>871310320</t>
  </si>
  <si>
    <t>Montáž kanalizačního potrubí DN 150</t>
  </si>
  <si>
    <t>28617025</t>
  </si>
  <si>
    <t>trubka kanalizační PVC KG DN 150</t>
  </si>
  <si>
    <t>895941.A</t>
  </si>
  <si>
    <t>Vpusť uliční s košem pro záchyt nečistot</t>
  </si>
  <si>
    <t>8.001</t>
  </si>
  <si>
    <t>Napojení na stávající vedení areálové kanalizace</t>
  </si>
  <si>
    <t>916231113</t>
  </si>
  <si>
    <t>Osazení chodníkového obrubníku betonového ležatého s boční opěrou do lože z betonu prostého</t>
  </si>
  <si>
    <t>916991121</t>
  </si>
  <si>
    <t>Lože pod obrubníky, krajníky nebo obruby z dlažebních kostek z betonu prostého</t>
  </si>
  <si>
    <t>998276101</t>
  </si>
  <si>
    <t>Přesun hmot pro trubní vedení z trub z plastických hmot otevřený výkop</t>
  </si>
  <si>
    <t>030001000</t>
  </si>
  <si>
    <t>Zařízení staveniště</t>
  </si>
  <si>
    <t>034002000</t>
  </si>
  <si>
    <t>Zabezpečení staveniště</t>
  </si>
  <si>
    <t>045002000</t>
  </si>
  <si>
    <t>Kompletační a koordinační činnost</t>
  </si>
  <si>
    <t>SO 02 - Oplocení</t>
  </si>
  <si>
    <t xml:space="preserve">      96 - Bourání konstrukcí</t>
  </si>
  <si>
    <t xml:space="preserve">    997 - Přesun sutě</t>
  </si>
  <si>
    <t>131303101</t>
  </si>
  <si>
    <t>Hloubení jam ručním nebo pneum nářadím v soudržných horninách tř. 4</t>
  </si>
  <si>
    <t>131303109</t>
  </si>
  <si>
    <t>Příplatek za lepivost u hloubení jam ručním nebo pneum nářadím v hornině tř. 4</t>
  </si>
  <si>
    <t>338171123</t>
  </si>
  <si>
    <t>Osazování sloupků a vzpěr plotových ocelových v 2,60 m se zabetonováním</t>
  </si>
  <si>
    <t>553422.A</t>
  </si>
  <si>
    <t>sloupek plotový o průměru 100 mm</t>
  </si>
  <si>
    <t>348501212</t>
  </si>
  <si>
    <t>Montáž oplocení z dřevěných latí výšky do 2 m</t>
  </si>
  <si>
    <t>3.001</t>
  </si>
  <si>
    <t>prkna o rozměru 9x1,5x195 cm vč. latí a povrchové úpravy</t>
  </si>
  <si>
    <t>3.002</t>
  </si>
  <si>
    <t>Spojovací materiál</t>
  </si>
  <si>
    <t>96.001</t>
  </si>
  <si>
    <t>Bourání stávajícího oplocení s podezdívkou</t>
  </si>
  <si>
    <t>997002611</t>
  </si>
  <si>
    <t>Nakládání suti a vybouraných hmot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</si>
  <si>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</si>
  <si>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</si>
  <si>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</si>
  <si>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</si>
  <si>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</si>
  <si>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>Poplatek za uložení na skládce (skládkovné) stavebního odpadu směsného kód odpadu 170 904</t>
  </si>
  <si>
    <t>998232110</t>
  </si>
  <si>
    <t xml:space="preserve">Přesun hmot pro oplocení </t>
  </si>
  <si>
    <t>SO 01 - Deponie</t>
  </si>
  <si>
    <t>113107137</t>
  </si>
  <si>
    <t>Odstranění podkladu z betonu vyztuženého sítěmi tl 300 mm ručně</t>
  </si>
  <si>
    <t>121112111</t>
  </si>
  <si>
    <t>Sejmutí ornice tl vrstvy do 150 mm ručně s vodorovným přemístěním do 50 m</t>
  </si>
  <si>
    <t>122301101</t>
  </si>
  <si>
    <t>Odkopávky a prokopávky nezapažené v hornině tř. 4 objem do 100 m3</t>
  </si>
  <si>
    <t>122301109</t>
  </si>
  <si>
    <t>Příplatek za lepivost u odkopávek nezapažených v hornině tř. 4</t>
  </si>
  <si>
    <t>278361.A</t>
  </si>
  <si>
    <t>Výztuž podkladního betonu sítí KARI</t>
  </si>
  <si>
    <t>389381001</t>
  </si>
  <si>
    <t>Dobetonování prefabrikovaných konstrukcí - opěrná zeď</t>
  </si>
  <si>
    <t>564871116</t>
  </si>
  <si>
    <t>Podklad ze štěrkodrtě ŠD tl. 300 mm</t>
  </si>
  <si>
    <t>581124.A</t>
  </si>
  <si>
    <t>Kryt z betonu komunikace tl. 300 mm</t>
  </si>
  <si>
    <t>5.001</t>
  </si>
  <si>
    <t>Výměna poškozených obrubníků - předběžný odhad</t>
  </si>
  <si>
    <t>918211113</t>
  </si>
  <si>
    <t>Osazení prefabrikovaných silážních stěn 2000 kg</t>
  </si>
  <si>
    <t>59311.A</t>
  </si>
  <si>
    <t>silážní stěna NZO - průběžný kus</t>
  </si>
  <si>
    <t>59311.B</t>
  </si>
  <si>
    <t>silážní stěna NZO - pravý kus</t>
  </si>
  <si>
    <t>59311.C</t>
  </si>
  <si>
    <t>silážní stěna NZO - levý kus</t>
  </si>
  <si>
    <t>59311.D</t>
  </si>
  <si>
    <t>silážní stěna NZO - středový kus</t>
  </si>
  <si>
    <t>919735125</t>
  </si>
  <si>
    <t>Řezání stávajícího betonového krytu hl do 250 mm</t>
  </si>
  <si>
    <t>998226011</t>
  </si>
  <si>
    <t>Přesun hmot pro pozemní komunikace</t>
  </si>
  <si>
    <t>Objekt</t>
  </si>
  <si>
    <t>Cena bez DPH [CZK]</t>
  </si>
  <si>
    <t>Cena s DPH [CZK]</t>
  </si>
  <si>
    <t>1) Náklady z rozpočtů</t>
  </si>
  <si>
    <t>SO 01</t>
  </si>
  <si>
    <t>Deponie</t>
  </si>
  <si>
    <t>SO 02</t>
  </si>
  <si>
    <t>Oplocení</t>
  </si>
  <si>
    <t>SO 03</t>
  </si>
  <si>
    <t>Přípojka dešťové kanalizace</t>
  </si>
  <si>
    <t>SO 04</t>
  </si>
  <si>
    <t>Zastřešení</t>
  </si>
  <si>
    <t>2) Ostatní náklady ze souhrnného listu</t>
  </si>
  <si>
    <t>SOUHRNNÝ LIST STAVBY - REKAPITULACE</t>
  </si>
  <si>
    <t>Zakázka - úprava deponie - lázně Aurora Třeboň</t>
  </si>
  <si>
    <t>Úprava deponie zeminy - lázně Aurora Třeboň</t>
  </si>
  <si>
    <t>Objednatel: Slatinné lázně Třeboň, Lázeňská 1001, 379 01 Třeboň, IČ 251 798 96</t>
  </si>
  <si>
    <t xml:space="preserve">    VRN4 - Inženýrská a projektová činnost</t>
  </si>
  <si>
    <t>Inženýrská činnost a projektová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</si>
</sst>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"/>
    <numFmt numFmtId="165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sz val="12"/>
      <color rgb="FFFF0000"/>
      <name val="Trebuchet MS"/>
      <family val="2"/>
    </font>
    <font>
      <b/>
      <sz val="10"/>
      <color rgb="FF003366"/>
      <name val="Trebuchet MS"/>
      <family val="2"/>
    </font>
    <font>
      <b/>
      <sz val="12"/>
      <color theme="1"/>
      <name val="Calibri"/>
      <family val="2"/>
      <scheme val="minor"/>
    </font>
    <font>
      <b/>
      <sz val="8"/>
      <color rgb="FF800000"/>
      <name val="Trebuchet MS"/>
      <family val="2"/>
    </font>
    <font>
      <b/>
      <sz val="12"/>
      <color rgb="FF003366"/>
      <name val="Trebuchet MS"/>
      <family val="2"/>
    </font>
    <font>
      <b/>
      <sz val="9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rgb="FF969696"/>
      </top>
      <bottom/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/>
      <right style="thin"/>
      <top/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thin"/>
    </border>
    <border>
      <left/>
      <right/>
      <top style="hair">
        <color rgb="FF969696"/>
      </top>
      <bottom style="thin"/>
    </border>
    <border>
      <left/>
      <right style="hair">
        <color rgb="FF969696"/>
      </right>
      <top style="hair">
        <color rgb="FF969696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 vertical="center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165" fontId="0" fillId="0" borderId="3" xfId="0" applyNumberFormat="1" applyFont="1" applyBorder="1" applyAlignment="1" applyProtection="1">
      <alignment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49" fontId="15" fillId="0" borderId="3" xfId="0" applyNumberFormat="1" applyFont="1" applyBorder="1" applyAlignment="1" applyProtection="1">
      <alignment horizontal="left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165" fontId="15" fillId="0" borderId="3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5" fillId="0" borderId="3" xfId="0" applyFont="1" applyBorder="1" applyAlignment="1" applyProtection="1">
      <alignment horizontal="center" vertical="center"/>
      <protection/>
    </xf>
    <xf numFmtId="49" fontId="15" fillId="0" borderId="3" xfId="0" applyNumberFormat="1" applyFont="1" applyBorder="1" applyAlignment="1" applyProtection="1">
      <alignment horizontal="left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165" fontId="15" fillId="0" borderId="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Border="1"/>
    <xf numFmtId="4" fontId="11" fillId="0" borderId="0" xfId="0" applyNumberFormat="1" applyFont="1" applyBorder="1" applyAlignment="1" applyProtection="1">
      <alignment vertical="center"/>
      <protection/>
    </xf>
    <xf numFmtId="4" fontId="0" fillId="2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11" fillId="2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4" fontId="0" fillId="0" borderId="6" xfId="0" applyNumberFormat="1" applyFont="1" applyBorder="1" applyAlignment="1" applyProtection="1">
      <alignment vertical="center"/>
      <protection/>
    </xf>
    <xf numFmtId="4" fontId="6" fillId="0" borderId="5" xfId="0" applyNumberFormat="1" applyFont="1" applyBorder="1" applyAlignment="1" applyProtection="1">
      <alignment vertical="center"/>
      <protection/>
    </xf>
    <xf numFmtId="4" fontId="0" fillId="0" borderId="5" xfId="0" applyNumberFormat="1" applyFont="1" applyBorder="1" applyAlignment="1" applyProtection="1">
      <alignment vertical="center"/>
      <protection/>
    </xf>
    <xf numFmtId="4" fontId="9" fillId="0" borderId="5" xfId="0" applyNumberFormat="1" applyFont="1" applyBorder="1" applyAlignment="1" applyProtection="1">
      <alignment vertical="center"/>
      <protection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4" fontId="11" fillId="0" borderId="5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vertical="center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4" fontId="10" fillId="0" borderId="5" xfId="0" applyNumberFormat="1" applyFont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4" fontId="11" fillId="2" borderId="5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left" vertical="center"/>
      <protection/>
    </xf>
    <xf numFmtId="4" fontId="11" fillId="0" borderId="6" xfId="0" applyNumberFormat="1" applyFont="1" applyBorder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4" fontId="17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vertical="center"/>
      <protection/>
    </xf>
    <xf numFmtId="4" fontId="17" fillId="0" borderId="11" xfId="0" applyNumberFormat="1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 vertical="center"/>
      <protection/>
    </xf>
    <xf numFmtId="4" fontId="15" fillId="0" borderId="14" xfId="0" applyNumberFormat="1" applyFont="1" applyBorder="1" applyAlignment="1" applyProtection="1">
      <alignment vertical="center"/>
      <protection/>
    </xf>
    <xf numFmtId="4" fontId="0" fillId="0" borderId="9" xfId="0" applyNumberFormat="1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4" fontId="17" fillId="0" borderId="6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 vertical="top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5" fillId="2" borderId="5" xfId="0" applyNumberFormat="1" applyFont="1" applyFill="1" applyBorder="1" applyAlignment="1" applyProtection="1">
      <alignment horizontal="center"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11" fillId="2" borderId="0" xfId="0" applyNumberFormat="1" applyFont="1" applyFill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left" vertical="top"/>
      <protection/>
    </xf>
    <xf numFmtId="4" fontId="6" fillId="0" borderId="5" xfId="0" applyNumberFormat="1" applyFont="1" applyBorder="1" applyAlignment="1" applyProtection="1">
      <alignment vertical="center"/>
      <protection/>
    </xf>
    <xf numFmtId="4" fontId="9" fillId="0" borderId="5" xfId="0" applyNumberFormat="1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4" fontId="11" fillId="0" borderId="5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>
      <alignment/>
    </xf>
    <xf numFmtId="0" fontId="13" fillId="0" borderId="4" xfId="0" applyFont="1" applyBorder="1" applyAlignment="1" applyProtection="1">
      <alignment vertical="center"/>
      <protection/>
    </xf>
    <xf numFmtId="4" fontId="0" fillId="0" borderId="5" xfId="0" applyNumberFormat="1" applyBorder="1" applyAlignment="1">
      <alignment/>
    </xf>
    <xf numFmtId="4" fontId="10" fillId="0" borderId="5" xfId="0" applyNumberFormat="1" applyFont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horizontal="left" vertical="center"/>
      <protection/>
    </xf>
    <xf numFmtId="4" fontId="11" fillId="2" borderId="5" xfId="0" applyNumberFormat="1" applyFont="1" applyFill="1" applyBorder="1" applyAlignment="1" applyProtection="1">
      <alignment vertical="center"/>
      <protection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left" vertical="center"/>
      <protection/>
    </xf>
    <xf numFmtId="4" fontId="11" fillId="0" borderId="6" xfId="0" applyNumberFormat="1" applyFont="1" applyBorder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 vertical="center"/>
      <protection/>
    </xf>
    <xf numFmtId="4" fontId="15" fillId="0" borderId="14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65" fontId="0" fillId="0" borderId="19" xfId="0" applyNumberFormat="1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4" fontId="11" fillId="3" borderId="0" xfId="0" applyNumberFormat="1" applyFont="1" applyFill="1" applyBorder="1" applyAlignment="1" applyProtection="1">
      <alignment vertical="center"/>
      <protection/>
    </xf>
    <xf numFmtId="0" fontId="21" fillId="3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3" borderId="21" xfId="0" applyFont="1" applyFill="1" applyBorder="1" applyAlignment="1" applyProtection="1">
      <alignment horizontal="right" vertical="center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4" fontId="4" fillId="3" borderId="21" xfId="0" applyNumberFormat="1" applyFont="1" applyFill="1" applyBorder="1" applyAlignment="1" applyProtection="1">
      <alignment vertical="center"/>
      <protection/>
    </xf>
    <xf numFmtId="4" fontId="4" fillId="3" borderId="23" xfId="0" applyNumberFormat="1" applyFont="1" applyFill="1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4" fillId="3" borderId="21" xfId="0" applyFont="1" applyFill="1" applyBorder="1" applyAlignment="1" applyProtection="1">
      <alignment horizontal="right" vertical="center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4" fontId="4" fillId="3" borderId="23" xfId="0" applyNumberFormat="1" applyFont="1" applyFill="1" applyBorder="1" applyAlignment="1" applyProtection="1">
      <alignment vertical="center"/>
      <protection/>
    </xf>
    <xf numFmtId="0" fontId="18" fillId="0" borderId="4" xfId="0" applyFont="1" applyBorder="1"/>
    <xf numFmtId="0" fontId="21" fillId="3" borderId="24" xfId="0" applyFont="1" applyFill="1" applyBorder="1" applyAlignment="1" applyProtection="1">
      <alignment horizontal="center" vertical="center"/>
      <protection/>
    </xf>
    <xf numFmtId="0" fontId="21" fillId="3" borderId="23" xfId="0" applyFont="1" applyFill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/>
    <xf numFmtId="4" fontId="0" fillId="0" borderId="0" xfId="0" applyNumberFormat="1" applyBorder="1"/>
    <xf numFmtId="4" fontId="0" fillId="0" borderId="5" xfId="0" applyNumberFormat="1" applyBorder="1"/>
    <xf numFmtId="0" fontId="11" fillId="3" borderId="4" xfId="0" applyFont="1" applyFill="1" applyBorder="1" applyAlignment="1" applyProtection="1">
      <alignment horizontal="left" vertical="center"/>
      <protection/>
    </xf>
    <xf numFmtId="0" fontId="0" fillId="3" borderId="0" xfId="0" applyFill="1" applyBorder="1"/>
    <xf numFmtId="4" fontId="11" fillId="3" borderId="5" xfId="0" applyNumberFormat="1" applyFont="1" applyFill="1" applyBorder="1" applyAlignment="1" applyProtection="1">
      <alignment vertical="center"/>
      <protection/>
    </xf>
    <xf numFmtId="0" fontId="24" fillId="0" borderId="0" xfId="0" applyFont="1"/>
    <xf numFmtId="4" fontId="25" fillId="0" borderId="5" xfId="0" applyNumberFormat="1" applyFont="1" applyBorder="1" applyAlignment="1" applyProtection="1">
      <alignment vertical="center"/>
      <protection/>
    </xf>
    <xf numFmtId="4" fontId="26" fillId="0" borderId="5" xfId="0" applyNumberFormat="1" applyFont="1" applyBorder="1" applyAlignment="1" applyProtection="1">
      <alignment/>
      <protection/>
    </xf>
    <xf numFmtId="4" fontId="26" fillId="0" borderId="6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 vertical="center"/>
      <protection/>
    </xf>
    <xf numFmtId="4" fontId="2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4" fontId="0" fillId="4" borderId="3" xfId="0" applyNumberFormat="1" applyFont="1" applyFill="1" applyBorder="1" applyAlignment="1" applyProtection="1">
      <alignment vertical="center"/>
      <protection/>
    </xf>
    <xf numFmtId="0" fontId="15" fillId="0" borderId="3" xfId="0" applyFont="1" applyBorder="1" applyAlignment="1" applyProtection="1">
      <alignment horizontal="left" vertical="center" wrapText="1"/>
      <protection/>
    </xf>
    <xf numFmtId="4" fontId="15" fillId="4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4" borderId="26" xfId="0" applyNumberFormat="1" applyFont="1" applyFill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4" fontId="15" fillId="4" borderId="25" xfId="0" applyNumberFormat="1" applyFont="1" applyFill="1" applyBorder="1" applyAlignment="1" applyProtection="1">
      <alignment vertical="center"/>
      <protection/>
    </xf>
    <xf numFmtId="4" fontId="15" fillId="4" borderId="26" xfId="0" applyNumberFormat="1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4" fontId="0" fillId="4" borderId="28" xfId="0" applyNumberFormat="1" applyFont="1" applyFill="1" applyBorder="1" applyAlignment="1" applyProtection="1">
      <alignment vertical="center"/>
      <protection/>
    </xf>
    <xf numFmtId="4" fontId="0" fillId="4" borderId="3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4" fontId="15" fillId="4" borderId="25" xfId="0" applyNumberFormat="1" applyFont="1" applyFill="1" applyBorder="1" applyAlignment="1" applyProtection="1">
      <alignment vertical="center"/>
      <protection/>
    </xf>
    <xf numFmtId="4" fontId="15" fillId="4" borderId="26" xfId="0" applyNumberFormat="1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B26" sqref="B26"/>
    </sheetView>
  </sheetViews>
  <sheetFormatPr defaultColWidth="9.140625" defaultRowHeight="15"/>
  <cols>
    <col min="2" max="2" width="33.00390625" style="0" customWidth="1"/>
    <col min="3" max="3" width="28.28125" style="0" bestFit="1" customWidth="1"/>
    <col min="4" max="4" width="11.8515625" style="0" bestFit="1" customWidth="1"/>
    <col min="5" max="5" width="27.8515625" style="0" customWidth="1"/>
  </cols>
  <sheetData>
    <row r="1" ht="18.75">
      <c r="A1" s="169" t="s">
        <v>297</v>
      </c>
    </row>
    <row r="2" ht="18.75">
      <c r="A2" s="169" t="s">
        <v>298</v>
      </c>
    </row>
    <row r="4" spans="1:5" ht="15">
      <c r="A4" s="126"/>
      <c r="B4" s="127"/>
      <c r="C4" s="127"/>
      <c r="D4" s="127"/>
      <c r="E4" s="128"/>
    </row>
    <row r="5" spans="1:5" ht="15.75">
      <c r="A5" s="159" t="s">
        <v>295</v>
      </c>
      <c r="B5" s="47"/>
      <c r="C5" s="47"/>
      <c r="D5" s="47"/>
      <c r="E5" s="67"/>
    </row>
    <row r="6" spans="1:5" ht="15.75">
      <c r="A6" s="159"/>
      <c r="B6" s="47"/>
      <c r="C6" s="47"/>
      <c r="D6" s="47"/>
      <c r="E6" s="67"/>
    </row>
    <row r="7" spans="1:5" ht="15">
      <c r="A7" s="66" t="s">
        <v>296</v>
      </c>
      <c r="B7" s="47"/>
      <c r="C7" s="47"/>
      <c r="D7" s="47"/>
      <c r="E7" s="67"/>
    </row>
    <row r="8" spans="1:5" ht="15">
      <c r="A8" s="66"/>
      <c r="B8" s="47"/>
      <c r="C8" s="47"/>
      <c r="D8" s="47"/>
      <c r="E8" s="67"/>
    </row>
    <row r="9" spans="1:5" ht="15">
      <c r="A9" s="160" t="s">
        <v>38</v>
      </c>
      <c r="B9" s="144" t="s">
        <v>282</v>
      </c>
      <c r="C9" s="144" t="s">
        <v>283</v>
      </c>
      <c r="D9" s="144"/>
      <c r="E9" s="161" t="s">
        <v>284</v>
      </c>
    </row>
    <row r="10" spans="1:5" ht="18">
      <c r="A10" s="87" t="s">
        <v>285</v>
      </c>
      <c r="B10" s="45"/>
      <c r="C10" s="48">
        <f>C11+C12+C13+C14</f>
        <v>0</v>
      </c>
      <c r="D10" s="47"/>
      <c r="E10" s="74">
        <f>C10*1.21</f>
        <v>0</v>
      </c>
    </row>
    <row r="11" spans="1:5" ht="16.5">
      <c r="A11" s="162" t="s">
        <v>286</v>
      </c>
      <c r="B11" s="46" t="s">
        <v>287</v>
      </c>
      <c r="C11" s="163">
        <f>'SO 01 Deponie'!L31</f>
        <v>0</v>
      </c>
      <c r="D11" s="164"/>
      <c r="E11" s="165">
        <f aca="true" t="shared" si="0" ref="E11:E14">C11*1.21</f>
        <v>0</v>
      </c>
    </row>
    <row r="12" spans="1:5" ht="16.5">
      <c r="A12" s="162" t="s">
        <v>288</v>
      </c>
      <c r="B12" s="46" t="s">
        <v>289</v>
      </c>
      <c r="C12" s="163">
        <f>'SO 02 Oplocení'!L56</f>
        <v>0</v>
      </c>
      <c r="D12" s="47"/>
      <c r="E12" s="165">
        <f t="shared" si="0"/>
        <v>0</v>
      </c>
    </row>
    <row r="13" spans="1:5" ht="16.5">
      <c r="A13" s="162" t="s">
        <v>290</v>
      </c>
      <c r="B13" s="46" t="s">
        <v>291</v>
      </c>
      <c r="C13" s="163">
        <f>'SO 03 Přípojka dešťové kanaliza'!L52</f>
        <v>0</v>
      </c>
      <c r="D13" s="47"/>
      <c r="E13" s="165">
        <f t="shared" si="0"/>
        <v>0</v>
      </c>
    </row>
    <row r="14" spans="1:5" ht="16.5">
      <c r="A14" s="162" t="s">
        <v>292</v>
      </c>
      <c r="B14" s="46" t="s">
        <v>293</v>
      </c>
      <c r="C14" s="163">
        <f>'SO 04 Zastřešení'!L58</f>
        <v>0</v>
      </c>
      <c r="D14" s="47"/>
      <c r="E14" s="165">
        <f t="shared" si="0"/>
        <v>0</v>
      </c>
    </row>
    <row r="15" spans="1:5" ht="15">
      <c r="A15" s="59"/>
      <c r="B15" s="1"/>
      <c r="C15" s="1"/>
      <c r="D15" s="47"/>
      <c r="E15" s="165"/>
    </row>
    <row r="16" spans="1:5" ht="18">
      <c r="A16" s="87" t="s">
        <v>294</v>
      </c>
      <c r="B16" s="145"/>
      <c r="C16" s="48">
        <f>'SO 01 Deponie'!L10+'SO 02 Oplocení'!L11+'SO 03 Přípojka dešťové kanaliza'!L10+'SO 04 Zastřešení'!L12</f>
        <v>0</v>
      </c>
      <c r="D16" s="47"/>
      <c r="E16" s="74">
        <f>C16*1.21</f>
        <v>0</v>
      </c>
    </row>
    <row r="17" spans="1:5" ht="15">
      <c r="A17" s="61"/>
      <c r="B17" s="145"/>
      <c r="C17" s="145"/>
      <c r="D17" s="47"/>
      <c r="E17" s="165"/>
    </row>
    <row r="18" spans="1:5" ht="18">
      <c r="A18" s="166" t="s">
        <v>34</v>
      </c>
      <c r="B18" s="142"/>
      <c r="C18" s="143">
        <f>C10+C16</f>
        <v>0</v>
      </c>
      <c r="D18" s="167"/>
      <c r="E18" s="168">
        <f>E10+E16</f>
        <v>0</v>
      </c>
    </row>
    <row r="19" spans="1:5" ht="15">
      <c r="A19" s="66"/>
      <c r="B19" s="47"/>
      <c r="C19" s="47"/>
      <c r="D19" s="47"/>
      <c r="E19" s="67"/>
    </row>
    <row r="20" spans="1:5" ht="15">
      <c r="A20" s="68"/>
      <c r="B20" s="69"/>
      <c r="C20" s="69"/>
      <c r="D20" s="69"/>
      <c r="E20" s="7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 topLeftCell="A79">
      <selection activeCell="G17" sqref="G17"/>
    </sheetView>
  </sheetViews>
  <sheetFormatPr defaultColWidth="9.140625" defaultRowHeight="15"/>
  <cols>
    <col min="10" max="10" width="13.140625" style="0" bestFit="1" customWidth="1"/>
    <col min="11" max="11" width="11.421875" style="0" bestFit="1" customWidth="1"/>
    <col min="12" max="12" width="16.421875" style="0" customWidth="1"/>
  </cols>
  <sheetData>
    <row r="1" ht="18.75">
      <c r="A1" s="169" t="s">
        <v>297</v>
      </c>
    </row>
    <row r="2" ht="18.75">
      <c r="A2" s="169" t="s">
        <v>298</v>
      </c>
    </row>
    <row r="5" spans="1:12" ht="21">
      <c r="A5" s="183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15">
      <c r="A6" s="59"/>
      <c r="B6" s="1"/>
      <c r="C6" s="1"/>
      <c r="D6" s="1"/>
      <c r="E6" s="1"/>
      <c r="F6" s="1"/>
      <c r="G6" s="1"/>
      <c r="H6" s="1"/>
      <c r="I6" s="1"/>
      <c r="J6" s="1"/>
      <c r="K6" s="1"/>
      <c r="L6" s="60"/>
    </row>
    <row r="7" spans="1:12" ht="18">
      <c r="A7" s="72" t="s">
        <v>1</v>
      </c>
      <c r="C7" s="2"/>
      <c r="D7" s="190" t="s">
        <v>249</v>
      </c>
      <c r="E7" s="180"/>
      <c r="F7" s="180"/>
      <c r="G7" s="180"/>
      <c r="H7" s="180"/>
      <c r="I7" s="180"/>
      <c r="J7" s="180"/>
      <c r="K7" s="180"/>
      <c r="L7" s="181"/>
    </row>
    <row r="8" spans="1:12" ht="15">
      <c r="A8" s="61"/>
      <c r="B8" s="3"/>
      <c r="C8" s="3"/>
      <c r="D8" s="3"/>
      <c r="E8" s="3"/>
      <c r="F8" s="3"/>
      <c r="G8" s="3"/>
      <c r="H8" s="3"/>
      <c r="I8" s="3"/>
      <c r="J8" s="56"/>
      <c r="K8" s="56"/>
      <c r="L8" s="62"/>
    </row>
    <row r="9" spans="1:12" ht="15">
      <c r="A9" s="61"/>
      <c r="B9" s="28" t="s">
        <v>4</v>
      </c>
      <c r="C9" s="2"/>
      <c r="D9" s="2"/>
      <c r="E9" s="2"/>
      <c r="F9" s="2"/>
      <c r="G9" s="2"/>
      <c r="H9" s="2"/>
      <c r="I9" s="2"/>
      <c r="J9" s="55"/>
      <c r="K9" s="47"/>
      <c r="L9" s="63">
        <f>L31</f>
        <v>0</v>
      </c>
    </row>
    <row r="10" spans="1:12" ht="15">
      <c r="A10" s="61"/>
      <c r="B10" s="29" t="s">
        <v>5</v>
      </c>
      <c r="C10" s="2"/>
      <c r="D10" s="2"/>
      <c r="E10" s="2"/>
      <c r="F10" s="2"/>
      <c r="G10" s="2"/>
      <c r="H10" s="2"/>
      <c r="I10" s="2"/>
      <c r="J10" s="55"/>
      <c r="K10" s="47"/>
      <c r="L10" s="63">
        <f>L44</f>
        <v>0</v>
      </c>
    </row>
    <row r="11" spans="1:12" ht="15">
      <c r="A11" s="61"/>
      <c r="B11" s="2"/>
      <c r="C11" s="2"/>
      <c r="D11" s="2"/>
      <c r="E11" s="2"/>
      <c r="F11" s="2"/>
      <c r="G11" s="2"/>
      <c r="H11" s="2"/>
      <c r="I11" s="2"/>
      <c r="J11" s="55"/>
      <c r="K11" s="47"/>
      <c r="L11" s="64"/>
    </row>
    <row r="12" spans="1:12" ht="15">
      <c r="A12" s="61"/>
      <c r="B12" s="30" t="s">
        <v>6</v>
      </c>
      <c r="C12" s="2"/>
      <c r="D12" s="2"/>
      <c r="E12" s="2"/>
      <c r="F12" s="2"/>
      <c r="G12" s="2"/>
      <c r="H12" s="2"/>
      <c r="I12" s="2"/>
      <c r="J12" s="55"/>
      <c r="K12" s="47"/>
      <c r="L12" s="170">
        <f>L9+L10</f>
        <v>0</v>
      </c>
    </row>
    <row r="13" spans="1:12" ht="15">
      <c r="A13" s="61"/>
      <c r="B13" s="3"/>
      <c r="C13" s="3"/>
      <c r="D13" s="3"/>
      <c r="E13" s="3"/>
      <c r="F13" s="3"/>
      <c r="G13" s="3"/>
      <c r="H13" s="3"/>
      <c r="I13" s="3"/>
      <c r="J13" s="56"/>
      <c r="K13" s="47"/>
      <c r="L13" s="62"/>
    </row>
    <row r="14" spans="1:12" ht="15">
      <c r="A14" s="61"/>
      <c r="B14" s="31" t="s">
        <v>7</v>
      </c>
      <c r="C14" s="31" t="s">
        <v>8</v>
      </c>
      <c r="D14" s="32">
        <v>0.21</v>
      </c>
      <c r="E14" s="33" t="s">
        <v>9</v>
      </c>
      <c r="F14" s="146">
        <f>L12</f>
        <v>0</v>
      </c>
      <c r="G14" s="145"/>
      <c r="H14" s="145"/>
      <c r="I14" s="2"/>
      <c r="J14" s="55"/>
      <c r="K14" s="47"/>
      <c r="L14" s="65">
        <f>F14*D14</f>
        <v>0</v>
      </c>
    </row>
    <row r="15" spans="1:12" ht="15">
      <c r="A15" s="61"/>
      <c r="B15" s="2"/>
      <c r="C15" s="31" t="s">
        <v>10</v>
      </c>
      <c r="D15" s="32">
        <v>0.15</v>
      </c>
      <c r="E15" s="33" t="s">
        <v>9</v>
      </c>
      <c r="F15" s="146">
        <f>ROUND((SUM(BA45:BA46)+SUM(BA57:BA95)),2)</f>
        <v>0</v>
      </c>
      <c r="G15" s="145"/>
      <c r="H15" s="145"/>
      <c r="I15" s="2"/>
      <c r="J15" s="55"/>
      <c r="K15" s="47"/>
      <c r="L15" s="65">
        <f>ROUND(ROUND((SUM(BA45:BA46)+SUM(BA57:BA95)),2)*D15,2)</f>
        <v>0</v>
      </c>
    </row>
    <row r="16" spans="1:12" ht="15">
      <c r="A16" s="61"/>
      <c r="B16" s="2"/>
      <c r="C16" s="31" t="s">
        <v>11</v>
      </c>
      <c r="D16" s="32">
        <v>0.21</v>
      </c>
      <c r="E16" s="33" t="s">
        <v>9</v>
      </c>
      <c r="F16" s="146">
        <f>ROUND((SUM(BB45:BB46)+SUM(BB57:BB95)),2)</f>
        <v>0</v>
      </c>
      <c r="G16" s="145"/>
      <c r="H16" s="145"/>
      <c r="I16" s="2"/>
      <c r="J16" s="55"/>
      <c r="K16" s="47"/>
      <c r="L16" s="65">
        <v>0</v>
      </c>
    </row>
    <row r="17" spans="1:12" ht="15">
      <c r="A17" s="61"/>
      <c r="B17" s="2"/>
      <c r="C17" s="31" t="s">
        <v>12</v>
      </c>
      <c r="D17" s="32">
        <v>0.15</v>
      </c>
      <c r="E17" s="33" t="s">
        <v>9</v>
      </c>
      <c r="F17" s="146">
        <f>ROUND((SUM(BC45:BC46)+SUM(BC57:BC95)),2)</f>
        <v>0</v>
      </c>
      <c r="G17" s="145"/>
      <c r="H17" s="145"/>
      <c r="I17" s="2"/>
      <c r="J17" s="55"/>
      <c r="K17" s="47"/>
      <c r="L17" s="65">
        <v>0</v>
      </c>
    </row>
    <row r="18" spans="1:12" ht="15">
      <c r="A18" s="61"/>
      <c r="B18" s="2"/>
      <c r="C18" s="31" t="s">
        <v>13</v>
      </c>
      <c r="D18" s="32">
        <v>0</v>
      </c>
      <c r="E18" s="33" t="s">
        <v>9</v>
      </c>
      <c r="F18" s="146">
        <f>ROUND((SUM(BD45:BD46)+SUM(BD57:BD95)),2)</f>
        <v>0</v>
      </c>
      <c r="G18" s="145"/>
      <c r="H18" s="145"/>
      <c r="I18" s="2"/>
      <c r="J18" s="55"/>
      <c r="K18" s="47"/>
      <c r="L18" s="65">
        <v>0</v>
      </c>
    </row>
    <row r="19" spans="1:12" ht="15">
      <c r="A19" s="61"/>
      <c r="B19" s="2"/>
      <c r="C19" s="2"/>
      <c r="D19" s="2"/>
      <c r="E19" s="2"/>
      <c r="F19" s="2"/>
      <c r="G19" s="2"/>
      <c r="H19" s="2"/>
      <c r="I19" s="2"/>
      <c r="J19" s="55"/>
      <c r="K19" s="55"/>
      <c r="L19" s="64"/>
    </row>
    <row r="20" spans="1:12" ht="18">
      <c r="A20" s="148"/>
      <c r="B20" s="149" t="s">
        <v>14</v>
      </c>
      <c r="C20" s="150"/>
      <c r="D20" s="150"/>
      <c r="E20" s="151" t="s">
        <v>15</v>
      </c>
      <c r="F20" s="152" t="s">
        <v>16</v>
      </c>
      <c r="G20" s="150"/>
      <c r="H20" s="150"/>
      <c r="I20" s="150"/>
      <c r="J20" s="153"/>
      <c r="K20" s="153"/>
      <c r="L20" s="154">
        <f>SUM(L12:L18)</f>
        <v>0</v>
      </c>
    </row>
    <row r="21" spans="1:12" ht="15">
      <c r="A21" s="61"/>
      <c r="B21" s="2"/>
      <c r="C21" s="2"/>
      <c r="D21" s="2"/>
      <c r="E21" s="2"/>
      <c r="F21" s="2"/>
      <c r="G21" s="2"/>
      <c r="H21" s="2"/>
      <c r="I21" s="2"/>
      <c r="J21" s="55"/>
      <c r="K21" s="55"/>
      <c r="L21" s="64"/>
    </row>
    <row r="22" spans="1:12" ht="15">
      <c r="A22" s="6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67"/>
    </row>
    <row r="23" spans="1:12" ht="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21">
      <c r="A26" s="183" t="s">
        <v>17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9"/>
    </row>
    <row r="27" spans="1:12" ht="15">
      <c r="A27" s="61"/>
      <c r="B27" s="2"/>
      <c r="C27" s="2"/>
      <c r="D27" s="2"/>
      <c r="E27" s="2"/>
      <c r="F27" s="2"/>
      <c r="G27" s="2"/>
      <c r="H27" s="2"/>
      <c r="I27" s="2"/>
      <c r="J27" s="2"/>
      <c r="K27" s="2"/>
      <c r="L27" s="71"/>
    </row>
    <row r="28" spans="1:12" ht="18">
      <c r="A28" s="72" t="s">
        <v>1</v>
      </c>
      <c r="B28" s="2"/>
      <c r="C28" s="2"/>
      <c r="D28" s="179" t="str">
        <f>D7</f>
        <v>SO 01 - Deponie</v>
      </c>
      <c r="E28" s="180"/>
      <c r="F28" s="180"/>
      <c r="G28" s="180"/>
      <c r="H28" s="180"/>
      <c r="I28" s="180"/>
      <c r="J28" s="180"/>
      <c r="K28" s="180"/>
      <c r="L28" s="181"/>
    </row>
    <row r="29" spans="1:12" ht="15">
      <c r="A29" s="61"/>
      <c r="B29" s="2"/>
      <c r="C29" s="2"/>
      <c r="D29" s="2"/>
      <c r="E29" s="2"/>
      <c r="F29" s="2"/>
      <c r="G29" s="2"/>
      <c r="H29" s="2"/>
      <c r="I29" s="2"/>
      <c r="J29" s="2"/>
      <c r="K29" s="2"/>
      <c r="L29" s="71"/>
    </row>
    <row r="30" spans="1:12" ht="15">
      <c r="A30" s="186" t="s">
        <v>18</v>
      </c>
      <c r="B30" s="187"/>
      <c r="C30" s="187"/>
      <c r="D30" s="187"/>
      <c r="E30" s="187"/>
      <c r="F30" s="10"/>
      <c r="G30" s="10"/>
      <c r="H30" s="10"/>
      <c r="I30" s="10"/>
      <c r="J30" s="10"/>
      <c r="K30" s="10"/>
      <c r="L30" s="73" t="s">
        <v>19</v>
      </c>
    </row>
    <row r="31" spans="1:12" ht="18">
      <c r="A31" s="61"/>
      <c r="B31" s="2"/>
      <c r="C31" s="2"/>
      <c r="D31" s="2"/>
      <c r="E31" s="2"/>
      <c r="F31" s="2"/>
      <c r="G31" s="2"/>
      <c r="H31" s="2"/>
      <c r="I31" s="2"/>
      <c r="J31" s="2"/>
      <c r="K31" s="2"/>
      <c r="L31" s="74">
        <f>L57</f>
        <v>0</v>
      </c>
    </row>
    <row r="32" spans="1:13" ht="18">
      <c r="A32" s="75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74">
        <f>L58</f>
        <v>0</v>
      </c>
      <c r="M32" s="50"/>
    </row>
    <row r="33" spans="1:13" ht="18">
      <c r="A33" s="76"/>
      <c r="B33" s="35" t="s">
        <v>21</v>
      </c>
      <c r="C33" s="34"/>
      <c r="D33" s="34"/>
      <c r="E33" s="34"/>
      <c r="F33" s="34"/>
      <c r="G33" s="34"/>
      <c r="H33" s="34"/>
      <c r="I33" s="34"/>
      <c r="J33" s="34"/>
      <c r="K33" s="34"/>
      <c r="L33" s="77">
        <f>L59</f>
        <v>0</v>
      </c>
      <c r="M33" s="51"/>
    </row>
    <row r="34" spans="1:13" ht="15">
      <c r="A34" s="78"/>
      <c r="B34" s="37" t="s">
        <v>22</v>
      </c>
      <c r="C34" s="36"/>
      <c r="D34" s="36"/>
      <c r="E34" s="36"/>
      <c r="F34" s="36"/>
      <c r="G34" s="36"/>
      <c r="H34" s="36"/>
      <c r="I34" s="36"/>
      <c r="J34" s="36"/>
      <c r="K34" s="36"/>
      <c r="L34" s="77">
        <f>L68</f>
        <v>0</v>
      </c>
      <c r="M34" s="36"/>
    </row>
    <row r="35" spans="1:13" ht="15">
      <c r="A35" s="78"/>
      <c r="B35" s="37" t="s">
        <v>23</v>
      </c>
      <c r="C35" s="36"/>
      <c r="D35" s="36"/>
      <c r="E35" s="36"/>
      <c r="F35" s="36"/>
      <c r="G35" s="36"/>
      <c r="H35" s="36"/>
      <c r="I35" s="36"/>
      <c r="J35" s="36"/>
      <c r="K35" s="36"/>
      <c r="L35" s="77">
        <f>L70</f>
        <v>0</v>
      </c>
      <c r="M35" s="36"/>
    </row>
    <row r="36" spans="1:13" ht="15">
      <c r="A36" s="78"/>
      <c r="B36" s="37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77">
        <f>L72</f>
        <v>0</v>
      </c>
      <c r="M36" s="36"/>
    </row>
    <row r="37" spans="1:13" ht="15">
      <c r="A37" s="78"/>
      <c r="B37" s="37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77">
        <f>L76</f>
        <v>0</v>
      </c>
      <c r="M37" s="36"/>
    </row>
    <row r="38" spans="1:13" ht="15">
      <c r="A38" s="78"/>
      <c r="B38" s="37" t="s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77">
        <f>L83</f>
        <v>0</v>
      </c>
      <c r="M38" s="36"/>
    </row>
    <row r="39" spans="1:13" ht="15">
      <c r="A39" s="78"/>
      <c r="B39" s="37" t="s">
        <v>222</v>
      </c>
      <c r="C39" s="36"/>
      <c r="D39" s="36"/>
      <c r="E39" s="36"/>
      <c r="F39" s="36"/>
      <c r="G39" s="36"/>
      <c r="H39" s="36"/>
      <c r="I39" s="36"/>
      <c r="J39" s="36"/>
      <c r="K39" s="36"/>
      <c r="L39" s="77">
        <f>L88</f>
        <v>0</v>
      </c>
      <c r="M39" s="36"/>
    </row>
    <row r="40" spans="1:13" ht="18">
      <c r="A40" s="78"/>
      <c r="B40" s="37" t="s">
        <v>163</v>
      </c>
      <c r="C40" s="36"/>
      <c r="D40" s="36"/>
      <c r="E40" s="36"/>
      <c r="F40" s="36"/>
      <c r="G40" s="36"/>
      <c r="H40" s="36"/>
      <c r="I40" s="36"/>
      <c r="J40" s="36"/>
      <c r="K40" s="36"/>
      <c r="L40" s="174">
        <f>L90</f>
        <v>0</v>
      </c>
      <c r="M40" s="36"/>
    </row>
    <row r="41" spans="1:13" ht="18">
      <c r="A41" s="76"/>
      <c r="B41" s="35" t="s">
        <v>31</v>
      </c>
      <c r="C41" s="34"/>
      <c r="D41" s="34"/>
      <c r="E41" s="34"/>
      <c r="F41" s="34"/>
      <c r="G41" s="34"/>
      <c r="H41" s="34"/>
      <c r="I41" s="34"/>
      <c r="J41" s="34"/>
      <c r="K41" s="34"/>
      <c r="L41" s="77">
        <f>L91</f>
        <v>0</v>
      </c>
      <c r="M41" s="51"/>
    </row>
    <row r="42" spans="1:13" ht="15">
      <c r="A42" s="78"/>
      <c r="B42" s="37" t="s">
        <v>164</v>
      </c>
      <c r="C42" s="36"/>
      <c r="D42" s="36"/>
      <c r="E42" s="36"/>
      <c r="F42" s="36"/>
      <c r="G42" s="36"/>
      <c r="H42" s="36"/>
      <c r="I42" s="36"/>
      <c r="J42" s="36"/>
      <c r="K42" s="36"/>
      <c r="L42" s="77">
        <f>L94</f>
        <v>0</v>
      </c>
      <c r="M42" s="36"/>
    </row>
    <row r="43" spans="1:13" ht="15">
      <c r="A43" s="78"/>
      <c r="B43" s="14" t="s">
        <v>299</v>
      </c>
      <c r="C43" s="36"/>
      <c r="D43" s="36"/>
      <c r="E43" s="36"/>
      <c r="F43" s="36"/>
      <c r="G43" s="36"/>
      <c r="H43" s="36"/>
      <c r="I43" s="36"/>
      <c r="J43" s="36"/>
      <c r="K43" s="36"/>
      <c r="L43" s="64"/>
      <c r="M43" s="36"/>
    </row>
    <row r="44" spans="1:13" ht="18">
      <c r="A44" s="61"/>
      <c r="B44" s="2"/>
      <c r="C44" s="2"/>
      <c r="D44" s="2"/>
      <c r="E44" s="2"/>
      <c r="F44" s="2"/>
      <c r="G44" s="2"/>
      <c r="H44" s="2"/>
      <c r="I44" s="2"/>
      <c r="J44" s="2"/>
      <c r="K44" s="2"/>
      <c r="L44" s="79">
        <v>0</v>
      </c>
      <c r="M44" s="2"/>
    </row>
    <row r="45" spans="1:13" ht="18">
      <c r="A45" s="75" t="s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64"/>
      <c r="M45" s="53"/>
    </row>
    <row r="46" spans="1:12" ht="15">
      <c r="A46" s="61"/>
      <c r="B46" s="2"/>
      <c r="C46" s="2"/>
      <c r="D46" s="2"/>
      <c r="E46" s="2"/>
      <c r="F46" s="2"/>
      <c r="G46" s="2"/>
      <c r="H46" s="2"/>
      <c r="I46" s="2"/>
      <c r="J46" s="2"/>
      <c r="K46" s="2"/>
      <c r="L46" s="67"/>
    </row>
    <row r="47" spans="1:12" ht="18">
      <c r="A47" s="80" t="s">
        <v>34</v>
      </c>
      <c r="B47" s="10"/>
      <c r="C47" s="10"/>
      <c r="D47" s="10"/>
      <c r="E47" s="10"/>
      <c r="F47" s="10"/>
      <c r="G47" s="10"/>
      <c r="H47" s="10"/>
      <c r="I47" s="10"/>
      <c r="J47" s="54"/>
      <c r="K47" s="54"/>
      <c r="L47" s="81">
        <f>L31+L44</f>
        <v>0</v>
      </c>
    </row>
    <row r="48" spans="1:12" ht="1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51" spans="1:12" ht="21">
      <c r="A51" s="183" t="s">
        <v>35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5"/>
    </row>
    <row r="52" spans="1:12" ht="15">
      <c r="A52" s="61"/>
      <c r="B52" s="2"/>
      <c r="C52" s="2"/>
      <c r="D52" s="2"/>
      <c r="E52" s="2"/>
      <c r="F52" s="2"/>
      <c r="G52" s="2"/>
      <c r="H52" s="2"/>
      <c r="I52" s="2"/>
      <c r="J52" s="2"/>
      <c r="K52" s="2"/>
      <c r="L52" s="71"/>
    </row>
    <row r="53" spans="1:12" ht="18">
      <c r="A53" s="72" t="s">
        <v>1</v>
      </c>
      <c r="B53" s="2"/>
      <c r="C53" s="2"/>
      <c r="D53" s="179" t="str">
        <f>D7</f>
        <v>SO 01 - Deponie</v>
      </c>
      <c r="E53" s="180"/>
      <c r="F53" s="180"/>
      <c r="G53" s="180"/>
      <c r="H53" s="180"/>
      <c r="I53" s="180"/>
      <c r="J53" s="180"/>
      <c r="K53" s="180"/>
      <c r="L53" s="181"/>
    </row>
    <row r="54" spans="1:12" ht="15">
      <c r="A54" s="61"/>
      <c r="B54" s="2"/>
      <c r="C54" s="2"/>
      <c r="D54" s="2"/>
      <c r="E54" s="2"/>
      <c r="F54" s="2"/>
      <c r="G54" s="2"/>
      <c r="H54" s="2"/>
      <c r="I54" s="2"/>
      <c r="J54" s="2"/>
      <c r="K54" s="2"/>
      <c r="L54" s="71"/>
    </row>
    <row r="55" spans="1:12" ht="15">
      <c r="A55" s="61"/>
      <c r="B55" s="2"/>
      <c r="C55" s="2"/>
      <c r="D55" s="2"/>
      <c r="E55" s="2"/>
      <c r="F55" s="2"/>
      <c r="G55" s="2"/>
      <c r="H55" s="2"/>
      <c r="I55" s="2"/>
      <c r="J55" s="2"/>
      <c r="K55" s="2"/>
      <c r="L55" s="71"/>
    </row>
    <row r="56" spans="1:12" ht="15">
      <c r="A56" s="85" t="s">
        <v>36</v>
      </c>
      <c r="B56" s="38" t="s">
        <v>37</v>
      </c>
      <c r="C56" s="38" t="s">
        <v>38</v>
      </c>
      <c r="D56" s="182" t="s">
        <v>39</v>
      </c>
      <c r="E56" s="182"/>
      <c r="F56" s="182"/>
      <c r="G56" s="182"/>
      <c r="H56" s="38" t="s">
        <v>40</v>
      </c>
      <c r="I56" s="38" t="s">
        <v>41</v>
      </c>
      <c r="J56" s="182" t="s">
        <v>42</v>
      </c>
      <c r="K56" s="182"/>
      <c r="L56" s="86" t="s">
        <v>19</v>
      </c>
    </row>
    <row r="57" spans="1:12" ht="18">
      <c r="A57" s="87" t="s">
        <v>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88">
        <f>L58+L90</f>
        <v>0</v>
      </c>
    </row>
    <row r="58" spans="1:12" ht="18">
      <c r="A58" s="89"/>
      <c r="B58" s="39" t="s">
        <v>21</v>
      </c>
      <c r="C58" s="39"/>
      <c r="D58" s="39"/>
      <c r="E58" s="39"/>
      <c r="F58" s="39"/>
      <c r="G58" s="39"/>
      <c r="H58" s="39"/>
      <c r="I58" s="39"/>
      <c r="J58" s="39"/>
      <c r="K58" s="39"/>
      <c r="L58" s="171">
        <f>L59+L68+L70+L72+L76+L83+L88</f>
        <v>0</v>
      </c>
    </row>
    <row r="59" spans="1:12" ht="15.75">
      <c r="A59" s="89"/>
      <c r="B59" s="40" t="s">
        <v>22</v>
      </c>
      <c r="C59" s="40"/>
      <c r="D59" s="40"/>
      <c r="E59" s="40"/>
      <c r="F59" s="40"/>
      <c r="G59" s="40"/>
      <c r="H59" s="40"/>
      <c r="I59" s="40"/>
      <c r="J59" s="40"/>
      <c r="K59" s="40"/>
      <c r="L59" s="90">
        <f>SUM(L60:L67)</f>
        <v>0</v>
      </c>
    </row>
    <row r="60" spans="1:12" ht="30">
      <c r="A60" s="91" t="s">
        <v>165</v>
      </c>
      <c r="B60" s="18" t="s">
        <v>44</v>
      </c>
      <c r="C60" s="19" t="s">
        <v>250</v>
      </c>
      <c r="D60" s="175" t="s">
        <v>251</v>
      </c>
      <c r="E60" s="175"/>
      <c r="F60" s="175"/>
      <c r="G60" s="175"/>
      <c r="H60" s="20" t="s">
        <v>60</v>
      </c>
      <c r="I60" s="21">
        <v>19.63</v>
      </c>
      <c r="J60" s="176"/>
      <c r="K60" s="176"/>
      <c r="L60" s="92">
        <f aca="true" t="shared" si="0" ref="L60:L67">ROUND(J60*I60,2)</f>
        <v>0</v>
      </c>
    </row>
    <row r="61" spans="1:12" ht="30">
      <c r="A61" s="91" t="s">
        <v>168</v>
      </c>
      <c r="B61" s="18" t="s">
        <v>44</v>
      </c>
      <c r="C61" s="19" t="s">
        <v>252</v>
      </c>
      <c r="D61" s="175" t="s">
        <v>253</v>
      </c>
      <c r="E61" s="175"/>
      <c r="F61" s="175"/>
      <c r="G61" s="175"/>
      <c r="H61" s="20" t="s">
        <v>47</v>
      </c>
      <c r="I61" s="21">
        <v>5.58</v>
      </c>
      <c r="J61" s="176"/>
      <c r="K61" s="176"/>
      <c r="L61" s="92">
        <f t="shared" si="0"/>
        <v>0</v>
      </c>
    </row>
    <row r="62" spans="1:12" ht="30">
      <c r="A62" s="91" t="s">
        <v>171</v>
      </c>
      <c r="B62" s="18" t="s">
        <v>44</v>
      </c>
      <c r="C62" s="19" t="s">
        <v>254</v>
      </c>
      <c r="D62" s="175" t="s">
        <v>255</v>
      </c>
      <c r="E62" s="175"/>
      <c r="F62" s="175"/>
      <c r="G62" s="175"/>
      <c r="H62" s="20" t="s">
        <v>47</v>
      </c>
      <c r="I62" s="21">
        <v>20.069</v>
      </c>
      <c r="J62" s="176"/>
      <c r="K62" s="176"/>
      <c r="L62" s="92">
        <f t="shared" si="0"/>
        <v>0</v>
      </c>
    </row>
    <row r="63" spans="1:12" ht="30">
      <c r="A63" s="91" t="s">
        <v>174</v>
      </c>
      <c r="B63" s="18" t="s">
        <v>44</v>
      </c>
      <c r="C63" s="19" t="s">
        <v>256</v>
      </c>
      <c r="D63" s="175" t="s">
        <v>257</v>
      </c>
      <c r="E63" s="175"/>
      <c r="F63" s="175"/>
      <c r="G63" s="175"/>
      <c r="H63" s="20" t="s">
        <v>47</v>
      </c>
      <c r="I63" s="21">
        <v>20.069</v>
      </c>
      <c r="J63" s="176"/>
      <c r="K63" s="176"/>
      <c r="L63" s="92">
        <f t="shared" si="0"/>
        <v>0</v>
      </c>
    </row>
    <row r="64" spans="1:12" ht="30">
      <c r="A64" s="91" t="s">
        <v>177</v>
      </c>
      <c r="B64" s="18" t="s">
        <v>44</v>
      </c>
      <c r="C64" s="19" t="s">
        <v>52</v>
      </c>
      <c r="D64" s="175" t="s">
        <v>53</v>
      </c>
      <c r="E64" s="175"/>
      <c r="F64" s="175"/>
      <c r="G64" s="175"/>
      <c r="H64" s="20" t="s">
        <v>47</v>
      </c>
      <c r="I64" s="21">
        <v>25.649</v>
      </c>
      <c r="J64" s="176"/>
      <c r="K64" s="176"/>
      <c r="L64" s="92">
        <f t="shared" si="0"/>
        <v>0</v>
      </c>
    </row>
    <row r="65" spans="1:12" ht="30">
      <c r="A65" s="91" t="s">
        <v>180</v>
      </c>
      <c r="B65" s="18" t="s">
        <v>44</v>
      </c>
      <c r="C65" s="19" t="s">
        <v>182</v>
      </c>
      <c r="D65" s="175" t="s">
        <v>183</v>
      </c>
      <c r="E65" s="175"/>
      <c r="F65" s="175"/>
      <c r="G65" s="175"/>
      <c r="H65" s="20" t="s">
        <v>47</v>
      </c>
      <c r="I65" s="21">
        <v>256.49</v>
      </c>
      <c r="J65" s="176"/>
      <c r="K65" s="176"/>
      <c r="L65" s="92">
        <f t="shared" si="0"/>
        <v>0</v>
      </c>
    </row>
    <row r="66" spans="1:12" ht="30">
      <c r="A66" s="91" t="s">
        <v>181</v>
      </c>
      <c r="B66" s="18" t="s">
        <v>44</v>
      </c>
      <c r="C66" s="19" t="s">
        <v>55</v>
      </c>
      <c r="D66" s="175" t="s">
        <v>56</v>
      </c>
      <c r="E66" s="175"/>
      <c r="F66" s="175"/>
      <c r="G66" s="175"/>
      <c r="H66" s="20" t="s">
        <v>47</v>
      </c>
      <c r="I66" s="21">
        <v>25.649</v>
      </c>
      <c r="J66" s="176"/>
      <c r="K66" s="176"/>
      <c r="L66" s="92">
        <f t="shared" si="0"/>
        <v>0</v>
      </c>
    </row>
    <row r="67" spans="1:12" ht="30">
      <c r="A67" s="91" t="s">
        <v>184</v>
      </c>
      <c r="B67" s="18" t="s">
        <v>44</v>
      </c>
      <c r="C67" s="19" t="s">
        <v>186</v>
      </c>
      <c r="D67" s="175" t="s">
        <v>187</v>
      </c>
      <c r="E67" s="175"/>
      <c r="F67" s="175"/>
      <c r="G67" s="175"/>
      <c r="H67" s="20" t="s">
        <v>188</v>
      </c>
      <c r="I67" s="21">
        <v>48.733</v>
      </c>
      <c r="J67" s="176"/>
      <c r="K67" s="176"/>
      <c r="L67" s="92">
        <f t="shared" si="0"/>
        <v>0</v>
      </c>
    </row>
    <row r="68" spans="1:12" ht="15.75">
      <c r="A68" s="89"/>
      <c r="B68" s="40" t="s">
        <v>23</v>
      </c>
      <c r="C68" s="40"/>
      <c r="D68" s="40"/>
      <c r="E68" s="40"/>
      <c r="F68" s="40"/>
      <c r="G68" s="40"/>
      <c r="H68" s="40"/>
      <c r="I68" s="40"/>
      <c r="J68" s="40"/>
      <c r="K68" s="40"/>
      <c r="L68" s="93">
        <f>L69</f>
        <v>0</v>
      </c>
    </row>
    <row r="69" spans="1:12" ht="15">
      <c r="A69" s="91" t="s">
        <v>185</v>
      </c>
      <c r="B69" s="18" t="s">
        <v>44</v>
      </c>
      <c r="C69" s="19" t="s">
        <v>258</v>
      </c>
      <c r="D69" s="175" t="s">
        <v>259</v>
      </c>
      <c r="E69" s="175"/>
      <c r="F69" s="175"/>
      <c r="G69" s="175"/>
      <c r="H69" s="20" t="s">
        <v>188</v>
      </c>
      <c r="I69" s="21">
        <v>1.026</v>
      </c>
      <c r="J69" s="176"/>
      <c r="K69" s="176"/>
      <c r="L69" s="92">
        <f>ROUND(J69*I69,2)</f>
        <v>0</v>
      </c>
    </row>
    <row r="70" spans="1:12" ht="15.75">
      <c r="A70" s="89"/>
      <c r="B70" s="40" t="s">
        <v>24</v>
      </c>
      <c r="C70" s="40"/>
      <c r="D70" s="40"/>
      <c r="E70" s="40"/>
      <c r="F70" s="40"/>
      <c r="G70" s="40"/>
      <c r="H70" s="40"/>
      <c r="I70" s="40"/>
      <c r="J70" s="40"/>
      <c r="K70" s="40"/>
      <c r="L70" s="93">
        <f>L71</f>
        <v>0</v>
      </c>
    </row>
    <row r="71" spans="1:12" ht="30">
      <c r="A71" s="91" t="s">
        <v>189</v>
      </c>
      <c r="B71" s="18" t="s">
        <v>44</v>
      </c>
      <c r="C71" s="19" t="s">
        <v>260</v>
      </c>
      <c r="D71" s="175" t="s">
        <v>261</v>
      </c>
      <c r="E71" s="175"/>
      <c r="F71" s="175"/>
      <c r="G71" s="175"/>
      <c r="H71" s="20" t="s">
        <v>47</v>
      </c>
      <c r="I71" s="21">
        <v>0.182</v>
      </c>
      <c r="J71" s="176"/>
      <c r="K71" s="176"/>
      <c r="L71" s="92">
        <f>ROUND(J71*I71,2)</f>
        <v>0</v>
      </c>
    </row>
    <row r="72" spans="1:12" ht="15.75">
      <c r="A72" s="89"/>
      <c r="B72" s="40" t="s">
        <v>25</v>
      </c>
      <c r="C72" s="40"/>
      <c r="D72" s="40"/>
      <c r="E72" s="40"/>
      <c r="F72" s="40"/>
      <c r="G72" s="40"/>
      <c r="H72" s="40"/>
      <c r="I72" s="40"/>
      <c r="J72" s="40"/>
      <c r="K72" s="40"/>
      <c r="L72" s="90">
        <f>SUM(L73:L75)</f>
        <v>0</v>
      </c>
    </row>
    <row r="73" spans="1:12" ht="30">
      <c r="A73" s="91" t="s">
        <v>85</v>
      </c>
      <c r="B73" s="18" t="s">
        <v>44</v>
      </c>
      <c r="C73" s="19" t="s">
        <v>262</v>
      </c>
      <c r="D73" s="175" t="s">
        <v>263</v>
      </c>
      <c r="E73" s="175"/>
      <c r="F73" s="175"/>
      <c r="G73" s="175"/>
      <c r="H73" s="20" t="s">
        <v>60</v>
      </c>
      <c r="I73" s="21">
        <v>55.798</v>
      </c>
      <c r="J73" s="176"/>
      <c r="K73" s="176"/>
      <c r="L73" s="92">
        <f>ROUND(J73*I73,2)</f>
        <v>0</v>
      </c>
    </row>
    <row r="74" spans="1:12" ht="15">
      <c r="A74" s="91" t="s">
        <v>89</v>
      </c>
      <c r="B74" s="18" t="s">
        <v>44</v>
      </c>
      <c r="C74" s="19" t="s">
        <v>264</v>
      </c>
      <c r="D74" s="175" t="s">
        <v>265</v>
      </c>
      <c r="E74" s="175"/>
      <c r="F74" s="175"/>
      <c r="G74" s="175"/>
      <c r="H74" s="20" t="s">
        <v>60</v>
      </c>
      <c r="I74" s="21">
        <v>35.638</v>
      </c>
      <c r="J74" s="176"/>
      <c r="K74" s="176"/>
      <c r="L74" s="92">
        <f>ROUND(J74*I74,2)</f>
        <v>0</v>
      </c>
    </row>
    <row r="75" spans="1:12" ht="15">
      <c r="A75" s="91" t="s">
        <v>92</v>
      </c>
      <c r="B75" s="18" t="s">
        <v>44</v>
      </c>
      <c r="C75" s="19" t="s">
        <v>266</v>
      </c>
      <c r="D75" s="175" t="s">
        <v>267</v>
      </c>
      <c r="E75" s="175"/>
      <c r="F75" s="175"/>
      <c r="G75" s="175"/>
      <c r="H75" s="20" t="s">
        <v>78</v>
      </c>
      <c r="I75" s="21">
        <v>15</v>
      </c>
      <c r="J75" s="176"/>
      <c r="K75" s="176"/>
      <c r="L75" s="92">
        <f>ROUND(J75*I75,2)</f>
        <v>0</v>
      </c>
    </row>
    <row r="76" spans="1:12" ht="15.75">
      <c r="A76" s="89"/>
      <c r="B76" s="40" t="s">
        <v>26</v>
      </c>
      <c r="C76" s="40"/>
      <c r="D76" s="40"/>
      <c r="E76" s="40"/>
      <c r="F76" s="40"/>
      <c r="G76" s="40"/>
      <c r="H76" s="40"/>
      <c r="I76" s="40"/>
      <c r="J76" s="40"/>
      <c r="K76" s="40"/>
      <c r="L76" s="90">
        <f>SUM(L77:L82)</f>
        <v>0</v>
      </c>
    </row>
    <row r="77" spans="1:12" ht="30">
      <c r="A77" s="91" t="s">
        <v>95</v>
      </c>
      <c r="B77" s="18" t="s">
        <v>44</v>
      </c>
      <c r="C77" s="19" t="s">
        <v>268</v>
      </c>
      <c r="D77" s="175" t="s">
        <v>269</v>
      </c>
      <c r="E77" s="175"/>
      <c r="F77" s="175"/>
      <c r="G77" s="175"/>
      <c r="H77" s="20" t="s">
        <v>71</v>
      </c>
      <c r="I77" s="21">
        <v>20</v>
      </c>
      <c r="J77" s="176"/>
      <c r="K77" s="176"/>
      <c r="L77" s="92">
        <f aca="true" t="shared" si="1" ref="L77:L82">ROUND(J77*I77,2)</f>
        <v>0</v>
      </c>
    </row>
    <row r="78" spans="1:12" ht="15">
      <c r="A78" s="94" t="s">
        <v>98</v>
      </c>
      <c r="B78" s="41" t="s">
        <v>62</v>
      </c>
      <c r="C78" s="42" t="s">
        <v>270</v>
      </c>
      <c r="D78" s="177" t="s">
        <v>271</v>
      </c>
      <c r="E78" s="177"/>
      <c r="F78" s="177"/>
      <c r="G78" s="177"/>
      <c r="H78" s="43" t="s">
        <v>71</v>
      </c>
      <c r="I78" s="44">
        <v>13</v>
      </c>
      <c r="J78" s="178"/>
      <c r="K78" s="178"/>
      <c r="L78" s="95">
        <f t="shared" si="1"/>
        <v>0</v>
      </c>
    </row>
    <row r="79" spans="1:12" ht="15">
      <c r="A79" s="94" t="s">
        <v>101</v>
      </c>
      <c r="B79" s="41" t="s">
        <v>62</v>
      </c>
      <c r="C79" s="42" t="s">
        <v>272</v>
      </c>
      <c r="D79" s="177" t="s">
        <v>273</v>
      </c>
      <c r="E79" s="177"/>
      <c r="F79" s="177"/>
      <c r="G79" s="177"/>
      <c r="H79" s="43" t="s">
        <v>71</v>
      </c>
      <c r="I79" s="44">
        <v>3</v>
      </c>
      <c r="J79" s="178"/>
      <c r="K79" s="178"/>
      <c r="L79" s="95">
        <f t="shared" si="1"/>
        <v>0</v>
      </c>
    </row>
    <row r="80" spans="1:12" ht="15">
      <c r="A80" s="94" t="s">
        <v>110</v>
      </c>
      <c r="B80" s="41" t="s">
        <v>62</v>
      </c>
      <c r="C80" s="42" t="s">
        <v>274</v>
      </c>
      <c r="D80" s="177" t="s">
        <v>275</v>
      </c>
      <c r="E80" s="177"/>
      <c r="F80" s="177"/>
      <c r="G80" s="177"/>
      <c r="H80" s="43" t="s">
        <v>71</v>
      </c>
      <c r="I80" s="44">
        <v>2</v>
      </c>
      <c r="J80" s="178"/>
      <c r="K80" s="178"/>
      <c r="L80" s="95">
        <f t="shared" si="1"/>
        <v>0</v>
      </c>
    </row>
    <row r="81" spans="1:12" ht="15">
      <c r="A81" s="94" t="s">
        <v>113</v>
      </c>
      <c r="B81" s="41" t="s">
        <v>62</v>
      </c>
      <c r="C81" s="42" t="s">
        <v>276</v>
      </c>
      <c r="D81" s="177" t="s">
        <v>277</v>
      </c>
      <c r="E81" s="177"/>
      <c r="F81" s="177"/>
      <c r="G81" s="177"/>
      <c r="H81" s="43" t="s">
        <v>71</v>
      </c>
      <c r="I81" s="44">
        <v>2</v>
      </c>
      <c r="J81" s="178"/>
      <c r="K81" s="178"/>
      <c r="L81" s="95">
        <f t="shared" si="1"/>
        <v>0</v>
      </c>
    </row>
    <row r="82" spans="1:12" ht="30">
      <c r="A82" s="91" t="s">
        <v>116</v>
      </c>
      <c r="B82" s="18" t="s">
        <v>44</v>
      </c>
      <c r="C82" s="19" t="s">
        <v>278</v>
      </c>
      <c r="D82" s="175" t="s">
        <v>279</v>
      </c>
      <c r="E82" s="175"/>
      <c r="F82" s="175"/>
      <c r="G82" s="175"/>
      <c r="H82" s="20" t="s">
        <v>78</v>
      </c>
      <c r="I82" s="21">
        <v>72.75</v>
      </c>
      <c r="J82" s="176"/>
      <c r="K82" s="176"/>
      <c r="L82" s="92">
        <f t="shared" si="1"/>
        <v>0</v>
      </c>
    </row>
    <row r="83" spans="1:12" ht="15.75">
      <c r="A83" s="89"/>
      <c r="B83" s="40" t="s">
        <v>222</v>
      </c>
      <c r="C83" s="40"/>
      <c r="D83" s="40"/>
      <c r="E83" s="40"/>
      <c r="F83" s="40"/>
      <c r="G83" s="40"/>
      <c r="H83" s="40"/>
      <c r="I83" s="40"/>
      <c r="J83" s="40"/>
      <c r="K83" s="40"/>
      <c r="L83" s="90">
        <f>SUM(L84:L87)</f>
        <v>0</v>
      </c>
    </row>
    <row r="84" spans="1:12" ht="30">
      <c r="A84" s="91" t="s">
        <v>119</v>
      </c>
      <c r="B84" s="18" t="s">
        <v>44</v>
      </c>
      <c r="C84" s="19" t="s">
        <v>239</v>
      </c>
      <c r="D84" s="175" t="s">
        <v>240</v>
      </c>
      <c r="E84" s="175"/>
      <c r="F84" s="175"/>
      <c r="G84" s="175"/>
      <c r="H84" s="20" t="s">
        <v>188</v>
      </c>
      <c r="I84" s="21">
        <v>12.367</v>
      </c>
      <c r="J84" s="176"/>
      <c r="K84" s="176"/>
      <c r="L84" s="92">
        <f>ROUND(J84*I84,2)</f>
        <v>0</v>
      </c>
    </row>
    <row r="85" spans="1:12" ht="30">
      <c r="A85" s="91" t="s">
        <v>122</v>
      </c>
      <c r="B85" s="18" t="s">
        <v>44</v>
      </c>
      <c r="C85" s="19" t="s">
        <v>241</v>
      </c>
      <c r="D85" s="175" t="s">
        <v>242</v>
      </c>
      <c r="E85" s="175"/>
      <c r="F85" s="175"/>
      <c r="G85" s="175"/>
      <c r="H85" s="20" t="s">
        <v>188</v>
      </c>
      <c r="I85" s="21">
        <v>12.367</v>
      </c>
      <c r="J85" s="176"/>
      <c r="K85" s="176"/>
      <c r="L85" s="92">
        <f>ROUND(J85*I85,2)</f>
        <v>0</v>
      </c>
    </row>
    <row r="86" spans="1:12" ht="30">
      <c r="A86" s="91" t="s">
        <v>125</v>
      </c>
      <c r="B86" s="18" t="s">
        <v>44</v>
      </c>
      <c r="C86" s="19" t="s">
        <v>243</v>
      </c>
      <c r="D86" s="175" t="s">
        <v>244</v>
      </c>
      <c r="E86" s="175"/>
      <c r="F86" s="175"/>
      <c r="G86" s="175"/>
      <c r="H86" s="20" t="s">
        <v>188</v>
      </c>
      <c r="I86" s="21">
        <v>234.973</v>
      </c>
      <c r="J86" s="176"/>
      <c r="K86" s="176"/>
      <c r="L86" s="92">
        <f>ROUND(J86*I86,2)</f>
        <v>0</v>
      </c>
    </row>
    <row r="87" spans="1:12" ht="30">
      <c r="A87" s="91" t="s">
        <v>128</v>
      </c>
      <c r="B87" s="18" t="s">
        <v>44</v>
      </c>
      <c r="C87" s="19" t="s">
        <v>245</v>
      </c>
      <c r="D87" s="175" t="s">
        <v>246</v>
      </c>
      <c r="E87" s="175"/>
      <c r="F87" s="175"/>
      <c r="G87" s="175"/>
      <c r="H87" s="20" t="s">
        <v>188</v>
      </c>
      <c r="I87" s="21">
        <v>12.367</v>
      </c>
      <c r="J87" s="176"/>
      <c r="K87" s="176"/>
      <c r="L87" s="92">
        <f>ROUND(J87*I87,2)</f>
        <v>0</v>
      </c>
    </row>
    <row r="88" spans="1:12" ht="15.75">
      <c r="A88" s="89"/>
      <c r="B88" s="40" t="s">
        <v>163</v>
      </c>
      <c r="C88" s="40"/>
      <c r="D88" s="40"/>
      <c r="E88" s="40"/>
      <c r="F88" s="40"/>
      <c r="G88" s="40"/>
      <c r="H88" s="40"/>
      <c r="I88" s="40"/>
      <c r="J88" s="40"/>
      <c r="K88" s="40"/>
      <c r="L88" s="93">
        <f>L89</f>
        <v>0</v>
      </c>
    </row>
    <row r="89" spans="1:12" ht="30">
      <c r="A89" s="91" t="s">
        <v>131</v>
      </c>
      <c r="B89" s="18" t="s">
        <v>44</v>
      </c>
      <c r="C89" s="19" t="s">
        <v>280</v>
      </c>
      <c r="D89" s="175" t="s">
        <v>281</v>
      </c>
      <c r="E89" s="175"/>
      <c r="F89" s="175"/>
      <c r="G89" s="175"/>
      <c r="H89" s="20" t="s">
        <v>188</v>
      </c>
      <c r="I89" s="21">
        <v>77.171</v>
      </c>
      <c r="J89" s="176"/>
      <c r="K89" s="176"/>
      <c r="L89" s="92">
        <f>ROUND(J89*I89,2)</f>
        <v>0</v>
      </c>
    </row>
    <row r="90" spans="1:12" ht="18">
      <c r="A90" s="89"/>
      <c r="B90" s="39" t="s">
        <v>31</v>
      </c>
      <c r="C90" s="39"/>
      <c r="D90" s="39"/>
      <c r="E90" s="39"/>
      <c r="F90" s="39"/>
      <c r="G90" s="39"/>
      <c r="H90" s="39"/>
      <c r="I90" s="39"/>
      <c r="J90" s="39"/>
      <c r="K90" s="39"/>
      <c r="L90" s="172">
        <f>L91+L94</f>
        <v>0</v>
      </c>
    </row>
    <row r="91" spans="1:12" ht="15.75">
      <c r="A91" s="89"/>
      <c r="B91" s="40" t="s">
        <v>164</v>
      </c>
      <c r="C91" s="40"/>
      <c r="D91" s="40"/>
      <c r="E91" s="40"/>
      <c r="F91" s="40"/>
      <c r="G91" s="40"/>
      <c r="H91" s="40"/>
      <c r="I91" s="40"/>
      <c r="J91" s="40"/>
      <c r="K91" s="40"/>
      <c r="L91" s="90">
        <f>SUM(L92:L93)</f>
        <v>0</v>
      </c>
    </row>
    <row r="92" spans="1:12" ht="30">
      <c r="A92" s="91" t="s">
        <v>134</v>
      </c>
      <c r="B92" s="18" t="s">
        <v>44</v>
      </c>
      <c r="C92" s="19" t="s">
        <v>214</v>
      </c>
      <c r="D92" s="175" t="s">
        <v>215</v>
      </c>
      <c r="E92" s="175"/>
      <c r="F92" s="175"/>
      <c r="G92" s="175"/>
      <c r="H92" s="20" t="s">
        <v>88</v>
      </c>
      <c r="I92" s="21">
        <v>1</v>
      </c>
      <c r="J92" s="176"/>
      <c r="K92" s="176"/>
      <c r="L92" s="92">
        <f>ROUND(J92*I92,2)</f>
        <v>0</v>
      </c>
    </row>
    <row r="93" spans="1:12" ht="30">
      <c r="A93" s="91" t="s">
        <v>137</v>
      </c>
      <c r="B93" s="18" t="s">
        <v>44</v>
      </c>
      <c r="C93" s="19" t="s">
        <v>216</v>
      </c>
      <c r="D93" s="175" t="s">
        <v>217</v>
      </c>
      <c r="E93" s="175"/>
      <c r="F93" s="175"/>
      <c r="G93" s="175"/>
      <c r="H93" s="20" t="s">
        <v>88</v>
      </c>
      <c r="I93" s="21">
        <v>1</v>
      </c>
      <c r="J93" s="176"/>
      <c r="K93" s="176"/>
      <c r="L93" s="92">
        <f>ROUND(J93*I93,2)</f>
        <v>0</v>
      </c>
    </row>
    <row r="94" spans="1:12" ht="15.75">
      <c r="A94" s="89"/>
      <c r="B94" s="14" t="s">
        <v>299</v>
      </c>
      <c r="C94" s="40"/>
      <c r="D94" s="40"/>
      <c r="E94" s="40"/>
      <c r="F94" s="40"/>
      <c r="G94" s="40"/>
      <c r="H94" s="40"/>
      <c r="I94" s="40"/>
      <c r="J94" s="40"/>
      <c r="K94" s="40"/>
      <c r="L94" s="93">
        <f>L95</f>
        <v>0</v>
      </c>
    </row>
    <row r="95" spans="1:12" ht="30">
      <c r="A95" s="91" t="s">
        <v>140</v>
      </c>
      <c r="B95" s="18" t="s">
        <v>44</v>
      </c>
      <c r="C95" s="19" t="s">
        <v>218</v>
      </c>
      <c r="D95" s="175" t="s">
        <v>219</v>
      </c>
      <c r="E95" s="175"/>
      <c r="F95" s="175"/>
      <c r="G95" s="175"/>
      <c r="H95" s="20" t="s">
        <v>88</v>
      </c>
      <c r="I95" s="21">
        <v>1</v>
      </c>
      <c r="J95" s="176"/>
      <c r="K95" s="176"/>
      <c r="L95" s="92">
        <f>ROUND(J95*I95,2)</f>
        <v>0</v>
      </c>
    </row>
    <row r="96" spans="1:12" ht="15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96"/>
    </row>
    <row r="97" ht="15">
      <c r="L97" s="57"/>
    </row>
    <row r="98" ht="15">
      <c r="L98" s="57"/>
    </row>
    <row r="99" ht="15">
      <c r="L99" s="57"/>
    </row>
    <row r="100" ht="15">
      <c r="L100" s="57"/>
    </row>
    <row r="101" ht="15">
      <c r="L101" s="57"/>
    </row>
    <row r="102" ht="15">
      <c r="L102" s="57"/>
    </row>
    <row r="103" ht="15">
      <c r="L103" s="57"/>
    </row>
    <row r="104" ht="15">
      <c r="L104" s="57"/>
    </row>
    <row r="105" ht="15">
      <c r="L105" s="57"/>
    </row>
    <row r="106" ht="15">
      <c r="L106" s="57"/>
    </row>
    <row r="107" ht="15">
      <c r="L107" s="57"/>
    </row>
    <row r="108" ht="15">
      <c r="L108" s="57"/>
    </row>
    <row r="109" ht="15">
      <c r="L109" s="57"/>
    </row>
    <row r="110" ht="15">
      <c r="L110" s="57"/>
    </row>
    <row r="111" ht="15">
      <c r="L111" s="57"/>
    </row>
    <row r="112" ht="15">
      <c r="L112" s="57"/>
    </row>
    <row r="113" ht="15">
      <c r="L113" s="57"/>
    </row>
    <row r="114" ht="15">
      <c r="L114" s="57"/>
    </row>
    <row r="115" ht="15">
      <c r="L115" s="57"/>
    </row>
    <row r="116" ht="15">
      <c r="L116" s="57"/>
    </row>
    <row r="117" ht="15">
      <c r="L117" s="57"/>
    </row>
    <row r="118" ht="15">
      <c r="L118" s="57"/>
    </row>
    <row r="119" ht="15">
      <c r="L119" s="57"/>
    </row>
    <row r="120" ht="15">
      <c r="L120" s="57"/>
    </row>
    <row r="121" ht="15">
      <c r="L121" s="57"/>
    </row>
    <row r="122" ht="15">
      <c r="L122" s="57"/>
    </row>
    <row r="123" ht="15">
      <c r="L123" s="57"/>
    </row>
    <row r="124" ht="15">
      <c r="L124" s="57"/>
    </row>
    <row r="125" ht="15">
      <c r="L125" s="57"/>
    </row>
    <row r="126" ht="15">
      <c r="L126" s="57"/>
    </row>
    <row r="127" ht="15">
      <c r="L127" s="57"/>
    </row>
    <row r="128" ht="15">
      <c r="L128" s="57"/>
    </row>
    <row r="129" ht="15">
      <c r="L129" s="57"/>
    </row>
    <row r="130" ht="15">
      <c r="L130" s="57"/>
    </row>
    <row r="131" ht="15">
      <c r="L131" s="57"/>
    </row>
    <row r="132" ht="15">
      <c r="L132" s="57"/>
    </row>
    <row r="133" ht="15">
      <c r="L133" s="57"/>
    </row>
    <row r="134" ht="15">
      <c r="L134" s="57"/>
    </row>
    <row r="135" ht="15">
      <c r="L135" s="57"/>
    </row>
    <row r="136" ht="15">
      <c r="L136" s="57"/>
    </row>
    <row r="137" ht="15">
      <c r="L137" s="57"/>
    </row>
    <row r="138" ht="15">
      <c r="L138" s="57"/>
    </row>
    <row r="139" ht="15">
      <c r="L139" s="57"/>
    </row>
    <row r="140" ht="15">
      <c r="L140" s="57"/>
    </row>
    <row r="141" ht="15">
      <c r="L141" s="57"/>
    </row>
    <row r="142" ht="15">
      <c r="L142" s="57"/>
    </row>
    <row r="143" ht="15">
      <c r="L143" s="57"/>
    </row>
    <row r="144" ht="15">
      <c r="L144" s="57"/>
    </row>
    <row r="145" ht="15">
      <c r="L145" s="57"/>
    </row>
    <row r="146" ht="15">
      <c r="L146" s="57"/>
    </row>
    <row r="147" ht="15">
      <c r="L147" s="57"/>
    </row>
    <row r="148" ht="15">
      <c r="L148" s="57"/>
    </row>
    <row r="149" ht="15">
      <c r="L149" s="57"/>
    </row>
    <row r="150" ht="15">
      <c r="L150" s="57"/>
    </row>
    <row r="151" ht="15">
      <c r="L151" s="57"/>
    </row>
    <row r="152" ht="15">
      <c r="L152" s="57"/>
    </row>
    <row r="153" ht="15">
      <c r="L153" s="57"/>
    </row>
    <row r="154" ht="15">
      <c r="L154" s="57"/>
    </row>
    <row r="155" ht="15">
      <c r="L155" s="57"/>
    </row>
    <row r="156" ht="15">
      <c r="L156" s="57"/>
    </row>
    <row r="157" ht="15">
      <c r="L157" s="57"/>
    </row>
    <row r="158" ht="15">
      <c r="L158" s="57"/>
    </row>
    <row r="159" ht="15">
      <c r="L159" s="57"/>
    </row>
    <row r="160" ht="15">
      <c r="L160" s="57"/>
    </row>
    <row r="161" ht="15">
      <c r="L161" s="57"/>
    </row>
    <row r="162" ht="15">
      <c r="L162" s="57"/>
    </row>
    <row r="163" ht="15">
      <c r="L163" s="57"/>
    </row>
    <row r="164" ht="15">
      <c r="L164" s="57"/>
    </row>
    <row r="165" ht="15">
      <c r="L165" s="57"/>
    </row>
    <row r="166" ht="15">
      <c r="L166" s="57"/>
    </row>
    <row r="167" ht="15">
      <c r="L167" s="57"/>
    </row>
    <row r="168" ht="15">
      <c r="L168" s="57"/>
    </row>
    <row r="169" ht="15">
      <c r="L169" s="57"/>
    </row>
    <row r="170" ht="15">
      <c r="L170" s="57"/>
    </row>
    <row r="171" ht="15">
      <c r="L171" s="57"/>
    </row>
    <row r="172" ht="15">
      <c r="L172" s="57"/>
    </row>
    <row r="173" ht="15">
      <c r="L173" s="57"/>
    </row>
    <row r="174" ht="15">
      <c r="L174" s="57"/>
    </row>
    <row r="175" ht="15">
      <c r="L175" s="57"/>
    </row>
    <row r="176" ht="15">
      <c r="L176" s="57"/>
    </row>
    <row r="177" ht="15">
      <c r="L177" s="57"/>
    </row>
    <row r="178" ht="15">
      <c r="L178" s="57"/>
    </row>
    <row r="179" ht="15">
      <c r="L179" s="57"/>
    </row>
    <row r="180" ht="15">
      <c r="L180" s="57"/>
    </row>
    <row r="181" ht="15">
      <c r="L181" s="57"/>
    </row>
    <row r="182" ht="15">
      <c r="L182" s="57"/>
    </row>
    <row r="183" ht="15">
      <c r="L183" s="57"/>
    </row>
    <row r="184" ht="15">
      <c r="L184" s="57"/>
    </row>
    <row r="185" ht="15">
      <c r="L185" s="57"/>
    </row>
    <row r="186" ht="15">
      <c r="L186" s="57"/>
    </row>
    <row r="187" ht="15">
      <c r="L187" s="57"/>
    </row>
    <row r="188" ht="15">
      <c r="L188" s="57"/>
    </row>
    <row r="189" ht="15">
      <c r="L189" s="57"/>
    </row>
    <row r="190" ht="15">
      <c r="L190" s="57"/>
    </row>
    <row r="191" ht="15">
      <c r="L191" s="57"/>
    </row>
    <row r="192" ht="15">
      <c r="L192" s="57"/>
    </row>
    <row r="193" ht="15">
      <c r="L193" s="57"/>
    </row>
    <row r="194" ht="15">
      <c r="L194" s="57"/>
    </row>
    <row r="195" ht="15">
      <c r="L195" s="57"/>
    </row>
    <row r="196" ht="15">
      <c r="L196" s="57"/>
    </row>
    <row r="197" ht="15">
      <c r="L197" s="57"/>
    </row>
    <row r="198" ht="15">
      <c r="L198" s="57"/>
    </row>
    <row r="199" ht="15">
      <c r="L199" s="57"/>
    </row>
    <row r="200" ht="15">
      <c r="L200" s="57"/>
    </row>
    <row r="201" ht="15">
      <c r="L201" s="57"/>
    </row>
    <row r="202" ht="15">
      <c r="L202" s="57"/>
    </row>
    <row r="203" ht="15">
      <c r="L203" s="57"/>
    </row>
    <row r="204" ht="15">
      <c r="L204" s="57"/>
    </row>
    <row r="205" ht="15">
      <c r="L205" s="57"/>
    </row>
    <row r="206" ht="15">
      <c r="L206" s="57"/>
    </row>
    <row r="207" ht="15">
      <c r="L207" s="57"/>
    </row>
    <row r="208" ht="15">
      <c r="L208" s="57"/>
    </row>
    <row r="209" ht="15">
      <c r="L209" s="57"/>
    </row>
    <row r="210" ht="15">
      <c r="L210" s="57"/>
    </row>
    <row r="211" ht="15">
      <c r="L211" s="57"/>
    </row>
    <row r="212" ht="15">
      <c r="L212" s="57"/>
    </row>
    <row r="213" ht="15">
      <c r="L213" s="57"/>
    </row>
    <row r="214" ht="15">
      <c r="L214" s="57"/>
    </row>
    <row r="215" ht="15">
      <c r="L215" s="57"/>
    </row>
    <row r="216" ht="15">
      <c r="L216" s="57"/>
    </row>
    <row r="217" ht="15">
      <c r="L217" s="57"/>
    </row>
    <row r="218" ht="15">
      <c r="L218" s="57"/>
    </row>
    <row r="219" ht="15">
      <c r="L219" s="57"/>
    </row>
    <row r="220" ht="15">
      <c r="L220" s="57"/>
    </row>
    <row r="221" ht="15">
      <c r="L221" s="57"/>
    </row>
    <row r="222" ht="15">
      <c r="L222" s="57"/>
    </row>
    <row r="223" ht="15">
      <c r="L223" s="57"/>
    </row>
    <row r="224" ht="15">
      <c r="L224" s="57"/>
    </row>
    <row r="225" ht="15">
      <c r="L225" s="57"/>
    </row>
    <row r="226" ht="15">
      <c r="L226" s="57"/>
    </row>
    <row r="227" ht="15">
      <c r="L227" s="57"/>
    </row>
    <row r="228" ht="15">
      <c r="L228" s="57"/>
    </row>
    <row r="229" ht="15">
      <c r="L229" s="57"/>
    </row>
    <row r="230" ht="15">
      <c r="L230" s="57"/>
    </row>
    <row r="231" ht="15">
      <c r="L231" s="57"/>
    </row>
    <row r="232" ht="15">
      <c r="L232" s="57"/>
    </row>
    <row r="233" ht="15">
      <c r="L233" s="57"/>
    </row>
    <row r="234" ht="15">
      <c r="L234" s="57"/>
    </row>
    <row r="235" ht="15">
      <c r="L235" s="57"/>
    </row>
    <row r="236" ht="15">
      <c r="L236" s="57"/>
    </row>
    <row r="237" ht="15">
      <c r="L237" s="57"/>
    </row>
    <row r="238" ht="15">
      <c r="L238" s="57"/>
    </row>
    <row r="239" ht="15">
      <c r="L239" s="57"/>
    </row>
    <row r="240" ht="15">
      <c r="L240" s="57"/>
    </row>
    <row r="241" ht="15">
      <c r="L241" s="57"/>
    </row>
    <row r="242" ht="15">
      <c r="L242" s="57"/>
    </row>
    <row r="243" ht="15">
      <c r="L243" s="57"/>
    </row>
    <row r="244" ht="15">
      <c r="L244" s="57"/>
    </row>
    <row r="245" ht="15">
      <c r="L245" s="57"/>
    </row>
    <row r="246" ht="15">
      <c r="L246" s="57"/>
    </row>
    <row r="247" ht="15">
      <c r="L247" s="57"/>
    </row>
    <row r="248" ht="15">
      <c r="L248" s="57"/>
    </row>
    <row r="249" ht="15">
      <c r="L249" s="57"/>
    </row>
    <row r="250" ht="15">
      <c r="L250" s="57"/>
    </row>
    <row r="251" ht="15">
      <c r="L251" s="57"/>
    </row>
    <row r="252" ht="15">
      <c r="L252" s="57"/>
    </row>
    <row r="253" ht="15">
      <c r="L253" s="57"/>
    </row>
    <row r="254" ht="15">
      <c r="L254" s="57"/>
    </row>
    <row r="255" ht="15">
      <c r="L255" s="57"/>
    </row>
    <row r="256" ht="15">
      <c r="L256" s="57"/>
    </row>
    <row r="257" ht="15">
      <c r="L257" s="57"/>
    </row>
    <row r="258" ht="15">
      <c r="L258" s="57"/>
    </row>
    <row r="259" ht="15">
      <c r="L259" s="57"/>
    </row>
    <row r="260" ht="15">
      <c r="L260" s="57"/>
    </row>
    <row r="261" ht="15">
      <c r="L261" s="57"/>
    </row>
    <row r="262" ht="15">
      <c r="L262" s="57"/>
    </row>
    <row r="263" ht="15">
      <c r="L263" s="57"/>
    </row>
    <row r="264" ht="15">
      <c r="L264" s="57"/>
    </row>
    <row r="265" ht="15">
      <c r="L265" s="57"/>
    </row>
    <row r="266" ht="15">
      <c r="L266" s="57"/>
    </row>
    <row r="267" ht="15">
      <c r="L267" s="57"/>
    </row>
    <row r="268" ht="15">
      <c r="L268" s="57"/>
    </row>
    <row r="269" ht="15">
      <c r="L269" s="57"/>
    </row>
    <row r="270" ht="15">
      <c r="L270" s="57"/>
    </row>
    <row r="271" ht="15">
      <c r="L271" s="57"/>
    </row>
    <row r="272" ht="15">
      <c r="L272" s="57"/>
    </row>
    <row r="273" ht="15">
      <c r="L273" s="57"/>
    </row>
    <row r="274" ht="15">
      <c r="L274" s="57"/>
    </row>
    <row r="275" ht="15">
      <c r="L275" s="57"/>
    </row>
    <row r="276" ht="15">
      <c r="L276" s="57"/>
    </row>
    <row r="277" ht="15">
      <c r="L277" s="57"/>
    </row>
    <row r="278" ht="15">
      <c r="L278" s="57"/>
    </row>
    <row r="279" ht="15">
      <c r="L279" s="57"/>
    </row>
    <row r="280" ht="15">
      <c r="L280" s="57"/>
    </row>
    <row r="281" ht="15">
      <c r="L281" s="57"/>
    </row>
    <row r="282" ht="15">
      <c r="L282" s="57"/>
    </row>
    <row r="283" ht="15">
      <c r="L283" s="57"/>
    </row>
    <row r="284" ht="15">
      <c r="L284" s="57"/>
    </row>
    <row r="285" ht="15">
      <c r="L285" s="57"/>
    </row>
    <row r="286" ht="15">
      <c r="L286" s="57"/>
    </row>
    <row r="287" ht="15">
      <c r="L287" s="57"/>
    </row>
    <row r="288" ht="15">
      <c r="L288" s="57"/>
    </row>
    <row r="289" ht="15">
      <c r="L289" s="57"/>
    </row>
    <row r="290" ht="15">
      <c r="L290" s="57"/>
    </row>
    <row r="291" ht="15">
      <c r="L291" s="57"/>
    </row>
    <row r="292" ht="15">
      <c r="L292" s="57"/>
    </row>
    <row r="293" ht="15">
      <c r="L293" s="57"/>
    </row>
    <row r="294" ht="15">
      <c r="L294" s="57"/>
    </row>
    <row r="295" ht="15">
      <c r="L295" s="57"/>
    </row>
    <row r="296" ht="15">
      <c r="L296" s="57"/>
    </row>
    <row r="297" ht="15">
      <c r="L297" s="57"/>
    </row>
    <row r="298" ht="15">
      <c r="L298" s="57"/>
    </row>
    <row r="299" ht="15">
      <c r="L299" s="57"/>
    </row>
  </sheetData>
  <mergeCells count="63">
    <mergeCell ref="A5:L5"/>
    <mergeCell ref="D7:L7"/>
    <mergeCell ref="A26:L26"/>
    <mergeCell ref="D28:L28"/>
    <mergeCell ref="D56:G56"/>
    <mergeCell ref="J56:K56"/>
    <mergeCell ref="A51:L51"/>
    <mergeCell ref="D53:L53"/>
    <mergeCell ref="A30:E30"/>
    <mergeCell ref="D62:G62"/>
    <mergeCell ref="J62:K62"/>
    <mergeCell ref="D63:G63"/>
    <mergeCell ref="J63:K63"/>
    <mergeCell ref="D60:G60"/>
    <mergeCell ref="J60:K60"/>
    <mergeCell ref="D61:G61"/>
    <mergeCell ref="J61:K61"/>
    <mergeCell ref="D66:G66"/>
    <mergeCell ref="J66:K66"/>
    <mergeCell ref="D67:G67"/>
    <mergeCell ref="J67:K67"/>
    <mergeCell ref="D64:G64"/>
    <mergeCell ref="J64:K64"/>
    <mergeCell ref="D65:G65"/>
    <mergeCell ref="J65:K65"/>
    <mergeCell ref="D73:G73"/>
    <mergeCell ref="J73:K73"/>
    <mergeCell ref="D74:G74"/>
    <mergeCell ref="J74:K74"/>
    <mergeCell ref="D69:G69"/>
    <mergeCell ref="J69:K69"/>
    <mergeCell ref="D71:G71"/>
    <mergeCell ref="J71:K71"/>
    <mergeCell ref="D78:G78"/>
    <mergeCell ref="J78:K78"/>
    <mergeCell ref="D79:G79"/>
    <mergeCell ref="J79:K79"/>
    <mergeCell ref="D75:G75"/>
    <mergeCell ref="J75:K75"/>
    <mergeCell ref="D77:G77"/>
    <mergeCell ref="J77:K77"/>
    <mergeCell ref="D82:G82"/>
    <mergeCell ref="J82:K82"/>
    <mergeCell ref="D84:G84"/>
    <mergeCell ref="J84:K84"/>
    <mergeCell ref="D80:G80"/>
    <mergeCell ref="J80:K80"/>
    <mergeCell ref="D81:G81"/>
    <mergeCell ref="J81:K81"/>
    <mergeCell ref="D87:G87"/>
    <mergeCell ref="J87:K87"/>
    <mergeCell ref="D89:G89"/>
    <mergeCell ref="J89:K89"/>
    <mergeCell ref="D85:G85"/>
    <mergeCell ref="J85:K85"/>
    <mergeCell ref="D86:G86"/>
    <mergeCell ref="J86:K86"/>
    <mergeCell ref="D95:G95"/>
    <mergeCell ref="J95:K95"/>
    <mergeCell ref="D92:G92"/>
    <mergeCell ref="J92:K92"/>
    <mergeCell ref="D93:G93"/>
    <mergeCell ref="J93:K9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 topLeftCell="A19">
      <selection activeCell="F15" sqref="F15:H19"/>
    </sheetView>
  </sheetViews>
  <sheetFormatPr defaultColWidth="9.140625" defaultRowHeight="15"/>
  <cols>
    <col min="4" max="4" width="9.140625" style="0" customWidth="1"/>
    <col min="10" max="10" width="13.28125" style="0" bestFit="1" customWidth="1"/>
    <col min="11" max="11" width="13.140625" style="0" bestFit="1" customWidth="1"/>
    <col min="12" max="12" width="16.140625" style="0" customWidth="1"/>
  </cols>
  <sheetData>
    <row r="1" ht="18.75">
      <c r="A1" s="169" t="s">
        <v>297</v>
      </c>
    </row>
    <row r="2" ht="18.75">
      <c r="A2" s="169" t="s">
        <v>298</v>
      </c>
    </row>
    <row r="5" spans="1:12" ht="21">
      <c r="A5" s="183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15">
      <c r="A6" s="59"/>
      <c r="B6" s="1"/>
      <c r="C6" s="1"/>
      <c r="D6" s="1"/>
      <c r="E6" s="1"/>
      <c r="F6" s="1"/>
      <c r="G6" s="1"/>
      <c r="H6" s="1"/>
      <c r="I6" s="1"/>
      <c r="J6" s="1"/>
      <c r="K6" s="1"/>
      <c r="L6" s="60"/>
    </row>
    <row r="7" spans="1:12" ht="18">
      <c r="A7" s="27" t="s">
        <v>1</v>
      </c>
      <c r="C7" s="2"/>
      <c r="D7" s="190" t="s">
        <v>220</v>
      </c>
      <c r="E7" s="180"/>
      <c r="F7" s="180"/>
      <c r="G7" s="180"/>
      <c r="H7" s="180"/>
      <c r="I7" s="180"/>
      <c r="J7" s="180"/>
      <c r="K7" s="180"/>
      <c r="L7" s="181"/>
    </row>
    <row r="8" spans="1:12" ht="15">
      <c r="A8" s="61"/>
      <c r="B8" s="2"/>
      <c r="C8" s="201" t="s">
        <v>3</v>
      </c>
      <c r="D8" s="201"/>
      <c r="E8" s="201"/>
      <c r="F8" s="201"/>
      <c r="G8" s="201"/>
      <c r="H8" s="201"/>
      <c r="I8" s="201"/>
      <c r="J8" s="201"/>
      <c r="K8" s="2"/>
      <c r="L8" s="71"/>
    </row>
    <row r="9" spans="1:12" ht="15">
      <c r="A9" s="61"/>
      <c r="B9" s="3"/>
      <c r="C9" s="3"/>
      <c r="D9" s="3"/>
      <c r="E9" s="3"/>
      <c r="F9" s="3"/>
      <c r="G9" s="3"/>
      <c r="H9" s="3"/>
      <c r="I9" s="3"/>
      <c r="J9" s="3"/>
      <c r="K9" s="3"/>
      <c r="L9" s="98"/>
    </row>
    <row r="10" spans="1:12" ht="15">
      <c r="A10" s="61"/>
      <c r="B10" s="28" t="s">
        <v>4</v>
      </c>
      <c r="C10" s="2"/>
      <c r="D10" s="2"/>
      <c r="E10" s="2"/>
      <c r="F10" s="2"/>
      <c r="G10" s="2"/>
      <c r="H10" s="2"/>
      <c r="I10" s="2"/>
      <c r="J10" s="55"/>
      <c r="K10" s="47"/>
      <c r="L10" s="63">
        <f>L33</f>
        <v>0</v>
      </c>
    </row>
    <row r="11" spans="1:12" ht="15">
      <c r="A11" s="61"/>
      <c r="B11" s="29" t="s">
        <v>5</v>
      </c>
      <c r="C11" s="2"/>
      <c r="D11" s="2"/>
      <c r="E11" s="2"/>
      <c r="F11" s="2"/>
      <c r="G11" s="2"/>
      <c r="H11" s="2"/>
      <c r="I11" s="2"/>
      <c r="J11" s="55"/>
      <c r="K11" s="47"/>
      <c r="L11" s="63">
        <f>L45</f>
        <v>0</v>
      </c>
    </row>
    <row r="12" spans="1:12" ht="15">
      <c r="A12" s="61"/>
      <c r="B12" s="2"/>
      <c r="C12" s="2"/>
      <c r="D12" s="2"/>
      <c r="E12" s="2"/>
      <c r="F12" s="2"/>
      <c r="G12" s="2"/>
      <c r="H12" s="2"/>
      <c r="I12" s="2"/>
      <c r="J12" s="55"/>
      <c r="K12" s="47"/>
      <c r="L12" s="64"/>
    </row>
    <row r="13" spans="1:12" ht="15">
      <c r="A13" s="61"/>
      <c r="B13" s="30" t="s">
        <v>6</v>
      </c>
      <c r="C13" s="2"/>
      <c r="D13" s="2"/>
      <c r="E13" s="2"/>
      <c r="F13" s="2"/>
      <c r="G13" s="2"/>
      <c r="H13" s="2"/>
      <c r="I13" s="2"/>
      <c r="J13" s="55"/>
      <c r="K13" s="47"/>
      <c r="L13" s="173">
        <f>L10+L11</f>
        <v>0</v>
      </c>
    </row>
    <row r="14" spans="1:12" ht="15">
      <c r="A14" s="61"/>
      <c r="B14" s="3"/>
      <c r="C14" s="3"/>
      <c r="D14" s="3"/>
      <c r="E14" s="3"/>
      <c r="F14" s="3"/>
      <c r="G14" s="3"/>
      <c r="H14" s="3"/>
      <c r="I14" s="3"/>
      <c r="J14" s="56"/>
      <c r="K14" s="47"/>
      <c r="L14" s="62"/>
    </row>
    <row r="15" spans="1:12" ht="15">
      <c r="A15" s="61"/>
      <c r="B15" s="31" t="s">
        <v>7</v>
      </c>
      <c r="C15" s="31" t="s">
        <v>8</v>
      </c>
      <c r="D15" s="32">
        <v>0.21</v>
      </c>
      <c r="E15" s="33" t="s">
        <v>9</v>
      </c>
      <c r="F15" s="146">
        <f>L13</f>
        <v>0</v>
      </c>
      <c r="G15" s="145"/>
      <c r="H15" s="145"/>
      <c r="I15" s="2"/>
      <c r="J15" s="55"/>
      <c r="K15" s="47"/>
      <c r="L15" s="65">
        <f>F15*D15</f>
        <v>0</v>
      </c>
    </row>
    <row r="16" spans="1:12" ht="15">
      <c r="A16" s="61"/>
      <c r="B16" s="2"/>
      <c r="C16" s="31" t="s">
        <v>10</v>
      </c>
      <c r="D16" s="32">
        <v>0.15</v>
      </c>
      <c r="E16" s="33" t="s">
        <v>9</v>
      </c>
      <c r="F16" s="146">
        <f>ROUND((SUM(AZ45:AZ46)+SUM(AZ56:AZ86)),2)</f>
        <v>0</v>
      </c>
      <c r="G16" s="145"/>
      <c r="H16" s="145"/>
      <c r="I16" s="2"/>
      <c r="J16" s="55"/>
      <c r="K16" s="47"/>
      <c r="L16" s="65">
        <f>ROUND(ROUND((SUM(AZ45:AZ46)+SUM(AZ56:AZ86)),2)*D16,2)</f>
        <v>0</v>
      </c>
    </row>
    <row r="17" spans="1:12" ht="15">
      <c r="A17" s="61"/>
      <c r="B17" s="2"/>
      <c r="C17" s="31" t="s">
        <v>11</v>
      </c>
      <c r="D17" s="32">
        <v>0.21</v>
      </c>
      <c r="E17" s="33" t="s">
        <v>9</v>
      </c>
      <c r="F17" s="146">
        <f>ROUND((SUM(BA45:BA46)+SUM(BA56:BA86)),2)</f>
        <v>0</v>
      </c>
      <c r="G17" s="145"/>
      <c r="H17" s="145"/>
      <c r="I17" s="2"/>
      <c r="J17" s="55"/>
      <c r="K17" s="47"/>
      <c r="L17" s="65">
        <v>0</v>
      </c>
    </row>
    <row r="18" spans="1:12" ht="15">
      <c r="A18" s="61"/>
      <c r="B18" s="2"/>
      <c r="C18" s="31" t="s">
        <v>12</v>
      </c>
      <c r="D18" s="32">
        <v>0.15</v>
      </c>
      <c r="E18" s="33" t="s">
        <v>9</v>
      </c>
      <c r="F18" s="146">
        <f>ROUND((SUM(BB45:BB46)+SUM(BB56:BB86)),2)</f>
        <v>0</v>
      </c>
      <c r="G18" s="145"/>
      <c r="H18" s="145"/>
      <c r="I18" s="2"/>
      <c r="J18" s="55"/>
      <c r="K18" s="47"/>
      <c r="L18" s="65">
        <v>0</v>
      </c>
    </row>
    <row r="19" spans="1:12" ht="15">
      <c r="A19" s="61"/>
      <c r="B19" s="2"/>
      <c r="C19" s="31" t="s">
        <v>13</v>
      </c>
      <c r="D19" s="32">
        <v>0</v>
      </c>
      <c r="E19" s="33" t="s">
        <v>9</v>
      </c>
      <c r="F19" s="146">
        <f>ROUND((SUM(BC45:BC46)+SUM(BC56:BC86)),2)</f>
        <v>0</v>
      </c>
      <c r="G19" s="145"/>
      <c r="H19" s="145"/>
      <c r="I19" s="2"/>
      <c r="J19" s="55"/>
      <c r="K19" s="47"/>
      <c r="L19" s="65">
        <v>0</v>
      </c>
    </row>
    <row r="20" spans="1:12" ht="15">
      <c r="A20" s="61"/>
      <c r="B20" s="2"/>
      <c r="C20" s="2"/>
      <c r="D20" s="2"/>
      <c r="E20" s="2"/>
      <c r="F20" s="2"/>
      <c r="G20" s="2"/>
      <c r="H20" s="2"/>
      <c r="I20" s="2"/>
      <c r="J20" s="55"/>
      <c r="K20" s="47"/>
      <c r="L20" s="64"/>
    </row>
    <row r="21" spans="1:12" ht="18">
      <c r="A21" s="148"/>
      <c r="B21" s="149" t="s">
        <v>14</v>
      </c>
      <c r="C21" s="150"/>
      <c r="D21" s="150"/>
      <c r="E21" s="151" t="s">
        <v>15</v>
      </c>
      <c r="F21" s="152" t="s">
        <v>16</v>
      </c>
      <c r="G21" s="150"/>
      <c r="H21" s="150"/>
      <c r="I21" s="150"/>
      <c r="J21" s="150"/>
      <c r="K21" s="150"/>
      <c r="L21" s="154">
        <f>SUM(L13:L19)</f>
        <v>0</v>
      </c>
    </row>
    <row r="22" spans="1:12" ht="15">
      <c r="A22" s="61"/>
      <c r="B22" s="2"/>
      <c r="C22" s="2"/>
      <c r="D22" s="2"/>
      <c r="E22" s="2"/>
      <c r="F22" s="2"/>
      <c r="G22" s="2"/>
      <c r="H22" s="2"/>
      <c r="I22" s="2"/>
      <c r="J22" s="2"/>
      <c r="K22" s="2"/>
      <c r="L22" s="71"/>
    </row>
    <row r="23" spans="1:12" ht="15">
      <c r="A23" s="6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67"/>
    </row>
    <row r="24" spans="1:12" ht="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1:12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21">
      <c r="A27" s="183" t="s">
        <v>17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9"/>
    </row>
    <row r="28" spans="1:12" ht="15">
      <c r="A28" s="61"/>
      <c r="B28" s="2"/>
      <c r="C28" s="2"/>
      <c r="D28" s="2"/>
      <c r="E28" s="2"/>
      <c r="F28" s="2"/>
      <c r="G28" s="2"/>
      <c r="H28" s="2"/>
      <c r="I28" s="2"/>
      <c r="J28" s="2"/>
      <c r="K28" s="2"/>
      <c r="L28" s="71"/>
    </row>
    <row r="29" spans="1:12" ht="18">
      <c r="A29" s="72" t="s">
        <v>1</v>
      </c>
      <c r="B29" s="2"/>
      <c r="C29" s="2"/>
      <c r="D29" s="179" t="str">
        <f>D7</f>
        <v>SO 02 - Oplocení</v>
      </c>
      <c r="E29" s="180"/>
      <c r="F29" s="180"/>
      <c r="G29" s="180"/>
      <c r="H29" s="180"/>
      <c r="I29" s="180"/>
      <c r="J29" s="180"/>
      <c r="K29" s="180"/>
      <c r="L29" s="181"/>
    </row>
    <row r="30" spans="1:12" ht="15">
      <c r="A30" s="61"/>
      <c r="B30" s="2"/>
      <c r="C30" s="2"/>
      <c r="D30" s="2"/>
      <c r="E30" s="2"/>
      <c r="F30" s="2"/>
      <c r="G30" s="2"/>
      <c r="H30" s="2"/>
      <c r="I30" s="2"/>
      <c r="J30" s="2"/>
      <c r="K30" s="2"/>
      <c r="L30" s="71"/>
    </row>
    <row r="31" spans="1:12" ht="15">
      <c r="A31" s="186" t="s">
        <v>18</v>
      </c>
      <c r="B31" s="187"/>
      <c r="C31" s="187"/>
      <c r="D31" s="187"/>
      <c r="E31" s="187"/>
      <c r="F31" s="10"/>
      <c r="G31" s="10"/>
      <c r="H31" s="10"/>
      <c r="I31" s="10"/>
      <c r="J31" s="10"/>
      <c r="K31" s="10"/>
      <c r="L31" s="73" t="s">
        <v>19</v>
      </c>
    </row>
    <row r="32" spans="1:12" ht="15">
      <c r="A32" s="61"/>
      <c r="B32" s="2"/>
      <c r="C32" s="2"/>
      <c r="D32" s="2"/>
      <c r="E32" s="2"/>
      <c r="F32" s="2"/>
      <c r="G32" s="2"/>
      <c r="H32" s="2"/>
      <c r="I32" s="2"/>
      <c r="J32" s="2"/>
      <c r="K32" s="47"/>
      <c r="L32" s="71"/>
    </row>
    <row r="33" spans="1:12" ht="18">
      <c r="A33" s="75" t="s">
        <v>20</v>
      </c>
      <c r="B33" s="2"/>
      <c r="C33" s="2"/>
      <c r="D33" s="2"/>
      <c r="E33" s="2"/>
      <c r="F33" s="2"/>
      <c r="G33" s="2"/>
      <c r="H33" s="2"/>
      <c r="I33" s="2"/>
      <c r="J33" s="55"/>
      <c r="K33" s="47"/>
      <c r="L33" s="74">
        <f>L56</f>
        <v>0</v>
      </c>
    </row>
    <row r="34" spans="1:12" ht="18">
      <c r="A34" s="76"/>
      <c r="B34" s="35" t="s">
        <v>21</v>
      </c>
      <c r="C34" s="34"/>
      <c r="D34" s="34"/>
      <c r="E34" s="34"/>
      <c r="F34" s="34"/>
      <c r="G34" s="34"/>
      <c r="H34" s="34"/>
      <c r="I34" s="34"/>
      <c r="J34" s="97"/>
      <c r="K34" s="47"/>
      <c r="L34" s="174">
        <f>L57</f>
        <v>0</v>
      </c>
    </row>
    <row r="35" spans="1:12" ht="15">
      <c r="A35" s="78"/>
      <c r="B35" s="37" t="s">
        <v>22</v>
      </c>
      <c r="C35" s="36"/>
      <c r="D35" s="36"/>
      <c r="E35" s="36"/>
      <c r="F35" s="36"/>
      <c r="G35" s="36"/>
      <c r="H35" s="36"/>
      <c r="I35" s="36"/>
      <c r="J35" s="52"/>
      <c r="K35" s="47"/>
      <c r="L35" s="77">
        <f>L58</f>
        <v>0</v>
      </c>
    </row>
    <row r="36" spans="1:12" ht="15">
      <c r="A36" s="78"/>
      <c r="B36" s="37" t="s">
        <v>24</v>
      </c>
      <c r="C36" s="36"/>
      <c r="D36" s="36"/>
      <c r="E36" s="36"/>
      <c r="F36" s="36"/>
      <c r="G36" s="36"/>
      <c r="H36" s="36"/>
      <c r="I36" s="36"/>
      <c r="J36" s="52"/>
      <c r="K36" s="47"/>
      <c r="L36" s="77">
        <f>L65</f>
        <v>0</v>
      </c>
    </row>
    <row r="37" spans="1:12" ht="15">
      <c r="A37" s="78"/>
      <c r="B37" s="37" t="s">
        <v>26</v>
      </c>
      <c r="C37" s="36"/>
      <c r="D37" s="36"/>
      <c r="E37" s="36"/>
      <c r="F37" s="36"/>
      <c r="G37" s="36"/>
      <c r="H37" s="36"/>
      <c r="I37" s="36"/>
      <c r="J37" s="52"/>
      <c r="K37" s="47"/>
      <c r="L37" s="77">
        <f>L71</f>
        <v>0</v>
      </c>
    </row>
    <row r="38" spans="1:12" ht="15">
      <c r="A38" s="78"/>
      <c r="B38" s="37" t="s">
        <v>221</v>
      </c>
      <c r="C38" s="36"/>
      <c r="D38" s="36"/>
      <c r="E38" s="36"/>
      <c r="F38" s="36"/>
      <c r="G38" s="36"/>
      <c r="H38" s="36"/>
      <c r="I38" s="36"/>
      <c r="J38" s="52"/>
      <c r="K38" s="47"/>
      <c r="L38" s="77">
        <f>L72</f>
        <v>0</v>
      </c>
    </row>
    <row r="39" spans="1:12" ht="15">
      <c r="A39" s="78"/>
      <c r="B39" s="37" t="s">
        <v>222</v>
      </c>
      <c r="C39" s="36"/>
      <c r="D39" s="36"/>
      <c r="E39" s="36"/>
      <c r="F39" s="36"/>
      <c r="G39" s="36"/>
      <c r="H39" s="36"/>
      <c r="I39" s="36"/>
      <c r="J39" s="52"/>
      <c r="K39" s="47"/>
      <c r="L39" s="77">
        <f>L74</f>
        <v>0</v>
      </c>
    </row>
    <row r="40" spans="1:12" ht="15">
      <c r="A40" s="78"/>
      <c r="B40" s="37" t="s">
        <v>163</v>
      </c>
      <c r="C40" s="36"/>
      <c r="D40" s="36"/>
      <c r="E40" s="36"/>
      <c r="F40" s="36"/>
      <c r="G40" s="36"/>
      <c r="H40" s="36"/>
      <c r="I40" s="36"/>
      <c r="J40" s="52"/>
      <c r="K40" s="47"/>
      <c r="L40" s="77">
        <f>L79</f>
        <v>0</v>
      </c>
    </row>
    <row r="41" spans="1:12" ht="18">
      <c r="A41" s="76"/>
      <c r="B41" s="35" t="s">
        <v>31</v>
      </c>
      <c r="C41" s="34"/>
      <c r="D41" s="34"/>
      <c r="E41" s="34"/>
      <c r="F41" s="34"/>
      <c r="G41" s="34"/>
      <c r="H41" s="34"/>
      <c r="I41" s="34"/>
      <c r="J41" s="97"/>
      <c r="K41" s="47"/>
      <c r="L41" s="174">
        <f>L81</f>
        <v>0</v>
      </c>
    </row>
    <row r="42" spans="1:12" ht="15">
      <c r="A42" s="78"/>
      <c r="B42" s="37" t="s">
        <v>164</v>
      </c>
      <c r="C42" s="36"/>
      <c r="D42" s="36"/>
      <c r="E42" s="36"/>
      <c r="F42" s="36"/>
      <c r="G42" s="36"/>
      <c r="H42" s="36"/>
      <c r="I42" s="36"/>
      <c r="J42" s="52"/>
      <c r="K42" s="47"/>
      <c r="L42" s="77">
        <f>L82</f>
        <v>0</v>
      </c>
    </row>
    <row r="43" spans="1:12" ht="15">
      <c r="A43" s="78"/>
      <c r="B43" s="14" t="s">
        <v>299</v>
      </c>
      <c r="C43" s="36"/>
      <c r="D43" s="36"/>
      <c r="E43" s="36"/>
      <c r="F43" s="36"/>
      <c r="G43" s="36"/>
      <c r="H43" s="36"/>
      <c r="I43" s="36"/>
      <c r="J43" s="52"/>
      <c r="K43" s="47"/>
      <c r="L43" s="77">
        <f>L85</f>
        <v>0</v>
      </c>
    </row>
    <row r="44" spans="1:12" ht="15">
      <c r="A44" s="61"/>
      <c r="B44" s="2"/>
      <c r="C44" s="2"/>
      <c r="D44" s="2"/>
      <c r="E44" s="2"/>
      <c r="F44" s="2"/>
      <c r="G44" s="2"/>
      <c r="H44" s="2"/>
      <c r="I44" s="2"/>
      <c r="J44" s="55"/>
      <c r="K44" s="47"/>
      <c r="L44" s="64"/>
    </row>
    <row r="45" spans="1:12" ht="18">
      <c r="A45" s="75" t="s">
        <v>33</v>
      </c>
      <c r="B45" s="2"/>
      <c r="C45" s="2"/>
      <c r="D45" s="2"/>
      <c r="E45" s="2"/>
      <c r="F45" s="2"/>
      <c r="G45" s="2"/>
      <c r="H45" s="2"/>
      <c r="I45" s="2"/>
      <c r="J45" s="55"/>
      <c r="K45" s="47"/>
      <c r="L45" s="79">
        <v>0</v>
      </c>
    </row>
    <row r="46" spans="1:12" ht="15">
      <c r="A46" s="61"/>
      <c r="B46" s="2"/>
      <c r="C46" s="2"/>
      <c r="D46" s="2"/>
      <c r="E46" s="2"/>
      <c r="F46" s="2"/>
      <c r="G46" s="2"/>
      <c r="H46" s="2"/>
      <c r="I46" s="2"/>
      <c r="J46" s="55"/>
      <c r="K46" s="47"/>
      <c r="L46" s="64"/>
    </row>
    <row r="47" spans="1:12" ht="18">
      <c r="A47" s="80" t="s">
        <v>34</v>
      </c>
      <c r="B47" s="10"/>
      <c r="C47" s="10"/>
      <c r="D47" s="10"/>
      <c r="E47" s="10"/>
      <c r="F47" s="10"/>
      <c r="G47" s="10"/>
      <c r="H47" s="10"/>
      <c r="I47" s="10"/>
      <c r="J47" s="54"/>
      <c r="K47" s="54"/>
      <c r="L47" s="81">
        <f>L33+L45</f>
        <v>0</v>
      </c>
    </row>
    <row r="48" spans="1:12" ht="1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70"/>
    </row>
    <row r="51" spans="1:12" ht="21">
      <c r="A51" s="183" t="s">
        <v>35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5"/>
    </row>
    <row r="52" spans="1:12" ht="15">
      <c r="A52" s="61"/>
      <c r="B52" s="2"/>
      <c r="C52" s="2"/>
      <c r="D52" s="2"/>
      <c r="E52" s="2"/>
      <c r="F52" s="2"/>
      <c r="G52" s="2"/>
      <c r="H52" s="2"/>
      <c r="I52" s="2"/>
      <c r="J52" s="2"/>
      <c r="K52" s="2"/>
      <c r="L52" s="71"/>
    </row>
    <row r="53" spans="1:12" ht="18">
      <c r="A53" s="72" t="s">
        <v>1</v>
      </c>
      <c r="B53" s="2"/>
      <c r="C53" s="2"/>
      <c r="D53" s="179" t="str">
        <f>D7</f>
        <v>SO 02 - Oplocení</v>
      </c>
      <c r="E53" s="180"/>
      <c r="F53" s="180"/>
      <c r="G53" s="180"/>
      <c r="H53" s="180"/>
      <c r="I53" s="180"/>
      <c r="J53" s="180"/>
      <c r="K53" s="180"/>
      <c r="L53" s="181"/>
    </row>
    <row r="54" spans="1:12" ht="15">
      <c r="A54" s="61"/>
      <c r="B54" s="2"/>
      <c r="C54" s="2"/>
      <c r="D54" s="2"/>
      <c r="E54" s="2"/>
      <c r="F54" s="2"/>
      <c r="G54" s="2"/>
      <c r="H54" s="2"/>
      <c r="I54" s="2"/>
      <c r="J54" s="2"/>
      <c r="K54" s="2"/>
      <c r="L54" s="71"/>
    </row>
    <row r="55" spans="1:12" ht="15">
      <c r="A55" s="85" t="s">
        <v>36</v>
      </c>
      <c r="B55" s="38" t="s">
        <v>37</v>
      </c>
      <c r="C55" s="38" t="s">
        <v>38</v>
      </c>
      <c r="D55" s="182" t="s">
        <v>39</v>
      </c>
      <c r="E55" s="182"/>
      <c r="F55" s="182"/>
      <c r="G55" s="182"/>
      <c r="H55" s="38" t="s">
        <v>40</v>
      </c>
      <c r="I55" s="38" t="s">
        <v>41</v>
      </c>
      <c r="J55" s="182" t="s">
        <v>42</v>
      </c>
      <c r="K55" s="182"/>
      <c r="L55" s="86" t="s">
        <v>19</v>
      </c>
    </row>
    <row r="56" spans="1:12" ht="18">
      <c r="A56" s="87" t="s">
        <v>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88">
        <f>L57+L81</f>
        <v>0</v>
      </c>
    </row>
    <row r="57" spans="1:12" ht="18">
      <c r="A57" s="89"/>
      <c r="B57" s="39" t="s">
        <v>21</v>
      </c>
      <c r="C57" s="39"/>
      <c r="D57" s="39"/>
      <c r="E57" s="39"/>
      <c r="F57" s="39"/>
      <c r="G57" s="39"/>
      <c r="H57" s="39"/>
      <c r="I57" s="39"/>
      <c r="J57" s="39"/>
      <c r="K57" s="39"/>
      <c r="L57" s="171">
        <f>L58+L65+L71+L74+L79</f>
        <v>0</v>
      </c>
    </row>
    <row r="58" spans="1:12" ht="15.75">
      <c r="A58" s="89"/>
      <c r="B58" s="40" t="s">
        <v>22</v>
      </c>
      <c r="C58" s="40"/>
      <c r="D58" s="40"/>
      <c r="E58" s="40"/>
      <c r="F58" s="40"/>
      <c r="G58" s="40"/>
      <c r="H58" s="40"/>
      <c r="I58" s="40"/>
      <c r="J58" s="40"/>
      <c r="K58" s="40"/>
      <c r="L58" s="90">
        <f>SUM(L59:L64)</f>
        <v>0</v>
      </c>
    </row>
    <row r="59" spans="1:12" ht="30">
      <c r="A59" s="91" t="s">
        <v>165</v>
      </c>
      <c r="B59" s="18" t="s">
        <v>44</v>
      </c>
      <c r="C59" s="19" t="s">
        <v>223</v>
      </c>
      <c r="D59" s="191" t="s">
        <v>224</v>
      </c>
      <c r="E59" s="192"/>
      <c r="F59" s="192"/>
      <c r="G59" s="193"/>
      <c r="H59" s="20" t="s">
        <v>47</v>
      </c>
      <c r="I59" s="21">
        <v>2.25</v>
      </c>
      <c r="J59" s="194"/>
      <c r="K59" s="195"/>
      <c r="L59" s="92">
        <f aca="true" t="shared" si="0" ref="L59:L64">ROUND(J59*I59,2)</f>
        <v>0</v>
      </c>
    </row>
    <row r="60" spans="1:12" ht="30">
      <c r="A60" s="91" t="s">
        <v>168</v>
      </c>
      <c r="B60" s="18" t="s">
        <v>44</v>
      </c>
      <c r="C60" s="19" t="s">
        <v>225</v>
      </c>
      <c r="D60" s="191" t="s">
        <v>226</v>
      </c>
      <c r="E60" s="192"/>
      <c r="F60" s="192"/>
      <c r="G60" s="193"/>
      <c r="H60" s="20" t="s">
        <v>47</v>
      </c>
      <c r="I60" s="21">
        <v>2.25</v>
      </c>
      <c r="J60" s="194"/>
      <c r="K60" s="195"/>
      <c r="L60" s="92">
        <f t="shared" si="0"/>
        <v>0</v>
      </c>
    </row>
    <row r="61" spans="1:12" ht="30">
      <c r="A61" s="91" t="s">
        <v>171</v>
      </c>
      <c r="B61" s="18" t="s">
        <v>44</v>
      </c>
      <c r="C61" s="19" t="s">
        <v>52</v>
      </c>
      <c r="D61" s="191" t="s">
        <v>53</v>
      </c>
      <c r="E61" s="192"/>
      <c r="F61" s="192"/>
      <c r="G61" s="193"/>
      <c r="H61" s="20" t="s">
        <v>47</v>
      </c>
      <c r="I61" s="21">
        <v>2.25</v>
      </c>
      <c r="J61" s="194"/>
      <c r="K61" s="195"/>
      <c r="L61" s="92">
        <f t="shared" si="0"/>
        <v>0</v>
      </c>
    </row>
    <row r="62" spans="1:12" ht="30">
      <c r="A62" s="91" t="s">
        <v>174</v>
      </c>
      <c r="B62" s="18" t="s">
        <v>44</v>
      </c>
      <c r="C62" s="19" t="s">
        <v>182</v>
      </c>
      <c r="D62" s="191" t="s">
        <v>183</v>
      </c>
      <c r="E62" s="192"/>
      <c r="F62" s="192"/>
      <c r="G62" s="193"/>
      <c r="H62" s="20" t="s">
        <v>47</v>
      </c>
      <c r="I62" s="21">
        <v>22.5</v>
      </c>
      <c r="J62" s="194"/>
      <c r="K62" s="195"/>
      <c r="L62" s="92">
        <f t="shared" si="0"/>
        <v>0</v>
      </c>
    </row>
    <row r="63" spans="1:12" ht="30">
      <c r="A63" s="91" t="s">
        <v>177</v>
      </c>
      <c r="B63" s="18" t="s">
        <v>44</v>
      </c>
      <c r="C63" s="19" t="s">
        <v>55</v>
      </c>
      <c r="D63" s="191" t="s">
        <v>56</v>
      </c>
      <c r="E63" s="192"/>
      <c r="F63" s="192"/>
      <c r="G63" s="193"/>
      <c r="H63" s="20" t="s">
        <v>47</v>
      </c>
      <c r="I63" s="21">
        <v>2.25</v>
      </c>
      <c r="J63" s="194"/>
      <c r="K63" s="195"/>
      <c r="L63" s="92">
        <f t="shared" si="0"/>
        <v>0</v>
      </c>
    </row>
    <row r="64" spans="1:12" ht="30">
      <c r="A64" s="91" t="s">
        <v>180</v>
      </c>
      <c r="B64" s="18" t="s">
        <v>44</v>
      </c>
      <c r="C64" s="19" t="s">
        <v>186</v>
      </c>
      <c r="D64" s="191" t="s">
        <v>187</v>
      </c>
      <c r="E64" s="192"/>
      <c r="F64" s="192"/>
      <c r="G64" s="193"/>
      <c r="H64" s="20" t="s">
        <v>188</v>
      </c>
      <c r="I64" s="21">
        <v>4.275</v>
      </c>
      <c r="J64" s="194"/>
      <c r="K64" s="195"/>
      <c r="L64" s="92">
        <f t="shared" si="0"/>
        <v>0</v>
      </c>
    </row>
    <row r="65" spans="1:12" ht="15.75">
      <c r="A65" s="89"/>
      <c r="B65" s="40" t="s">
        <v>24</v>
      </c>
      <c r="C65" s="40"/>
      <c r="D65" s="40"/>
      <c r="E65" s="40"/>
      <c r="F65" s="40"/>
      <c r="G65" s="40"/>
      <c r="H65" s="40"/>
      <c r="I65" s="40"/>
      <c r="J65" s="40"/>
      <c r="K65" s="40"/>
      <c r="L65" s="93">
        <f>SUM(L66:L70)</f>
        <v>0</v>
      </c>
    </row>
    <row r="66" spans="1:12" ht="30">
      <c r="A66" s="91" t="s">
        <v>181</v>
      </c>
      <c r="B66" s="18" t="s">
        <v>44</v>
      </c>
      <c r="C66" s="19" t="s">
        <v>227</v>
      </c>
      <c r="D66" s="191" t="s">
        <v>228</v>
      </c>
      <c r="E66" s="192"/>
      <c r="F66" s="192"/>
      <c r="G66" s="193"/>
      <c r="H66" s="20" t="s">
        <v>71</v>
      </c>
      <c r="I66" s="21">
        <v>10</v>
      </c>
      <c r="J66" s="194"/>
      <c r="K66" s="195"/>
      <c r="L66" s="92">
        <f>ROUND(J66*I66,2)</f>
        <v>0</v>
      </c>
    </row>
    <row r="67" spans="1:12" ht="15">
      <c r="A67" s="94" t="s">
        <v>184</v>
      </c>
      <c r="B67" s="41" t="s">
        <v>62</v>
      </c>
      <c r="C67" s="42" t="s">
        <v>229</v>
      </c>
      <c r="D67" s="196" t="s">
        <v>230</v>
      </c>
      <c r="E67" s="197"/>
      <c r="F67" s="197"/>
      <c r="G67" s="198"/>
      <c r="H67" s="43" t="s">
        <v>71</v>
      </c>
      <c r="I67" s="44">
        <v>10</v>
      </c>
      <c r="J67" s="199"/>
      <c r="K67" s="200"/>
      <c r="L67" s="95">
        <f>ROUND(J67*I67,2)</f>
        <v>0</v>
      </c>
    </row>
    <row r="68" spans="1:12" ht="30">
      <c r="A68" s="91" t="s">
        <v>185</v>
      </c>
      <c r="B68" s="18" t="s">
        <v>44</v>
      </c>
      <c r="C68" s="19" t="s">
        <v>231</v>
      </c>
      <c r="D68" s="191" t="s">
        <v>232</v>
      </c>
      <c r="E68" s="192"/>
      <c r="F68" s="192"/>
      <c r="G68" s="193"/>
      <c r="H68" s="20" t="s">
        <v>78</v>
      </c>
      <c r="I68" s="21">
        <v>21.45</v>
      </c>
      <c r="J68" s="194"/>
      <c r="K68" s="195"/>
      <c r="L68" s="92">
        <f>ROUND(J68*I68,2)</f>
        <v>0</v>
      </c>
    </row>
    <row r="69" spans="1:12" ht="27.75" customHeight="1">
      <c r="A69" s="94" t="s">
        <v>189</v>
      </c>
      <c r="B69" s="41" t="s">
        <v>62</v>
      </c>
      <c r="C69" s="42" t="s">
        <v>233</v>
      </c>
      <c r="D69" s="196" t="s">
        <v>234</v>
      </c>
      <c r="E69" s="197"/>
      <c r="F69" s="197"/>
      <c r="G69" s="198"/>
      <c r="H69" s="43" t="s">
        <v>78</v>
      </c>
      <c r="I69" s="44">
        <v>23.595</v>
      </c>
      <c r="J69" s="199"/>
      <c r="K69" s="200"/>
      <c r="L69" s="95">
        <f>ROUND(J69*I69,2)</f>
        <v>0</v>
      </c>
    </row>
    <row r="70" spans="1:12" ht="15">
      <c r="A70" s="91" t="s">
        <v>85</v>
      </c>
      <c r="B70" s="18" t="s">
        <v>44</v>
      </c>
      <c r="C70" s="19" t="s">
        <v>235</v>
      </c>
      <c r="D70" s="191" t="s">
        <v>236</v>
      </c>
      <c r="E70" s="192"/>
      <c r="F70" s="192"/>
      <c r="G70" s="193"/>
      <c r="H70" s="20" t="s">
        <v>88</v>
      </c>
      <c r="I70" s="21">
        <v>1</v>
      </c>
      <c r="J70" s="194"/>
      <c r="K70" s="195"/>
      <c r="L70" s="92">
        <f>ROUND(J70*I70,2)</f>
        <v>0</v>
      </c>
    </row>
    <row r="71" spans="1:12" ht="15.75">
      <c r="A71" s="89"/>
      <c r="B71" s="40" t="s">
        <v>26</v>
      </c>
      <c r="C71" s="40"/>
      <c r="D71" s="40"/>
      <c r="E71" s="40"/>
      <c r="F71" s="40"/>
      <c r="G71" s="40"/>
      <c r="H71" s="40"/>
      <c r="I71" s="40"/>
      <c r="J71" s="40"/>
      <c r="K71" s="40"/>
      <c r="L71" s="99">
        <f>L72</f>
        <v>0</v>
      </c>
    </row>
    <row r="72" spans="1:12" ht="15.75">
      <c r="A72" s="89"/>
      <c r="B72" s="40" t="s">
        <v>221</v>
      </c>
      <c r="C72" s="40"/>
      <c r="D72" s="40"/>
      <c r="E72" s="40"/>
      <c r="F72" s="40"/>
      <c r="G72" s="40"/>
      <c r="H72" s="40"/>
      <c r="I72" s="40"/>
      <c r="J72" s="40"/>
      <c r="K72" s="40"/>
      <c r="L72" s="90">
        <f>L73</f>
        <v>0</v>
      </c>
    </row>
    <row r="73" spans="1:12" ht="15">
      <c r="A73" s="91" t="s">
        <v>89</v>
      </c>
      <c r="B73" s="18" t="s">
        <v>44</v>
      </c>
      <c r="C73" s="19" t="s">
        <v>237</v>
      </c>
      <c r="D73" s="191" t="s">
        <v>238</v>
      </c>
      <c r="E73" s="192"/>
      <c r="F73" s="192"/>
      <c r="G73" s="193"/>
      <c r="H73" s="20" t="s">
        <v>78</v>
      </c>
      <c r="I73" s="21">
        <v>3</v>
      </c>
      <c r="J73" s="194"/>
      <c r="K73" s="195"/>
      <c r="L73" s="92">
        <f>ROUND(J73*I73,2)</f>
        <v>0</v>
      </c>
    </row>
    <row r="74" spans="1:12" ht="15.75">
      <c r="A74" s="89"/>
      <c r="B74" s="40" t="s">
        <v>222</v>
      </c>
      <c r="C74" s="40"/>
      <c r="D74" s="40"/>
      <c r="E74" s="40"/>
      <c r="F74" s="40"/>
      <c r="G74" s="40"/>
      <c r="H74" s="40"/>
      <c r="I74" s="40"/>
      <c r="J74" s="40"/>
      <c r="K74" s="40"/>
      <c r="L74" s="93">
        <f>SUM(L75:L78)</f>
        <v>0</v>
      </c>
    </row>
    <row r="75" spans="1:12" ht="30">
      <c r="A75" s="91" t="s">
        <v>92</v>
      </c>
      <c r="B75" s="18" t="s">
        <v>44</v>
      </c>
      <c r="C75" s="19" t="s">
        <v>239</v>
      </c>
      <c r="D75" s="191" t="s">
        <v>240</v>
      </c>
      <c r="E75" s="192"/>
      <c r="F75" s="192"/>
      <c r="G75" s="193"/>
      <c r="H75" s="20" t="s">
        <v>188</v>
      </c>
      <c r="I75" s="21">
        <v>0.741</v>
      </c>
      <c r="J75" s="194"/>
      <c r="K75" s="195"/>
      <c r="L75" s="92">
        <f>ROUND(J75*I75,2)</f>
        <v>0</v>
      </c>
    </row>
    <row r="76" spans="1:12" ht="30">
      <c r="A76" s="91" t="s">
        <v>95</v>
      </c>
      <c r="B76" s="18" t="s">
        <v>44</v>
      </c>
      <c r="C76" s="19" t="s">
        <v>241</v>
      </c>
      <c r="D76" s="191" t="s">
        <v>242</v>
      </c>
      <c r="E76" s="192"/>
      <c r="F76" s="192"/>
      <c r="G76" s="193"/>
      <c r="H76" s="20" t="s">
        <v>188</v>
      </c>
      <c r="I76" s="21">
        <v>0.741</v>
      </c>
      <c r="J76" s="194"/>
      <c r="K76" s="195"/>
      <c r="L76" s="92">
        <f>ROUND(J76*I76,2)</f>
        <v>0</v>
      </c>
    </row>
    <row r="77" spans="1:12" ht="30">
      <c r="A77" s="91" t="s">
        <v>98</v>
      </c>
      <c r="B77" s="18" t="s">
        <v>44</v>
      </c>
      <c r="C77" s="19" t="s">
        <v>243</v>
      </c>
      <c r="D77" s="191" t="s">
        <v>244</v>
      </c>
      <c r="E77" s="192"/>
      <c r="F77" s="192"/>
      <c r="G77" s="193"/>
      <c r="H77" s="20" t="s">
        <v>188</v>
      </c>
      <c r="I77" s="21">
        <v>14.079</v>
      </c>
      <c r="J77" s="194"/>
      <c r="K77" s="195"/>
      <c r="L77" s="92">
        <f>ROUND(J77*I77,2)</f>
        <v>0</v>
      </c>
    </row>
    <row r="78" spans="1:12" ht="30">
      <c r="A78" s="91" t="s">
        <v>101</v>
      </c>
      <c r="B78" s="18" t="s">
        <v>44</v>
      </c>
      <c r="C78" s="19" t="s">
        <v>245</v>
      </c>
      <c r="D78" s="191" t="s">
        <v>246</v>
      </c>
      <c r="E78" s="192"/>
      <c r="F78" s="192"/>
      <c r="G78" s="193"/>
      <c r="H78" s="20" t="s">
        <v>188</v>
      </c>
      <c r="I78" s="21">
        <v>0.741</v>
      </c>
      <c r="J78" s="194"/>
      <c r="K78" s="195"/>
      <c r="L78" s="92">
        <f>ROUND(J78*I78,2)</f>
        <v>0</v>
      </c>
    </row>
    <row r="79" spans="1:12" ht="15.75">
      <c r="A79" s="89"/>
      <c r="B79" s="40" t="s">
        <v>163</v>
      </c>
      <c r="C79" s="40"/>
      <c r="D79" s="40"/>
      <c r="E79" s="40"/>
      <c r="F79" s="40"/>
      <c r="G79" s="40"/>
      <c r="H79" s="40"/>
      <c r="I79" s="40"/>
      <c r="J79" s="40"/>
      <c r="K79" s="40"/>
      <c r="L79" s="93">
        <f>L80</f>
        <v>0</v>
      </c>
    </row>
    <row r="80" spans="1:12" ht="30">
      <c r="A80" s="91" t="s">
        <v>110</v>
      </c>
      <c r="B80" s="18" t="s">
        <v>44</v>
      </c>
      <c r="C80" s="19" t="s">
        <v>247</v>
      </c>
      <c r="D80" s="191" t="s">
        <v>248</v>
      </c>
      <c r="E80" s="192"/>
      <c r="F80" s="192"/>
      <c r="G80" s="193"/>
      <c r="H80" s="20" t="s">
        <v>188</v>
      </c>
      <c r="I80" s="21">
        <v>1.784</v>
      </c>
      <c r="J80" s="194"/>
      <c r="K80" s="195"/>
      <c r="L80" s="92">
        <f>ROUND(J80*I80,2)</f>
        <v>0</v>
      </c>
    </row>
    <row r="81" spans="1:12" ht="18">
      <c r="A81" s="89"/>
      <c r="B81" s="39" t="s">
        <v>31</v>
      </c>
      <c r="C81" s="39"/>
      <c r="D81" s="39"/>
      <c r="E81" s="39"/>
      <c r="F81" s="39"/>
      <c r="G81" s="39"/>
      <c r="H81" s="39"/>
      <c r="I81" s="39"/>
      <c r="J81" s="39"/>
      <c r="K81" s="39"/>
      <c r="L81" s="171">
        <f>L82+L85</f>
        <v>0</v>
      </c>
    </row>
    <row r="82" spans="1:12" ht="15.75">
      <c r="A82" s="89"/>
      <c r="B82" s="40" t="s">
        <v>164</v>
      </c>
      <c r="C82" s="40"/>
      <c r="D82" s="40"/>
      <c r="E82" s="40"/>
      <c r="F82" s="40"/>
      <c r="G82" s="40"/>
      <c r="H82" s="40"/>
      <c r="I82" s="40"/>
      <c r="J82" s="40"/>
      <c r="K82" s="40"/>
      <c r="L82" s="90">
        <f>SUM(L83:L84)</f>
        <v>0</v>
      </c>
    </row>
    <row r="83" spans="1:12" ht="30">
      <c r="A83" s="91" t="s">
        <v>113</v>
      </c>
      <c r="B83" s="18" t="s">
        <v>44</v>
      </c>
      <c r="C83" s="19" t="s">
        <v>214</v>
      </c>
      <c r="D83" s="191" t="s">
        <v>215</v>
      </c>
      <c r="E83" s="192"/>
      <c r="F83" s="192"/>
      <c r="G83" s="193"/>
      <c r="H83" s="20" t="s">
        <v>88</v>
      </c>
      <c r="I83" s="21">
        <v>1</v>
      </c>
      <c r="J83" s="194"/>
      <c r="K83" s="195"/>
      <c r="L83" s="92">
        <f>ROUND(J83*I83,2)</f>
        <v>0</v>
      </c>
    </row>
    <row r="84" spans="1:12" ht="30">
      <c r="A84" s="91" t="s">
        <v>116</v>
      </c>
      <c r="B84" s="18" t="s">
        <v>44</v>
      </c>
      <c r="C84" s="19" t="s">
        <v>216</v>
      </c>
      <c r="D84" s="191" t="s">
        <v>217</v>
      </c>
      <c r="E84" s="192"/>
      <c r="F84" s="192"/>
      <c r="G84" s="193"/>
      <c r="H84" s="20" t="s">
        <v>88</v>
      </c>
      <c r="I84" s="21">
        <v>1</v>
      </c>
      <c r="J84" s="194"/>
      <c r="K84" s="195"/>
      <c r="L84" s="92">
        <f>ROUND(J84*I84,2)</f>
        <v>0</v>
      </c>
    </row>
    <row r="85" spans="1:12" ht="15.75">
      <c r="A85" s="89"/>
      <c r="B85" s="14" t="s">
        <v>299</v>
      </c>
      <c r="C85" s="40"/>
      <c r="D85" s="40"/>
      <c r="E85" s="40"/>
      <c r="F85" s="40"/>
      <c r="G85" s="40"/>
      <c r="H85" s="40"/>
      <c r="I85" s="40"/>
      <c r="J85" s="40"/>
      <c r="K85" s="40"/>
      <c r="L85" s="93">
        <f>L86</f>
        <v>0</v>
      </c>
    </row>
    <row r="86" spans="1:12" ht="30">
      <c r="A86" s="91" t="s">
        <v>119</v>
      </c>
      <c r="B86" s="18" t="s">
        <v>44</v>
      </c>
      <c r="C86" s="19" t="s">
        <v>218</v>
      </c>
      <c r="D86" s="191" t="s">
        <v>219</v>
      </c>
      <c r="E86" s="192"/>
      <c r="F86" s="192"/>
      <c r="G86" s="193"/>
      <c r="H86" s="20" t="s">
        <v>88</v>
      </c>
      <c r="I86" s="21">
        <v>1</v>
      </c>
      <c r="J86" s="194"/>
      <c r="K86" s="195"/>
      <c r="L86" s="92">
        <f>ROUND(J86*I86,2)</f>
        <v>0</v>
      </c>
    </row>
    <row r="87" spans="1:12" ht="1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4"/>
    </row>
  </sheetData>
  <mergeCells count="50">
    <mergeCell ref="A5:L5"/>
    <mergeCell ref="D7:L7"/>
    <mergeCell ref="C8:J8"/>
    <mergeCell ref="A51:L51"/>
    <mergeCell ref="D53:L53"/>
    <mergeCell ref="A31:E31"/>
    <mergeCell ref="A27:L27"/>
    <mergeCell ref="D29:L29"/>
    <mergeCell ref="D59:G59"/>
    <mergeCell ref="J59:K59"/>
    <mergeCell ref="D60:G60"/>
    <mergeCell ref="J60:K60"/>
    <mergeCell ref="D55:G55"/>
    <mergeCell ref="J55:K55"/>
    <mergeCell ref="D63:G63"/>
    <mergeCell ref="J63:K63"/>
    <mergeCell ref="D64:G64"/>
    <mergeCell ref="J64:K64"/>
    <mergeCell ref="D61:G61"/>
    <mergeCell ref="J61:K61"/>
    <mergeCell ref="D62:G62"/>
    <mergeCell ref="J62:K62"/>
    <mergeCell ref="D68:G68"/>
    <mergeCell ref="J68:K68"/>
    <mergeCell ref="D69:G69"/>
    <mergeCell ref="J69:K69"/>
    <mergeCell ref="D66:G66"/>
    <mergeCell ref="J66:K66"/>
    <mergeCell ref="D67:G67"/>
    <mergeCell ref="J67:K67"/>
    <mergeCell ref="D75:G75"/>
    <mergeCell ref="J75:K75"/>
    <mergeCell ref="D76:G76"/>
    <mergeCell ref="J76:K76"/>
    <mergeCell ref="D70:G70"/>
    <mergeCell ref="J70:K70"/>
    <mergeCell ref="D73:G73"/>
    <mergeCell ref="J73:K73"/>
    <mergeCell ref="D80:G80"/>
    <mergeCell ref="J80:K80"/>
    <mergeCell ref="D77:G77"/>
    <mergeCell ref="J77:K77"/>
    <mergeCell ref="D78:G78"/>
    <mergeCell ref="J78:K78"/>
    <mergeCell ref="D86:G86"/>
    <mergeCell ref="J86:K86"/>
    <mergeCell ref="D83:G83"/>
    <mergeCell ref="J83:K83"/>
    <mergeCell ref="D84:G84"/>
    <mergeCell ref="J84:K84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 topLeftCell="A79">
      <selection activeCell="J59" sqref="J59:K59"/>
    </sheetView>
  </sheetViews>
  <sheetFormatPr defaultColWidth="9.140625" defaultRowHeight="15"/>
  <cols>
    <col min="10" max="10" width="13.28125" style="0" bestFit="1" customWidth="1"/>
    <col min="11" max="11" width="13.140625" style="0" bestFit="1" customWidth="1"/>
    <col min="12" max="12" width="15.7109375" style="0" customWidth="1"/>
  </cols>
  <sheetData>
    <row r="1" ht="18.75">
      <c r="A1" s="169" t="s">
        <v>297</v>
      </c>
    </row>
    <row r="2" ht="18.75">
      <c r="A2" s="169" t="s">
        <v>298</v>
      </c>
    </row>
    <row r="5" spans="1:12" ht="21">
      <c r="A5" s="183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1:12" ht="15">
      <c r="A6" s="59"/>
      <c r="B6" s="1"/>
      <c r="C6" s="1"/>
      <c r="D6" s="1"/>
      <c r="E6" s="1"/>
      <c r="F6" s="1"/>
      <c r="G6" s="1"/>
      <c r="H6" s="1"/>
      <c r="I6" s="1"/>
      <c r="J6" s="1"/>
      <c r="K6" s="1"/>
      <c r="L6" s="60"/>
    </row>
    <row r="7" spans="1:12" ht="18">
      <c r="A7" s="100" t="s">
        <v>1</v>
      </c>
      <c r="B7" s="47"/>
      <c r="C7" s="2"/>
      <c r="D7" s="190" t="s">
        <v>160</v>
      </c>
      <c r="E7" s="180"/>
      <c r="F7" s="180"/>
      <c r="G7" s="180"/>
      <c r="H7" s="180"/>
      <c r="I7" s="180"/>
      <c r="J7" s="180"/>
      <c r="K7" s="180"/>
      <c r="L7" s="181"/>
    </row>
    <row r="8" spans="1:12" ht="15">
      <c r="A8" s="61"/>
      <c r="B8" s="3"/>
      <c r="C8" s="3"/>
      <c r="D8" s="3"/>
      <c r="E8" s="3"/>
      <c r="F8" s="3"/>
      <c r="G8" s="3"/>
      <c r="H8" s="3"/>
      <c r="I8" s="3"/>
      <c r="J8" s="3"/>
      <c r="K8" s="3"/>
      <c r="L8" s="98"/>
    </row>
    <row r="9" spans="1:12" ht="15">
      <c r="A9" s="61"/>
      <c r="B9" s="28" t="s">
        <v>4</v>
      </c>
      <c r="C9" s="2"/>
      <c r="D9" s="2"/>
      <c r="E9" s="2"/>
      <c r="F9" s="2"/>
      <c r="G9" s="2"/>
      <c r="H9" s="2"/>
      <c r="I9" s="2"/>
      <c r="J9" s="55"/>
      <c r="K9" s="47"/>
      <c r="L9" s="63">
        <f>L33</f>
        <v>0</v>
      </c>
    </row>
    <row r="10" spans="1:12" ht="15">
      <c r="A10" s="61"/>
      <c r="B10" s="29" t="s">
        <v>5</v>
      </c>
      <c r="C10" s="2"/>
      <c r="D10" s="2"/>
      <c r="E10" s="2"/>
      <c r="F10" s="2"/>
      <c r="G10" s="2"/>
      <c r="H10" s="2"/>
      <c r="I10" s="2"/>
      <c r="J10" s="55"/>
      <c r="K10" s="47"/>
      <c r="L10" s="63">
        <f>L45</f>
        <v>0</v>
      </c>
    </row>
    <row r="11" spans="1:12" ht="15">
      <c r="A11" s="61"/>
      <c r="B11" s="2"/>
      <c r="C11" s="2"/>
      <c r="D11" s="2"/>
      <c r="E11" s="2"/>
      <c r="F11" s="2"/>
      <c r="G11" s="2"/>
      <c r="H11" s="2"/>
      <c r="I11" s="2"/>
      <c r="J11" s="55"/>
      <c r="K11" s="47"/>
      <c r="L11" s="64"/>
    </row>
    <row r="12" spans="1:12" ht="15">
      <c r="A12" s="61"/>
      <c r="B12" s="30" t="s">
        <v>6</v>
      </c>
      <c r="C12" s="2"/>
      <c r="D12" s="2"/>
      <c r="E12" s="2"/>
      <c r="F12" s="2"/>
      <c r="G12" s="2"/>
      <c r="H12" s="2"/>
      <c r="I12" s="2"/>
      <c r="J12" s="55"/>
      <c r="K12" s="47"/>
      <c r="L12" s="170">
        <f>L10+L9</f>
        <v>0</v>
      </c>
    </row>
    <row r="13" spans="1:12" ht="15">
      <c r="A13" s="61"/>
      <c r="B13" s="3"/>
      <c r="C13" s="3"/>
      <c r="D13" s="3"/>
      <c r="E13" s="3"/>
      <c r="F13" s="3"/>
      <c r="G13" s="3"/>
      <c r="H13" s="3"/>
      <c r="I13" s="3"/>
      <c r="J13" s="56"/>
      <c r="K13" s="47"/>
      <c r="L13" s="62"/>
    </row>
    <row r="14" spans="1:12" ht="15">
      <c r="A14" s="61"/>
      <c r="B14" s="31" t="s">
        <v>7</v>
      </c>
      <c r="C14" s="31" t="s">
        <v>8</v>
      </c>
      <c r="D14" s="32">
        <v>0.21</v>
      </c>
      <c r="E14" s="33" t="s">
        <v>9</v>
      </c>
      <c r="F14" s="146">
        <f>L12</f>
        <v>0</v>
      </c>
      <c r="G14" s="145"/>
      <c r="H14" s="145"/>
      <c r="I14" s="2"/>
      <c r="J14" s="55"/>
      <c r="K14" s="47"/>
      <c r="L14" s="65">
        <f>F14*D14</f>
        <v>0</v>
      </c>
    </row>
    <row r="15" spans="1:12" ht="15">
      <c r="A15" s="61"/>
      <c r="B15" s="2"/>
      <c r="C15" s="31" t="s">
        <v>10</v>
      </c>
      <c r="D15" s="32">
        <v>0.15</v>
      </c>
      <c r="E15" s="33" t="s">
        <v>9</v>
      </c>
      <c r="F15" s="146">
        <f>ROUND((SUM(BA45:BA46)+SUM(BA52:BA86)),2)</f>
        <v>0</v>
      </c>
      <c r="G15" s="145"/>
      <c r="H15" s="145"/>
      <c r="I15" s="2"/>
      <c r="J15" s="55"/>
      <c r="K15" s="47"/>
      <c r="L15" s="65">
        <f>ROUND(ROUND((SUM(BA45:BA46)+SUM(BA52:BA86)),2)*D15,2)</f>
        <v>0</v>
      </c>
    </row>
    <row r="16" spans="1:12" ht="15">
      <c r="A16" s="61"/>
      <c r="B16" s="2"/>
      <c r="C16" s="31" t="s">
        <v>11</v>
      </c>
      <c r="D16" s="32">
        <v>0.21</v>
      </c>
      <c r="E16" s="33" t="s">
        <v>9</v>
      </c>
      <c r="F16" s="146">
        <f>ROUND((SUM(BB45:BB46)+SUM(BB52:BB86)),2)</f>
        <v>0</v>
      </c>
      <c r="G16" s="145"/>
      <c r="H16" s="145"/>
      <c r="I16" s="2"/>
      <c r="J16" s="55"/>
      <c r="K16" s="47"/>
      <c r="L16" s="65">
        <v>0</v>
      </c>
    </row>
    <row r="17" spans="1:12" ht="15">
      <c r="A17" s="61"/>
      <c r="B17" s="2"/>
      <c r="C17" s="31" t="s">
        <v>12</v>
      </c>
      <c r="D17" s="32">
        <v>0.15</v>
      </c>
      <c r="E17" s="33" t="s">
        <v>9</v>
      </c>
      <c r="F17" s="146">
        <f>ROUND((SUM(BC45:BC46)+SUM(BC52:BC86)),2)</f>
        <v>0</v>
      </c>
      <c r="G17" s="145"/>
      <c r="H17" s="145"/>
      <c r="I17" s="2"/>
      <c r="J17" s="55"/>
      <c r="K17" s="47"/>
      <c r="L17" s="65">
        <v>0</v>
      </c>
    </row>
    <row r="18" spans="1:12" ht="15">
      <c r="A18" s="61"/>
      <c r="B18" s="2"/>
      <c r="C18" s="31" t="s">
        <v>13</v>
      </c>
      <c r="D18" s="32">
        <v>0</v>
      </c>
      <c r="E18" s="33" t="s">
        <v>9</v>
      </c>
      <c r="F18" s="146">
        <f>ROUND((SUM(BD45:BD46)+SUM(BD52:BD86)),2)</f>
        <v>0</v>
      </c>
      <c r="G18" s="145"/>
      <c r="H18" s="145"/>
      <c r="I18" s="2"/>
      <c r="J18" s="55"/>
      <c r="K18" s="47"/>
      <c r="L18" s="65">
        <v>0</v>
      </c>
    </row>
    <row r="19" spans="1:12" ht="15">
      <c r="A19" s="61"/>
      <c r="B19" s="2"/>
      <c r="C19" s="2"/>
      <c r="D19" s="2"/>
      <c r="E19" s="2"/>
      <c r="F19" s="2"/>
      <c r="G19" s="2"/>
      <c r="H19" s="2"/>
      <c r="I19" s="2"/>
      <c r="J19" s="55"/>
      <c r="K19" s="47"/>
      <c r="L19" s="64"/>
    </row>
    <row r="20" spans="1:12" ht="18">
      <c r="A20" s="148"/>
      <c r="B20" s="149" t="s">
        <v>14</v>
      </c>
      <c r="C20" s="150"/>
      <c r="D20" s="150"/>
      <c r="E20" s="151" t="s">
        <v>15</v>
      </c>
      <c r="F20" s="152" t="s">
        <v>16</v>
      </c>
      <c r="G20" s="150"/>
      <c r="H20" s="150"/>
      <c r="I20" s="150"/>
      <c r="J20" s="150"/>
      <c r="K20" s="150"/>
      <c r="L20" s="154">
        <f>SUM(L12:L18)</f>
        <v>0</v>
      </c>
    </row>
    <row r="21" spans="1:12" ht="15">
      <c r="A21" s="61"/>
      <c r="B21" s="2"/>
      <c r="C21" s="2"/>
      <c r="D21" s="2"/>
      <c r="E21" s="2"/>
      <c r="F21" s="2"/>
      <c r="G21" s="2"/>
      <c r="H21" s="2"/>
      <c r="I21" s="2"/>
      <c r="J21" s="2"/>
      <c r="K21" s="2"/>
      <c r="L21" s="71"/>
    </row>
    <row r="22" spans="1:12" ht="1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</row>
    <row r="25" spans="1:12" ht="1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</row>
    <row r="26" spans="1:12" ht="21">
      <c r="A26" s="203" t="s">
        <v>17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</row>
    <row r="27" spans="1:12" ht="15">
      <c r="A27" s="61"/>
      <c r="B27" s="2"/>
      <c r="C27" s="2"/>
      <c r="D27" s="2"/>
      <c r="E27" s="2"/>
      <c r="F27" s="2"/>
      <c r="G27" s="2"/>
      <c r="H27" s="2"/>
      <c r="I27" s="2"/>
      <c r="J27" s="2"/>
      <c r="K27" s="2"/>
      <c r="L27" s="71"/>
    </row>
    <row r="28" spans="1:12" ht="18" customHeight="1">
      <c r="A28" s="72" t="s">
        <v>1</v>
      </c>
      <c r="B28" s="2"/>
      <c r="C28" s="2"/>
      <c r="D28" s="179" t="str">
        <f>D7</f>
        <v>SO 03 - Přípojka dešťové kanalizace</v>
      </c>
      <c r="E28" s="179"/>
      <c r="F28" s="179"/>
      <c r="G28" s="179"/>
      <c r="H28" s="179"/>
      <c r="I28" s="179"/>
      <c r="J28" s="179"/>
      <c r="K28" s="179"/>
      <c r="L28" s="202"/>
    </row>
    <row r="29" spans="1:12" ht="15">
      <c r="A29" s="61"/>
      <c r="B29" s="2"/>
      <c r="C29" s="2"/>
      <c r="D29" s="2"/>
      <c r="E29" s="2"/>
      <c r="F29" s="2"/>
      <c r="G29" s="2"/>
      <c r="H29" s="2"/>
      <c r="I29" s="2"/>
      <c r="J29" s="2"/>
      <c r="K29" s="2"/>
      <c r="L29" s="71"/>
    </row>
    <row r="30" spans="1:12" ht="15">
      <c r="A30" s="61"/>
      <c r="B30" s="2"/>
      <c r="C30" s="2"/>
      <c r="D30" s="2"/>
      <c r="E30" s="2"/>
      <c r="F30" s="2"/>
      <c r="G30" s="2"/>
      <c r="H30" s="2"/>
      <c r="I30" s="2"/>
      <c r="J30" s="2"/>
      <c r="K30" s="2"/>
      <c r="L30" s="71"/>
    </row>
    <row r="31" spans="1:12" ht="15">
      <c r="A31" s="186" t="s">
        <v>18</v>
      </c>
      <c r="B31" s="187"/>
      <c r="C31" s="187"/>
      <c r="D31" s="187"/>
      <c r="E31" s="187"/>
      <c r="F31" s="10"/>
      <c r="G31" s="10"/>
      <c r="H31" s="10"/>
      <c r="I31" s="10"/>
      <c r="J31" s="49"/>
      <c r="K31" s="49"/>
      <c r="L31" s="104" t="s">
        <v>19</v>
      </c>
    </row>
    <row r="32" spans="1:12" ht="15">
      <c r="A32" s="61"/>
      <c r="B32" s="2"/>
      <c r="C32" s="2"/>
      <c r="D32" s="2"/>
      <c r="E32" s="2"/>
      <c r="F32" s="2"/>
      <c r="G32" s="2"/>
      <c r="H32" s="2"/>
      <c r="I32" s="2"/>
      <c r="J32" s="55"/>
      <c r="K32" s="55"/>
      <c r="L32" s="64"/>
    </row>
    <row r="33" spans="1:12" ht="18">
      <c r="A33" s="75" t="s">
        <v>20</v>
      </c>
      <c r="B33" s="2"/>
      <c r="C33" s="2"/>
      <c r="D33" s="2"/>
      <c r="E33" s="2"/>
      <c r="F33" s="2"/>
      <c r="G33" s="2"/>
      <c r="H33" s="2"/>
      <c r="I33" s="2"/>
      <c r="J33" s="55"/>
      <c r="K33" s="55"/>
      <c r="L33" s="74">
        <f>L52</f>
        <v>0</v>
      </c>
    </row>
    <row r="34" spans="1:12" ht="18">
      <c r="A34" s="76"/>
      <c r="B34" s="35" t="s">
        <v>21</v>
      </c>
      <c r="C34" s="34"/>
      <c r="D34" s="34"/>
      <c r="E34" s="34"/>
      <c r="F34" s="34"/>
      <c r="G34" s="34"/>
      <c r="H34" s="34"/>
      <c r="I34" s="34"/>
      <c r="J34" s="97"/>
      <c r="K34" s="97"/>
      <c r="L34" s="105">
        <f>L53</f>
        <v>0</v>
      </c>
    </row>
    <row r="35" spans="1:12" ht="15">
      <c r="A35" s="78"/>
      <c r="B35" s="37" t="s">
        <v>22</v>
      </c>
      <c r="C35" s="36"/>
      <c r="D35" s="36"/>
      <c r="E35" s="36"/>
      <c r="F35" s="36"/>
      <c r="G35" s="36"/>
      <c r="H35" s="36"/>
      <c r="I35" s="36"/>
      <c r="J35" s="52"/>
      <c r="K35" s="52"/>
      <c r="L35" s="77">
        <f>L54</f>
        <v>0</v>
      </c>
    </row>
    <row r="36" spans="1:12" ht="15">
      <c r="A36" s="78"/>
      <c r="B36" s="37" t="s">
        <v>161</v>
      </c>
      <c r="C36" s="36"/>
      <c r="D36" s="36"/>
      <c r="E36" s="36"/>
      <c r="F36" s="36"/>
      <c r="G36" s="36"/>
      <c r="H36" s="36"/>
      <c r="I36" s="36"/>
      <c r="J36" s="52"/>
      <c r="K36" s="52"/>
      <c r="L36" s="77">
        <f>L65</f>
        <v>0</v>
      </c>
    </row>
    <row r="37" spans="1:12" ht="15">
      <c r="A37" s="78"/>
      <c r="B37" s="37" t="s">
        <v>25</v>
      </c>
      <c r="C37" s="36"/>
      <c r="D37" s="36"/>
      <c r="E37" s="36"/>
      <c r="F37" s="36"/>
      <c r="G37" s="36"/>
      <c r="H37" s="36"/>
      <c r="I37" s="36"/>
      <c r="J37" s="52"/>
      <c r="K37" s="52"/>
      <c r="L37" s="77">
        <f>L68</f>
        <v>0</v>
      </c>
    </row>
    <row r="38" spans="1:12" ht="15">
      <c r="A38" s="78"/>
      <c r="B38" s="37" t="s">
        <v>162</v>
      </c>
      <c r="C38" s="36"/>
      <c r="D38" s="36"/>
      <c r="E38" s="36"/>
      <c r="F38" s="36"/>
      <c r="G38" s="36"/>
      <c r="H38" s="36"/>
      <c r="I38" s="36"/>
      <c r="J38" s="52"/>
      <c r="K38" s="52"/>
      <c r="L38" s="77">
        <f>L71</f>
        <v>0</v>
      </c>
    </row>
    <row r="39" spans="1:12" ht="15">
      <c r="A39" s="78"/>
      <c r="B39" s="37" t="s">
        <v>26</v>
      </c>
      <c r="C39" s="36"/>
      <c r="D39" s="36"/>
      <c r="E39" s="36"/>
      <c r="F39" s="36"/>
      <c r="G39" s="36"/>
      <c r="H39" s="36"/>
      <c r="I39" s="36"/>
      <c r="J39" s="52"/>
      <c r="K39" s="52"/>
      <c r="L39" s="77">
        <f>L76</f>
        <v>0</v>
      </c>
    </row>
    <row r="40" spans="1:12" ht="15">
      <c r="A40" s="78"/>
      <c r="B40" s="37" t="s">
        <v>163</v>
      </c>
      <c r="C40" s="36"/>
      <c r="D40" s="36"/>
      <c r="E40" s="36"/>
      <c r="F40" s="36"/>
      <c r="G40" s="36"/>
      <c r="H40" s="36"/>
      <c r="I40" s="36"/>
      <c r="J40" s="52"/>
      <c r="K40" s="52"/>
      <c r="L40" s="77">
        <f>L79</f>
        <v>0</v>
      </c>
    </row>
    <row r="41" spans="1:12" ht="18">
      <c r="A41" s="76"/>
      <c r="B41" s="35" t="s">
        <v>31</v>
      </c>
      <c r="C41" s="34"/>
      <c r="D41" s="34"/>
      <c r="E41" s="34"/>
      <c r="F41" s="34"/>
      <c r="G41" s="34"/>
      <c r="H41" s="34"/>
      <c r="I41" s="34"/>
      <c r="J41" s="97"/>
      <c r="K41" s="97"/>
      <c r="L41" s="105">
        <f>L81</f>
        <v>0</v>
      </c>
    </row>
    <row r="42" spans="1:12" ht="15">
      <c r="A42" s="78"/>
      <c r="B42" s="37" t="s">
        <v>164</v>
      </c>
      <c r="C42" s="36"/>
      <c r="D42" s="36"/>
      <c r="E42" s="36"/>
      <c r="F42" s="36"/>
      <c r="G42" s="36"/>
      <c r="H42" s="36"/>
      <c r="I42" s="36"/>
      <c r="J42" s="52"/>
      <c r="K42" s="52"/>
      <c r="L42" s="77">
        <f>L82</f>
        <v>0</v>
      </c>
    </row>
    <row r="43" spans="1:12" ht="15">
      <c r="A43" s="78"/>
      <c r="B43" s="14" t="s">
        <v>299</v>
      </c>
      <c r="C43" s="36"/>
      <c r="D43" s="36"/>
      <c r="E43" s="36"/>
      <c r="F43" s="36"/>
      <c r="G43" s="36"/>
      <c r="H43" s="36"/>
      <c r="I43" s="36"/>
      <c r="J43" s="52"/>
      <c r="K43" s="52"/>
      <c r="L43" s="77">
        <f>L85</f>
        <v>0</v>
      </c>
    </row>
    <row r="44" spans="1:12" ht="15">
      <c r="A44" s="61"/>
      <c r="B44" s="2"/>
      <c r="C44" s="2"/>
      <c r="D44" s="2"/>
      <c r="E44" s="2"/>
      <c r="F44" s="2"/>
      <c r="G44" s="2"/>
      <c r="H44" s="2"/>
      <c r="I44" s="2"/>
      <c r="J44" s="55"/>
      <c r="K44" s="55"/>
      <c r="L44" s="64"/>
    </row>
    <row r="45" spans="1:12" ht="18">
      <c r="A45" s="75" t="s">
        <v>33</v>
      </c>
      <c r="B45" s="2"/>
      <c r="C45" s="2"/>
      <c r="D45" s="2"/>
      <c r="E45" s="2"/>
      <c r="F45" s="2"/>
      <c r="G45" s="2"/>
      <c r="H45" s="2"/>
      <c r="I45" s="2"/>
      <c r="J45" s="55"/>
      <c r="K45" s="55"/>
      <c r="L45" s="79">
        <v>0</v>
      </c>
    </row>
    <row r="46" spans="1:12" ht="15">
      <c r="A46" s="61"/>
      <c r="B46" s="2"/>
      <c r="C46" s="2"/>
      <c r="D46" s="2"/>
      <c r="E46" s="2"/>
      <c r="F46" s="2"/>
      <c r="G46" s="2"/>
      <c r="H46" s="2"/>
      <c r="I46" s="2"/>
      <c r="J46" s="55"/>
      <c r="K46" s="55"/>
      <c r="L46" s="64"/>
    </row>
    <row r="47" spans="1:12" ht="18">
      <c r="A47" s="80" t="s">
        <v>34</v>
      </c>
      <c r="B47" s="10"/>
      <c r="C47" s="10"/>
      <c r="D47" s="10"/>
      <c r="E47" s="10"/>
      <c r="F47" s="10"/>
      <c r="G47" s="10"/>
      <c r="H47" s="10"/>
      <c r="I47" s="10"/>
      <c r="J47" s="10"/>
      <c r="K47" s="54"/>
      <c r="L47" s="81">
        <f>L33+L45</f>
        <v>0</v>
      </c>
    </row>
    <row r="48" spans="1:12" ht="1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50" spans="1:12" ht="15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8"/>
    </row>
    <row r="51" spans="1:12" ht="30">
      <c r="A51" s="85" t="s">
        <v>36</v>
      </c>
      <c r="B51" s="38" t="s">
        <v>37</v>
      </c>
      <c r="C51" s="38" t="s">
        <v>38</v>
      </c>
      <c r="D51" s="182" t="s">
        <v>39</v>
      </c>
      <c r="E51" s="182"/>
      <c r="F51" s="182"/>
      <c r="G51" s="182"/>
      <c r="H51" s="38" t="s">
        <v>40</v>
      </c>
      <c r="I51" s="38" t="s">
        <v>41</v>
      </c>
      <c r="J51" s="182" t="s">
        <v>42</v>
      </c>
      <c r="K51" s="182"/>
      <c r="L51" s="86" t="s">
        <v>19</v>
      </c>
    </row>
    <row r="52" spans="1:12" ht="18">
      <c r="A52" s="87" t="s">
        <v>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88">
        <f>L53+L81</f>
        <v>0</v>
      </c>
    </row>
    <row r="53" spans="1:12" ht="18">
      <c r="A53" s="89"/>
      <c r="B53" s="39" t="s">
        <v>21</v>
      </c>
      <c r="C53" s="39"/>
      <c r="D53" s="39"/>
      <c r="E53" s="39"/>
      <c r="F53" s="39"/>
      <c r="G53" s="39"/>
      <c r="H53" s="39"/>
      <c r="I53" s="39"/>
      <c r="J53" s="39"/>
      <c r="K53" s="39"/>
      <c r="L53" s="171">
        <f>L54+L65+L68+L71+L76+L79</f>
        <v>0</v>
      </c>
    </row>
    <row r="54" spans="1:12" ht="15.75">
      <c r="A54" s="89"/>
      <c r="B54" s="40" t="s">
        <v>22</v>
      </c>
      <c r="C54" s="40"/>
      <c r="D54" s="40"/>
      <c r="E54" s="40"/>
      <c r="F54" s="40"/>
      <c r="G54" s="40"/>
      <c r="H54" s="40"/>
      <c r="I54" s="40"/>
      <c r="J54" s="40"/>
      <c r="K54" s="40"/>
      <c r="L54" s="90">
        <f>SUM(L55:L64)</f>
        <v>0</v>
      </c>
    </row>
    <row r="55" spans="1:12" ht="30">
      <c r="A55" s="91" t="s">
        <v>165</v>
      </c>
      <c r="B55" s="18" t="s">
        <v>44</v>
      </c>
      <c r="C55" s="19" t="s">
        <v>166</v>
      </c>
      <c r="D55" s="175" t="s">
        <v>167</v>
      </c>
      <c r="E55" s="175"/>
      <c r="F55" s="175"/>
      <c r="G55" s="175"/>
      <c r="H55" s="20" t="s">
        <v>60</v>
      </c>
      <c r="I55" s="21">
        <v>7.2</v>
      </c>
      <c r="J55" s="176"/>
      <c r="K55" s="176"/>
      <c r="L55" s="92">
        <f aca="true" t="shared" si="0" ref="L55:L64">ROUND(J55*I55,2)</f>
        <v>0</v>
      </c>
    </row>
    <row r="56" spans="1:12" ht="30">
      <c r="A56" s="91" t="s">
        <v>168</v>
      </c>
      <c r="B56" s="18" t="s">
        <v>44</v>
      </c>
      <c r="C56" s="19" t="s">
        <v>169</v>
      </c>
      <c r="D56" s="175" t="s">
        <v>170</v>
      </c>
      <c r="E56" s="175"/>
      <c r="F56" s="175"/>
      <c r="G56" s="175"/>
      <c r="H56" s="20" t="s">
        <v>78</v>
      </c>
      <c r="I56" s="21">
        <v>3.45</v>
      </c>
      <c r="J56" s="176"/>
      <c r="K56" s="176"/>
      <c r="L56" s="92">
        <f t="shared" si="0"/>
        <v>0</v>
      </c>
    </row>
    <row r="57" spans="1:12" ht="30">
      <c r="A57" s="91" t="s">
        <v>171</v>
      </c>
      <c r="B57" s="18" t="s">
        <v>44</v>
      </c>
      <c r="C57" s="19" t="s">
        <v>172</v>
      </c>
      <c r="D57" s="175" t="s">
        <v>173</v>
      </c>
      <c r="E57" s="175"/>
      <c r="F57" s="175"/>
      <c r="G57" s="175"/>
      <c r="H57" s="20" t="s">
        <v>47</v>
      </c>
      <c r="I57" s="21">
        <v>30.8</v>
      </c>
      <c r="J57" s="176"/>
      <c r="K57" s="176"/>
      <c r="L57" s="92">
        <f t="shared" si="0"/>
        <v>0</v>
      </c>
    </row>
    <row r="58" spans="1:12" ht="30">
      <c r="A58" s="91" t="s">
        <v>174</v>
      </c>
      <c r="B58" s="18" t="s">
        <v>44</v>
      </c>
      <c r="C58" s="19" t="s">
        <v>175</v>
      </c>
      <c r="D58" s="175" t="s">
        <v>176</v>
      </c>
      <c r="E58" s="175"/>
      <c r="F58" s="175"/>
      <c r="G58" s="175"/>
      <c r="H58" s="20" t="s">
        <v>47</v>
      </c>
      <c r="I58" s="21">
        <v>30.8</v>
      </c>
      <c r="J58" s="176"/>
      <c r="K58" s="176"/>
      <c r="L58" s="92">
        <f t="shared" si="0"/>
        <v>0</v>
      </c>
    </row>
    <row r="59" spans="1:12" ht="15">
      <c r="A59" s="91" t="s">
        <v>177</v>
      </c>
      <c r="B59" s="18" t="s">
        <v>44</v>
      </c>
      <c r="C59" s="19" t="s">
        <v>178</v>
      </c>
      <c r="D59" s="175" t="s">
        <v>179</v>
      </c>
      <c r="E59" s="175"/>
      <c r="F59" s="175"/>
      <c r="G59" s="175"/>
      <c r="H59" s="20" t="s">
        <v>78</v>
      </c>
      <c r="I59" s="21">
        <v>1</v>
      </c>
      <c r="J59" s="176"/>
      <c r="K59" s="176"/>
      <c r="L59" s="92">
        <f t="shared" si="0"/>
        <v>0</v>
      </c>
    </row>
    <row r="60" spans="1:12" ht="30">
      <c r="A60" s="91" t="s">
        <v>180</v>
      </c>
      <c r="B60" s="18" t="s">
        <v>44</v>
      </c>
      <c r="C60" s="19" t="s">
        <v>52</v>
      </c>
      <c r="D60" s="175" t="s">
        <v>53</v>
      </c>
      <c r="E60" s="175"/>
      <c r="F60" s="175"/>
      <c r="G60" s="175"/>
      <c r="H60" s="20" t="s">
        <v>47</v>
      </c>
      <c r="I60" s="21">
        <v>11.88</v>
      </c>
      <c r="J60" s="176"/>
      <c r="K60" s="176"/>
      <c r="L60" s="92">
        <f t="shared" si="0"/>
        <v>0</v>
      </c>
    </row>
    <row r="61" spans="1:12" ht="30">
      <c r="A61" s="91" t="s">
        <v>181</v>
      </c>
      <c r="B61" s="18" t="s">
        <v>44</v>
      </c>
      <c r="C61" s="19" t="s">
        <v>182</v>
      </c>
      <c r="D61" s="175" t="s">
        <v>183</v>
      </c>
      <c r="E61" s="175"/>
      <c r="F61" s="175"/>
      <c r="G61" s="175"/>
      <c r="H61" s="20" t="s">
        <v>47</v>
      </c>
      <c r="I61" s="21">
        <v>118.8</v>
      </c>
      <c r="J61" s="176"/>
      <c r="K61" s="176"/>
      <c r="L61" s="92">
        <f t="shared" si="0"/>
        <v>0</v>
      </c>
    </row>
    <row r="62" spans="1:12" ht="30">
      <c r="A62" s="91" t="s">
        <v>184</v>
      </c>
      <c r="B62" s="18" t="s">
        <v>44</v>
      </c>
      <c r="C62" s="19" t="s">
        <v>55</v>
      </c>
      <c r="D62" s="175" t="s">
        <v>56</v>
      </c>
      <c r="E62" s="175"/>
      <c r="F62" s="175"/>
      <c r="G62" s="175"/>
      <c r="H62" s="20" t="s">
        <v>47</v>
      </c>
      <c r="I62" s="21">
        <v>11.88</v>
      </c>
      <c r="J62" s="176"/>
      <c r="K62" s="176"/>
      <c r="L62" s="92">
        <f t="shared" si="0"/>
        <v>0</v>
      </c>
    </row>
    <row r="63" spans="1:12" ht="30">
      <c r="A63" s="91" t="s">
        <v>185</v>
      </c>
      <c r="B63" s="18" t="s">
        <v>44</v>
      </c>
      <c r="C63" s="19" t="s">
        <v>186</v>
      </c>
      <c r="D63" s="175" t="s">
        <v>187</v>
      </c>
      <c r="E63" s="175"/>
      <c r="F63" s="175"/>
      <c r="G63" s="175"/>
      <c r="H63" s="20" t="s">
        <v>188</v>
      </c>
      <c r="I63" s="21">
        <v>22.572</v>
      </c>
      <c r="J63" s="176"/>
      <c r="K63" s="176"/>
      <c r="L63" s="92">
        <f t="shared" si="0"/>
        <v>0</v>
      </c>
    </row>
    <row r="64" spans="1:12" ht="30">
      <c r="A64" s="91" t="s">
        <v>189</v>
      </c>
      <c r="B64" s="18" t="s">
        <v>44</v>
      </c>
      <c r="C64" s="19" t="s">
        <v>190</v>
      </c>
      <c r="D64" s="175" t="s">
        <v>191</v>
      </c>
      <c r="E64" s="175"/>
      <c r="F64" s="175"/>
      <c r="G64" s="175"/>
      <c r="H64" s="20" t="s">
        <v>47</v>
      </c>
      <c r="I64" s="21">
        <v>18.92</v>
      </c>
      <c r="J64" s="176"/>
      <c r="K64" s="176"/>
      <c r="L64" s="92">
        <f t="shared" si="0"/>
        <v>0</v>
      </c>
    </row>
    <row r="65" spans="1:12" ht="15.75">
      <c r="A65" s="89"/>
      <c r="B65" s="40" t="s">
        <v>161</v>
      </c>
      <c r="C65" s="40"/>
      <c r="D65" s="40"/>
      <c r="E65" s="40"/>
      <c r="F65" s="40"/>
      <c r="G65" s="40"/>
      <c r="H65" s="40"/>
      <c r="I65" s="40"/>
      <c r="J65" s="40"/>
      <c r="K65" s="40"/>
      <c r="L65" s="90">
        <f>SUM(L66:L67)</f>
        <v>0</v>
      </c>
    </row>
    <row r="66" spans="1:12" ht="30">
      <c r="A66" s="91" t="s">
        <v>85</v>
      </c>
      <c r="B66" s="18" t="s">
        <v>44</v>
      </c>
      <c r="C66" s="19" t="s">
        <v>192</v>
      </c>
      <c r="D66" s="175" t="s">
        <v>193</v>
      </c>
      <c r="E66" s="175"/>
      <c r="F66" s="175"/>
      <c r="G66" s="175"/>
      <c r="H66" s="20" t="s">
        <v>47</v>
      </c>
      <c r="I66" s="21">
        <v>0.88</v>
      </c>
      <c r="J66" s="176"/>
      <c r="K66" s="176"/>
      <c r="L66" s="92">
        <f>ROUND(J66*I66,2)</f>
        <v>0</v>
      </c>
    </row>
    <row r="67" spans="1:12" ht="15">
      <c r="A67" s="91" t="s">
        <v>89</v>
      </c>
      <c r="B67" s="18" t="s">
        <v>44</v>
      </c>
      <c r="C67" s="19" t="s">
        <v>194</v>
      </c>
      <c r="D67" s="175" t="s">
        <v>195</v>
      </c>
      <c r="E67" s="175"/>
      <c r="F67" s="175"/>
      <c r="G67" s="175"/>
      <c r="H67" s="20" t="s">
        <v>47</v>
      </c>
      <c r="I67" s="21">
        <v>7.92</v>
      </c>
      <c r="J67" s="176"/>
      <c r="K67" s="176"/>
      <c r="L67" s="92">
        <f>ROUND(J67*I67,2)</f>
        <v>0</v>
      </c>
    </row>
    <row r="68" spans="1:12" ht="15.75">
      <c r="A68" s="89"/>
      <c r="B68" s="40" t="s">
        <v>25</v>
      </c>
      <c r="C68" s="40"/>
      <c r="D68" s="40"/>
      <c r="E68" s="40"/>
      <c r="F68" s="40"/>
      <c r="G68" s="40"/>
      <c r="H68" s="40"/>
      <c r="I68" s="40"/>
      <c r="J68" s="40"/>
      <c r="K68" s="40"/>
      <c r="L68" s="90">
        <f>SUM(L69:L70)</f>
        <v>0</v>
      </c>
    </row>
    <row r="69" spans="1:12" ht="30">
      <c r="A69" s="91" t="s">
        <v>92</v>
      </c>
      <c r="B69" s="18" t="s">
        <v>44</v>
      </c>
      <c r="C69" s="19" t="s">
        <v>196</v>
      </c>
      <c r="D69" s="175" t="s">
        <v>197</v>
      </c>
      <c r="E69" s="175"/>
      <c r="F69" s="175"/>
      <c r="G69" s="175"/>
      <c r="H69" s="20" t="s">
        <v>60</v>
      </c>
      <c r="I69" s="21">
        <v>8.8</v>
      </c>
      <c r="J69" s="176"/>
      <c r="K69" s="176"/>
      <c r="L69" s="92">
        <f>ROUND(J69*I69,2)</f>
        <v>0</v>
      </c>
    </row>
    <row r="70" spans="1:12" ht="30">
      <c r="A70" s="91" t="s">
        <v>95</v>
      </c>
      <c r="B70" s="18" t="s">
        <v>44</v>
      </c>
      <c r="C70" s="19" t="s">
        <v>198</v>
      </c>
      <c r="D70" s="175" t="s">
        <v>199</v>
      </c>
      <c r="E70" s="175"/>
      <c r="F70" s="175"/>
      <c r="G70" s="175"/>
      <c r="H70" s="20" t="s">
        <v>60</v>
      </c>
      <c r="I70" s="21">
        <v>7.2</v>
      </c>
      <c r="J70" s="176"/>
      <c r="K70" s="176"/>
      <c r="L70" s="92">
        <f>ROUND(J70*I70,2)</f>
        <v>0</v>
      </c>
    </row>
    <row r="71" spans="1:12" ht="15.75">
      <c r="A71" s="89"/>
      <c r="B71" s="40" t="s">
        <v>162</v>
      </c>
      <c r="C71" s="40"/>
      <c r="D71" s="40"/>
      <c r="E71" s="40"/>
      <c r="F71" s="40"/>
      <c r="G71" s="40"/>
      <c r="H71" s="40"/>
      <c r="I71" s="40"/>
      <c r="J71" s="40"/>
      <c r="K71" s="40"/>
      <c r="L71" s="90">
        <f>SUM(L72:L75)</f>
        <v>0</v>
      </c>
    </row>
    <row r="72" spans="1:12" ht="30">
      <c r="A72" s="91" t="s">
        <v>98</v>
      </c>
      <c r="B72" s="18" t="s">
        <v>44</v>
      </c>
      <c r="C72" s="19" t="s">
        <v>200</v>
      </c>
      <c r="D72" s="175" t="s">
        <v>201</v>
      </c>
      <c r="E72" s="175"/>
      <c r="F72" s="175"/>
      <c r="G72" s="175"/>
      <c r="H72" s="20" t="s">
        <v>78</v>
      </c>
      <c r="I72" s="21">
        <v>11</v>
      </c>
      <c r="J72" s="176"/>
      <c r="K72" s="176"/>
      <c r="L72" s="92">
        <f>ROUND(J72*I72,2)</f>
        <v>0</v>
      </c>
    </row>
    <row r="73" spans="1:12" ht="15">
      <c r="A73" s="94" t="s">
        <v>101</v>
      </c>
      <c r="B73" s="41" t="s">
        <v>62</v>
      </c>
      <c r="C73" s="42" t="s">
        <v>202</v>
      </c>
      <c r="D73" s="177" t="s">
        <v>203</v>
      </c>
      <c r="E73" s="177"/>
      <c r="F73" s="177"/>
      <c r="G73" s="177"/>
      <c r="H73" s="43" t="s">
        <v>78</v>
      </c>
      <c r="I73" s="44">
        <v>12.1</v>
      </c>
      <c r="J73" s="178"/>
      <c r="K73" s="178"/>
      <c r="L73" s="95">
        <f>ROUND(J73*I73,2)</f>
        <v>0</v>
      </c>
    </row>
    <row r="74" spans="1:12" ht="15">
      <c r="A74" s="91" t="s">
        <v>110</v>
      </c>
      <c r="B74" s="18" t="s">
        <v>44</v>
      </c>
      <c r="C74" s="19" t="s">
        <v>204</v>
      </c>
      <c r="D74" s="175" t="s">
        <v>205</v>
      </c>
      <c r="E74" s="175"/>
      <c r="F74" s="175"/>
      <c r="G74" s="175"/>
      <c r="H74" s="20" t="s">
        <v>71</v>
      </c>
      <c r="I74" s="21">
        <v>1</v>
      </c>
      <c r="J74" s="176"/>
      <c r="K74" s="176"/>
      <c r="L74" s="92">
        <f>ROUND(J74*I74,2)</f>
        <v>0</v>
      </c>
    </row>
    <row r="75" spans="1:12" ht="15">
      <c r="A75" s="91" t="s">
        <v>113</v>
      </c>
      <c r="B75" s="18" t="s">
        <v>44</v>
      </c>
      <c r="C75" s="19" t="s">
        <v>206</v>
      </c>
      <c r="D75" s="175" t="s">
        <v>207</v>
      </c>
      <c r="E75" s="175"/>
      <c r="F75" s="175"/>
      <c r="G75" s="175"/>
      <c r="H75" s="20" t="s">
        <v>88</v>
      </c>
      <c r="I75" s="21">
        <v>1</v>
      </c>
      <c r="J75" s="176"/>
      <c r="K75" s="176"/>
      <c r="L75" s="92">
        <f>ROUND(J75*I75,2)</f>
        <v>0</v>
      </c>
    </row>
    <row r="76" spans="1:12" ht="15.75">
      <c r="A76" s="89"/>
      <c r="B76" s="40" t="s">
        <v>26</v>
      </c>
      <c r="C76" s="40"/>
      <c r="D76" s="40"/>
      <c r="E76" s="40"/>
      <c r="F76" s="40"/>
      <c r="G76" s="40"/>
      <c r="H76" s="40"/>
      <c r="I76" s="40"/>
      <c r="J76" s="40"/>
      <c r="K76" s="40"/>
      <c r="L76" s="90">
        <f>SUM(L77:L78)</f>
        <v>0</v>
      </c>
    </row>
    <row r="77" spans="1:12" ht="30">
      <c r="A77" s="91" t="s">
        <v>116</v>
      </c>
      <c r="B77" s="18" t="s">
        <v>44</v>
      </c>
      <c r="C77" s="19" t="s">
        <v>208</v>
      </c>
      <c r="D77" s="175" t="s">
        <v>209</v>
      </c>
      <c r="E77" s="175"/>
      <c r="F77" s="175"/>
      <c r="G77" s="175"/>
      <c r="H77" s="20" t="s">
        <v>78</v>
      </c>
      <c r="I77" s="21">
        <v>3.45</v>
      </c>
      <c r="J77" s="176"/>
      <c r="K77" s="176"/>
      <c r="L77" s="92">
        <f>ROUND(J77*I77,2)</f>
        <v>0</v>
      </c>
    </row>
    <row r="78" spans="1:12" ht="30">
      <c r="A78" s="91" t="s">
        <v>119</v>
      </c>
      <c r="B78" s="18" t="s">
        <v>44</v>
      </c>
      <c r="C78" s="19" t="s">
        <v>210</v>
      </c>
      <c r="D78" s="175" t="s">
        <v>211</v>
      </c>
      <c r="E78" s="175"/>
      <c r="F78" s="175"/>
      <c r="G78" s="175"/>
      <c r="H78" s="20" t="s">
        <v>47</v>
      </c>
      <c r="I78" s="21">
        <v>0.69</v>
      </c>
      <c r="J78" s="176"/>
      <c r="K78" s="176"/>
      <c r="L78" s="92">
        <f>ROUND(J78*I78,2)</f>
        <v>0</v>
      </c>
    </row>
    <row r="79" spans="1:12" ht="15.75">
      <c r="A79" s="89"/>
      <c r="B79" s="40" t="s">
        <v>163</v>
      </c>
      <c r="C79" s="40"/>
      <c r="D79" s="40"/>
      <c r="E79" s="40"/>
      <c r="F79" s="40"/>
      <c r="G79" s="40"/>
      <c r="H79" s="40"/>
      <c r="I79" s="40"/>
      <c r="J79" s="40"/>
      <c r="K79" s="40"/>
      <c r="L79" s="93">
        <f>L80</f>
        <v>0</v>
      </c>
    </row>
    <row r="80" spans="1:12" ht="30">
      <c r="A80" s="91" t="s">
        <v>122</v>
      </c>
      <c r="B80" s="18" t="s">
        <v>44</v>
      </c>
      <c r="C80" s="19" t="s">
        <v>212</v>
      </c>
      <c r="D80" s="175" t="s">
        <v>213</v>
      </c>
      <c r="E80" s="175"/>
      <c r="F80" s="175"/>
      <c r="G80" s="175"/>
      <c r="H80" s="20" t="s">
        <v>188</v>
      </c>
      <c r="I80" s="21">
        <v>2.943</v>
      </c>
      <c r="J80" s="176"/>
      <c r="K80" s="176"/>
      <c r="L80" s="92">
        <f>ROUND(J80*I80,2)</f>
        <v>0</v>
      </c>
    </row>
    <row r="81" spans="1:12" ht="18">
      <c r="A81" s="89"/>
      <c r="B81" s="39" t="s">
        <v>31</v>
      </c>
      <c r="C81" s="39"/>
      <c r="D81" s="39"/>
      <c r="E81" s="39"/>
      <c r="F81" s="39"/>
      <c r="G81" s="39"/>
      <c r="H81" s="39"/>
      <c r="I81" s="39"/>
      <c r="J81" s="39"/>
      <c r="K81" s="39"/>
      <c r="L81" s="171">
        <f>L82+L85</f>
        <v>0</v>
      </c>
    </row>
    <row r="82" spans="1:12" ht="15.75">
      <c r="A82" s="89"/>
      <c r="B82" s="40" t="s">
        <v>164</v>
      </c>
      <c r="C82" s="40"/>
      <c r="D82" s="40"/>
      <c r="E82" s="40"/>
      <c r="F82" s="40"/>
      <c r="G82" s="40"/>
      <c r="H82" s="40"/>
      <c r="I82" s="40"/>
      <c r="J82" s="40"/>
      <c r="K82" s="40"/>
      <c r="L82" s="90">
        <f>SUM(L83:L84)</f>
        <v>0</v>
      </c>
    </row>
    <row r="83" spans="1:12" ht="30">
      <c r="A83" s="91" t="s">
        <v>125</v>
      </c>
      <c r="B83" s="18" t="s">
        <v>44</v>
      </c>
      <c r="C83" s="19" t="s">
        <v>214</v>
      </c>
      <c r="D83" s="175" t="s">
        <v>215</v>
      </c>
      <c r="E83" s="175"/>
      <c r="F83" s="175"/>
      <c r="G83" s="175"/>
      <c r="H83" s="20" t="s">
        <v>88</v>
      </c>
      <c r="I83" s="21">
        <v>1</v>
      </c>
      <c r="J83" s="176"/>
      <c r="K83" s="176"/>
      <c r="L83" s="92">
        <f>ROUND(J83*I83,2)</f>
        <v>0</v>
      </c>
    </row>
    <row r="84" spans="1:12" ht="30">
      <c r="A84" s="91" t="s">
        <v>128</v>
      </c>
      <c r="B84" s="18" t="s">
        <v>44</v>
      </c>
      <c r="C84" s="19" t="s">
        <v>216</v>
      </c>
      <c r="D84" s="175" t="s">
        <v>217</v>
      </c>
      <c r="E84" s="175"/>
      <c r="F84" s="175"/>
      <c r="G84" s="175"/>
      <c r="H84" s="20" t="s">
        <v>88</v>
      </c>
      <c r="I84" s="21">
        <v>1</v>
      </c>
      <c r="J84" s="176"/>
      <c r="K84" s="176"/>
      <c r="L84" s="92">
        <f>ROUND(J84*I84,2)</f>
        <v>0</v>
      </c>
    </row>
    <row r="85" spans="1:12" ht="15.75">
      <c r="A85" s="89"/>
      <c r="B85" s="14" t="s">
        <v>299</v>
      </c>
      <c r="C85" s="40"/>
      <c r="D85" s="40"/>
      <c r="E85" s="40"/>
      <c r="F85" s="40"/>
      <c r="G85" s="40"/>
      <c r="H85" s="40"/>
      <c r="I85" s="40"/>
      <c r="J85" s="40"/>
      <c r="K85" s="40"/>
      <c r="L85" s="93">
        <f>L86</f>
        <v>0</v>
      </c>
    </row>
    <row r="86" spans="1:12" ht="30">
      <c r="A86" s="91" t="s">
        <v>131</v>
      </c>
      <c r="B86" s="18" t="s">
        <v>44</v>
      </c>
      <c r="C86" s="19" t="s">
        <v>218</v>
      </c>
      <c r="D86" s="175" t="s">
        <v>219</v>
      </c>
      <c r="E86" s="175"/>
      <c r="F86" s="175"/>
      <c r="G86" s="175"/>
      <c r="H86" s="20" t="s">
        <v>88</v>
      </c>
      <c r="I86" s="21">
        <v>1</v>
      </c>
      <c r="J86" s="176"/>
      <c r="K86" s="176"/>
      <c r="L86" s="92">
        <f>ROUND(J86*I86,2)</f>
        <v>0</v>
      </c>
    </row>
    <row r="87" spans="1:12" ht="1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4"/>
    </row>
  </sheetData>
  <mergeCells count="55">
    <mergeCell ref="A5:L5"/>
    <mergeCell ref="D7:L7"/>
    <mergeCell ref="A31:E31"/>
    <mergeCell ref="A26:L26"/>
    <mergeCell ref="D55:G55"/>
    <mergeCell ref="J55:K55"/>
    <mergeCell ref="D56:G56"/>
    <mergeCell ref="J56:K56"/>
    <mergeCell ref="D51:G51"/>
    <mergeCell ref="J51:K51"/>
    <mergeCell ref="D59:G59"/>
    <mergeCell ref="J59:K59"/>
    <mergeCell ref="D60:G60"/>
    <mergeCell ref="J60:K60"/>
    <mergeCell ref="D57:G57"/>
    <mergeCell ref="J57:K57"/>
    <mergeCell ref="D58:G58"/>
    <mergeCell ref="J58:K58"/>
    <mergeCell ref="D63:G63"/>
    <mergeCell ref="J63:K63"/>
    <mergeCell ref="D64:G64"/>
    <mergeCell ref="J64:K64"/>
    <mergeCell ref="D61:G61"/>
    <mergeCell ref="J61:K61"/>
    <mergeCell ref="D62:G62"/>
    <mergeCell ref="J62:K62"/>
    <mergeCell ref="D69:G69"/>
    <mergeCell ref="J69:K69"/>
    <mergeCell ref="D70:G70"/>
    <mergeCell ref="J70:K70"/>
    <mergeCell ref="D66:G66"/>
    <mergeCell ref="J66:K66"/>
    <mergeCell ref="D67:G67"/>
    <mergeCell ref="J67:K67"/>
    <mergeCell ref="J75:K75"/>
    <mergeCell ref="D72:G72"/>
    <mergeCell ref="J72:K72"/>
    <mergeCell ref="D73:G73"/>
    <mergeCell ref="J73:K73"/>
    <mergeCell ref="D86:G86"/>
    <mergeCell ref="J86:K86"/>
    <mergeCell ref="D28:L28"/>
    <mergeCell ref="D83:G83"/>
    <mergeCell ref="J83:K83"/>
    <mergeCell ref="D84:G84"/>
    <mergeCell ref="J84:K84"/>
    <mergeCell ref="D80:G80"/>
    <mergeCell ref="J80:K80"/>
    <mergeCell ref="D77:G77"/>
    <mergeCell ref="J77:K77"/>
    <mergeCell ref="D78:G78"/>
    <mergeCell ref="J78:K78"/>
    <mergeCell ref="D74:G74"/>
    <mergeCell ref="J74:K74"/>
    <mergeCell ref="D75:G75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 topLeftCell="A34">
      <selection activeCell="F16" sqref="F16:H20"/>
    </sheetView>
  </sheetViews>
  <sheetFormatPr defaultColWidth="9.140625" defaultRowHeight="15"/>
  <cols>
    <col min="10" max="11" width="13.140625" style="0" bestFit="1" customWidth="1"/>
    <col min="12" max="12" width="15.8515625" style="0" customWidth="1"/>
  </cols>
  <sheetData>
    <row r="1" ht="18.75">
      <c r="A1" s="169" t="s">
        <v>297</v>
      </c>
    </row>
    <row r="2" ht="18.75">
      <c r="A2" s="169" t="s">
        <v>298</v>
      </c>
    </row>
    <row r="5" spans="1:12" ht="21">
      <c r="A5" s="222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4"/>
    </row>
    <row r="6" spans="1:12" ht="15">
      <c r="A6" s="59"/>
      <c r="B6" s="1"/>
      <c r="C6" s="1"/>
      <c r="D6" s="1"/>
      <c r="E6" s="1"/>
      <c r="F6" s="1"/>
      <c r="G6" s="1"/>
      <c r="H6" s="1"/>
      <c r="I6" s="1"/>
      <c r="J6" s="1"/>
      <c r="K6" s="1"/>
      <c r="L6" s="60"/>
    </row>
    <row r="7" spans="1:12" ht="18" customHeight="1">
      <c r="A7" s="112" t="s">
        <v>1</v>
      </c>
      <c r="B7" s="47"/>
      <c r="C7" s="2"/>
      <c r="D7" s="211" t="s">
        <v>2</v>
      </c>
      <c r="E7" s="211"/>
      <c r="F7" s="211"/>
      <c r="G7" s="211"/>
      <c r="H7" s="211"/>
      <c r="I7" s="211"/>
      <c r="J7" s="211"/>
      <c r="K7" s="211"/>
      <c r="L7" s="212"/>
    </row>
    <row r="8" spans="1:12" ht="15">
      <c r="A8" s="61"/>
      <c r="B8" s="2"/>
      <c r="C8" s="228" t="s">
        <v>3</v>
      </c>
      <c r="D8" s="228"/>
      <c r="E8" s="228"/>
      <c r="F8" s="228"/>
      <c r="G8" s="228"/>
      <c r="H8" s="228"/>
      <c r="I8" s="228"/>
      <c r="J8" s="228"/>
      <c r="K8" s="2"/>
      <c r="L8" s="71"/>
    </row>
    <row r="9" spans="1:12" ht="15">
      <c r="A9" s="61"/>
      <c r="B9" s="2"/>
      <c r="C9" s="2"/>
      <c r="D9" s="2"/>
      <c r="E9" s="2"/>
      <c r="F9" s="2"/>
      <c r="G9" s="2"/>
      <c r="H9" s="2"/>
      <c r="I9" s="2"/>
      <c r="J9" s="2"/>
      <c r="K9" s="2"/>
      <c r="L9" s="71"/>
    </row>
    <row r="10" spans="1:12" ht="15">
      <c r="A10" s="61"/>
      <c r="B10" s="3"/>
      <c r="C10" s="3"/>
      <c r="D10" s="3"/>
      <c r="E10" s="3"/>
      <c r="F10" s="3"/>
      <c r="G10" s="3"/>
      <c r="H10" s="3"/>
      <c r="I10" s="3"/>
      <c r="J10" s="3"/>
      <c r="K10" s="3"/>
      <c r="L10" s="98"/>
    </row>
    <row r="11" spans="1:12" ht="15">
      <c r="A11" s="61"/>
      <c r="B11" s="4" t="s">
        <v>4</v>
      </c>
      <c r="C11" s="2"/>
      <c r="D11" s="2"/>
      <c r="E11" s="2"/>
      <c r="F11" s="2"/>
      <c r="G11" s="2"/>
      <c r="H11" s="2"/>
      <c r="I11" s="2"/>
      <c r="J11" s="55"/>
      <c r="K11" s="47"/>
      <c r="L11" s="113">
        <f>L32</f>
        <v>0</v>
      </c>
    </row>
    <row r="12" spans="1:12" ht="15">
      <c r="A12" s="61"/>
      <c r="B12" s="5" t="s">
        <v>5</v>
      </c>
      <c r="C12" s="2"/>
      <c r="D12" s="2"/>
      <c r="E12" s="2"/>
      <c r="F12" s="2"/>
      <c r="G12" s="2"/>
      <c r="H12" s="2"/>
      <c r="I12" s="2"/>
      <c r="J12" s="55"/>
      <c r="K12" s="47"/>
      <c r="L12" s="113">
        <f>L47</f>
        <v>0</v>
      </c>
    </row>
    <row r="13" spans="1:12" ht="15">
      <c r="A13" s="61"/>
      <c r="B13" s="2"/>
      <c r="C13" s="2"/>
      <c r="D13" s="2"/>
      <c r="E13" s="2"/>
      <c r="F13" s="2"/>
      <c r="G13" s="2"/>
      <c r="H13" s="2"/>
      <c r="I13" s="2"/>
      <c r="J13" s="55"/>
      <c r="K13" s="47"/>
      <c r="L13" s="64"/>
    </row>
    <row r="14" spans="1:12" ht="15">
      <c r="A14" s="61"/>
      <c r="B14" s="6" t="s">
        <v>6</v>
      </c>
      <c r="C14" s="2"/>
      <c r="D14" s="2"/>
      <c r="E14" s="2"/>
      <c r="F14" s="2"/>
      <c r="G14" s="2"/>
      <c r="H14" s="2"/>
      <c r="I14" s="2"/>
      <c r="J14" s="55"/>
      <c r="K14" s="47"/>
      <c r="L14" s="170">
        <f>L11+L12</f>
        <v>0</v>
      </c>
    </row>
    <row r="15" spans="1:12" ht="15">
      <c r="A15" s="61"/>
      <c r="B15" s="3"/>
      <c r="C15" s="3"/>
      <c r="D15" s="3"/>
      <c r="E15" s="3"/>
      <c r="F15" s="3"/>
      <c r="G15" s="3"/>
      <c r="H15" s="3"/>
      <c r="I15" s="3"/>
      <c r="J15" s="56"/>
      <c r="K15" s="47"/>
      <c r="L15" s="62"/>
    </row>
    <row r="16" spans="1:12" ht="15">
      <c r="A16" s="61"/>
      <c r="B16" s="7" t="s">
        <v>7</v>
      </c>
      <c r="C16" s="7" t="s">
        <v>8</v>
      </c>
      <c r="D16" s="8">
        <v>0.21</v>
      </c>
      <c r="E16" s="9" t="s">
        <v>9</v>
      </c>
      <c r="F16" s="147">
        <f>L14</f>
        <v>0</v>
      </c>
      <c r="G16" s="147"/>
      <c r="H16" s="147"/>
      <c r="I16" s="2"/>
      <c r="J16" s="55"/>
      <c r="K16" s="47"/>
      <c r="L16" s="114">
        <f>F16*D16</f>
        <v>0</v>
      </c>
    </row>
    <row r="17" spans="1:12" ht="15">
      <c r="A17" s="61"/>
      <c r="B17" s="2"/>
      <c r="C17" s="7" t="s">
        <v>10</v>
      </c>
      <c r="D17" s="8">
        <v>0.15</v>
      </c>
      <c r="E17" s="9" t="s">
        <v>9</v>
      </c>
      <c r="F17" s="147">
        <f>ROUND((SUM(AZ75:AZ76)+SUM(AZ94:AZ144)),2)</f>
        <v>0</v>
      </c>
      <c r="G17" s="147"/>
      <c r="H17" s="147"/>
      <c r="I17" s="2"/>
      <c r="J17" s="55"/>
      <c r="K17" s="47"/>
      <c r="L17" s="114">
        <f>ROUND(ROUND((SUM(AZ75:AZ76)+SUM(AZ94:AZ144)),2)*D17,2)</f>
        <v>0</v>
      </c>
    </row>
    <row r="18" spans="1:12" ht="15">
      <c r="A18" s="61"/>
      <c r="B18" s="2"/>
      <c r="C18" s="7" t="s">
        <v>11</v>
      </c>
      <c r="D18" s="8">
        <v>0.21</v>
      </c>
      <c r="E18" s="9" t="s">
        <v>9</v>
      </c>
      <c r="F18" s="147">
        <f>ROUND((SUM(BA75:BA76)+SUM(BA94:BA144)),2)</f>
        <v>0</v>
      </c>
      <c r="G18" s="147"/>
      <c r="H18" s="147"/>
      <c r="I18" s="2"/>
      <c r="J18" s="55"/>
      <c r="K18" s="47"/>
      <c r="L18" s="114">
        <v>0</v>
      </c>
    </row>
    <row r="19" spans="1:12" ht="15">
      <c r="A19" s="61"/>
      <c r="B19" s="2"/>
      <c r="C19" s="7" t="s">
        <v>12</v>
      </c>
      <c r="D19" s="8">
        <v>0.15</v>
      </c>
      <c r="E19" s="9" t="s">
        <v>9</v>
      </c>
      <c r="F19" s="147">
        <f>ROUND((SUM(BB75:BB76)+SUM(BB94:BB144)),2)</f>
        <v>0</v>
      </c>
      <c r="G19" s="147"/>
      <c r="H19" s="147"/>
      <c r="I19" s="2"/>
      <c r="J19" s="55"/>
      <c r="K19" s="47"/>
      <c r="L19" s="114">
        <v>0</v>
      </c>
    </row>
    <row r="20" spans="1:12" ht="15">
      <c r="A20" s="61"/>
      <c r="B20" s="2"/>
      <c r="C20" s="7" t="s">
        <v>13</v>
      </c>
      <c r="D20" s="8">
        <v>0</v>
      </c>
      <c r="E20" s="9" t="s">
        <v>9</v>
      </c>
      <c r="F20" s="147">
        <f>ROUND((SUM(BC75:BC76)+SUM(BC94:BC144)),2)</f>
        <v>0</v>
      </c>
      <c r="G20" s="147"/>
      <c r="H20" s="147"/>
      <c r="I20" s="2"/>
      <c r="J20" s="55"/>
      <c r="K20" s="47"/>
      <c r="L20" s="114">
        <v>0</v>
      </c>
    </row>
    <row r="21" spans="1:12" ht="15">
      <c r="A21" s="61"/>
      <c r="B21" s="2"/>
      <c r="C21" s="2"/>
      <c r="D21" s="2"/>
      <c r="E21" s="2"/>
      <c r="F21" s="2"/>
      <c r="G21" s="2"/>
      <c r="H21" s="2"/>
      <c r="I21" s="2"/>
      <c r="J21" s="55"/>
      <c r="K21" s="47"/>
      <c r="L21" s="64"/>
    </row>
    <row r="22" spans="1:12" ht="18">
      <c r="A22" s="148"/>
      <c r="B22" s="155" t="s">
        <v>14</v>
      </c>
      <c r="C22" s="150"/>
      <c r="D22" s="150"/>
      <c r="E22" s="156" t="s">
        <v>15</v>
      </c>
      <c r="F22" s="157" t="s">
        <v>16</v>
      </c>
      <c r="G22" s="150"/>
      <c r="H22" s="150"/>
      <c r="I22" s="150"/>
      <c r="J22" s="150"/>
      <c r="K22" s="150"/>
      <c r="L22" s="158">
        <f>SUM(L14:L20)</f>
        <v>0</v>
      </c>
    </row>
    <row r="23" spans="1:12" ht="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6" spans="1:12" ht="21">
      <c r="A26" s="222" t="s">
        <v>17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4"/>
    </row>
    <row r="27" spans="1:12" ht="15">
      <c r="A27" s="61"/>
      <c r="B27" s="2"/>
      <c r="C27" s="2"/>
      <c r="D27" s="2"/>
      <c r="E27" s="2"/>
      <c r="F27" s="2"/>
      <c r="G27" s="2"/>
      <c r="H27" s="2"/>
      <c r="I27" s="2"/>
      <c r="J27" s="2"/>
      <c r="K27" s="2"/>
      <c r="L27" s="71"/>
    </row>
    <row r="28" spans="1:12" ht="18">
      <c r="A28" s="115" t="s">
        <v>1</v>
      </c>
      <c r="B28" s="26" t="s">
        <v>2</v>
      </c>
      <c r="C28" s="2"/>
      <c r="D28" s="226"/>
      <c r="E28" s="226"/>
      <c r="F28" s="226"/>
      <c r="G28" s="226"/>
      <c r="H28" s="226"/>
      <c r="I28" s="226"/>
      <c r="J28" s="226"/>
      <c r="K28" s="226"/>
      <c r="L28" s="227"/>
    </row>
    <row r="29" spans="1:12" ht="15">
      <c r="A29" s="61"/>
      <c r="B29" s="2"/>
      <c r="C29" s="2"/>
      <c r="D29" s="2"/>
      <c r="E29" s="2"/>
      <c r="F29" s="2"/>
      <c r="G29" s="2"/>
      <c r="H29" s="2"/>
      <c r="I29" s="2"/>
      <c r="J29" s="2"/>
      <c r="K29" s="2"/>
      <c r="L29" s="71"/>
    </row>
    <row r="30" spans="1:12" ht="15">
      <c r="A30" s="225" t="s">
        <v>18</v>
      </c>
      <c r="B30" s="187"/>
      <c r="C30" s="187"/>
      <c r="D30" s="187"/>
      <c r="E30" s="187"/>
      <c r="F30" s="10"/>
      <c r="G30" s="10"/>
      <c r="H30" s="10"/>
      <c r="I30" s="10"/>
      <c r="J30" s="10"/>
      <c r="K30" s="10"/>
      <c r="L30" s="116" t="s">
        <v>19</v>
      </c>
    </row>
    <row r="31" spans="1:12" ht="15">
      <c r="A31" s="61"/>
      <c r="B31" s="2"/>
      <c r="C31" s="2"/>
      <c r="D31" s="2"/>
      <c r="E31" s="2"/>
      <c r="F31" s="2"/>
      <c r="G31" s="2"/>
      <c r="H31" s="2"/>
      <c r="I31" s="2"/>
      <c r="J31" s="55"/>
      <c r="K31" s="55"/>
      <c r="L31" s="64"/>
    </row>
    <row r="32" spans="1:12" ht="18">
      <c r="A32" s="117" t="s">
        <v>20</v>
      </c>
      <c r="B32" s="2"/>
      <c r="C32" s="2"/>
      <c r="D32" s="2"/>
      <c r="E32" s="2"/>
      <c r="F32" s="2"/>
      <c r="G32" s="2"/>
      <c r="H32" s="2"/>
      <c r="I32" s="2"/>
      <c r="J32" s="55"/>
      <c r="K32" s="55"/>
      <c r="L32" s="118">
        <f>L58</f>
        <v>0</v>
      </c>
    </row>
    <row r="33" spans="1:12" ht="18">
      <c r="A33" s="119"/>
      <c r="B33" s="12" t="s">
        <v>21</v>
      </c>
      <c r="C33" s="11"/>
      <c r="D33" s="11"/>
      <c r="E33" s="11"/>
      <c r="F33" s="11"/>
      <c r="G33" s="11"/>
      <c r="H33" s="11"/>
      <c r="I33" s="11"/>
      <c r="J33" s="109"/>
      <c r="K33" s="109"/>
      <c r="L33" s="120">
        <f>L59</f>
        <v>0</v>
      </c>
    </row>
    <row r="34" spans="1:15" ht="18">
      <c r="A34" s="121"/>
      <c r="B34" s="14" t="s">
        <v>22</v>
      </c>
      <c r="C34" s="13"/>
      <c r="D34" s="13"/>
      <c r="E34" s="13"/>
      <c r="F34" s="13"/>
      <c r="G34" s="13"/>
      <c r="H34" s="13"/>
      <c r="I34" s="13"/>
      <c r="J34" s="110"/>
      <c r="K34" s="110"/>
      <c r="L34" s="122">
        <f>L60</f>
        <v>0</v>
      </c>
      <c r="M34" s="221"/>
      <c r="N34" s="221"/>
      <c r="O34" s="221"/>
    </row>
    <row r="35" spans="1:15" ht="15">
      <c r="A35" s="121"/>
      <c r="B35" s="14" t="s">
        <v>23</v>
      </c>
      <c r="C35" s="13"/>
      <c r="D35" s="13"/>
      <c r="E35" s="13"/>
      <c r="F35" s="13"/>
      <c r="G35" s="13"/>
      <c r="H35" s="13"/>
      <c r="I35" s="13"/>
      <c r="J35" s="110"/>
      <c r="K35" s="110"/>
      <c r="L35" s="122">
        <f>L65</f>
        <v>0</v>
      </c>
      <c r="M35" s="219"/>
      <c r="N35" s="219"/>
      <c r="O35" s="219"/>
    </row>
    <row r="36" spans="1:15" ht="15">
      <c r="A36" s="121"/>
      <c r="B36" s="14" t="s">
        <v>24</v>
      </c>
      <c r="C36" s="13"/>
      <c r="D36" s="13"/>
      <c r="E36" s="13"/>
      <c r="F36" s="13"/>
      <c r="G36" s="13"/>
      <c r="H36" s="13"/>
      <c r="I36" s="13"/>
      <c r="J36" s="110"/>
      <c r="K36" s="110"/>
      <c r="L36" s="122">
        <f>L69</f>
        <v>0</v>
      </c>
      <c r="M36" s="219"/>
      <c r="N36" s="219"/>
      <c r="O36" s="219"/>
    </row>
    <row r="37" spans="1:15" ht="15">
      <c r="A37" s="121"/>
      <c r="B37" s="14" t="s">
        <v>25</v>
      </c>
      <c r="C37" s="13"/>
      <c r="D37" s="13"/>
      <c r="E37" s="13"/>
      <c r="F37" s="13"/>
      <c r="G37" s="13"/>
      <c r="H37" s="13"/>
      <c r="I37" s="13"/>
      <c r="J37" s="110"/>
      <c r="K37" s="110"/>
      <c r="L37" s="122">
        <f>L74</f>
        <v>0</v>
      </c>
      <c r="M37" s="219"/>
      <c r="N37" s="219"/>
      <c r="O37" s="219"/>
    </row>
    <row r="38" spans="1:15" ht="15">
      <c r="A38" s="121"/>
      <c r="B38" s="14" t="s">
        <v>26</v>
      </c>
      <c r="C38" s="13"/>
      <c r="D38" s="13"/>
      <c r="E38" s="13"/>
      <c r="F38" s="13"/>
      <c r="G38" s="13"/>
      <c r="H38" s="13"/>
      <c r="I38" s="13"/>
      <c r="J38" s="110"/>
      <c r="K38" s="110"/>
      <c r="L38" s="122">
        <f>L76</f>
        <v>0</v>
      </c>
      <c r="M38" s="219"/>
      <c r="N38" s="219"/>
      <c r="O38" s="219"/>
    </row>
    <row r="39" spans="1:15" ht="18">
      <c r="A39" s="119"/>
      <c r="B39" s="12" t="s">
        <v>27</v>
      </c>
      <c r="C39" s="11"/>
      <c r="D39" s="11"/>
      <c r="E39" s="11"/>
      <c r="F39" s="11"/>
      <c r="G39" s="11"/>
      <c r="H39" s="11"/>
      <c r="I39" s="11"/>
      <c r="J39" s="109"/>
      <c r="K39" s="109"/>
      <c r="L39" s="120">
        <f>L78</f>
        <v>0</v>
      </c>
      <c r="M39" s="219"/>
      <c r="N39" s="219"/>
      <c r="O39" s="219"/>
    </row>
    <row r="40" spans="1:15" ht="18">
      <c r="A40" s="121"/>
      <c r="B40" s="14" t="s">
        <v>28</v>
      </c>
      <c r="C40" s="13"/>
      <c r="D40" s="13"/>
      <c r="E40" s="13"/>
      <c r="F40" s="13"/>
      <c r="G40" s="13"/>
      <c r="H40" s="13"/>
      <c r="I40" s="13"/>
      <c r="J40" s="110"/>
      <c r="K40" s="110"/>
      <c r="L40" s="122">
        <f>L79</f>
        <v>0</v>
      </c>
      <c r="M40" s="221"/>
      <c r="N40" s="221"/>
      <c r="O40" s="221"/>
    </row>
    <row r="41" spans="1:15" ht="15">
      <c r="A41" s="121"/>
      <c r="B41" s="14" t="s">
        <v>29</v>
      </c>
      <c r="C41" s="13"/>
      <c r="D41" s="13"/>
      <c r="E41" s="13"/>
      <c r="F41" s="13"/>
      <c r="G41" s="13"/>
      <c r="H41" s="13"/>
      <c r="I41" s="13"/>
      <c r="J41" s="110"/>
      <c r="K41" s="110"/>
      <c r="L41" s="122">
        <f>L83</f>
        <v>0</v>
      </c>
      <c r="M41" s="219"/>
      <c r="N41" s="219"/>
      <c r="O41" s="219"/>
    </row>
    <row r="42" spans="1:15" ht="15">
      <c r="A42" s="121"/>
      <c r="B42" s="14" t="s">
        <v>30</v>
      </c>
      <c r="C42" s="13"/>
      <c r="D42" s="13"/>
      <c r="E42" s="13"/>
      <c r="F42" s="13"/>
      <c r="G42" s="13"/>
      <c r="H42" s="13"/>
      <c r="I42" s="13"/>
      <c r="J42" s="110"/>
      <c r="K42" s="110"/>
      <c r="L42" s="122">
        <f>L101</f>
        <v>0</v>
      </c>
      <c r="M42" s="219"/>
      <c r="N42" s="219"/>
      <c r="O42" s="219"/>
    </row>
    <row r="43" spans="1:15" ht="18">
      <c r="A43" s="119"/>
      <c r="B43" s="12" t="s">
        <v>31</v>
      </c>
      <c r="C43" s="11"/>
      <c r="D43" s="11"/>
      <c r="E43" s="11"/>
      <c r="F43" s="11"/>
      <c r="G43" s="11"/>
      <c r="H43" s="11"/>
      <c r="I43" s="11"/>
      <c r="J43" s="109"/>
      <c r="K43" s="109"/>
      <c r="L43" s="120">
        <f>L104</f>
        <v>0</v>
      </c>
      <c r="M43" s="219"/>
      <c r="N43" s="219"/>
      <c r="O43" s="219"/>
    </row>
    <row r="44" spans="1:15" ht="18">
      <c r="A44" s="121"/>
      <c r="B44" s="14" t="s">
        <v>299</v>
      </c>
      <c r="C44" s="13"/>
      <c r="D44" s="13"/>
      <c r="E44" s="13"/>
      <c r="F44" s="13"/>
      <c r="G44" s="13"/>
      <c r="H44" s="13"/>
      <c r="I44" s="13"/>
      <c r="J44" s="110"/>
      <c r="K44" s="110"/>
      <c r="L44" s="122">
        <f>L105</f>
        <v>0</v>
      </c>
      <c r="M44" s="221"/>
      <c r="N44" s="221"/>
      <c r="O44" s="221"/>
    </row>
    <row r="45" spans="1:15" ht="15">
      <c r="A45" s="121"/>
      <c r="B45" s="14" t="s">
        <v>32</v>
      </c>
      <c r="C45" s="13"/>
      <c r="D45" s="13"/>
      <c r="E45" s="13"/>
      <c r="F45" s="13"/>
      <c r="G45" s="13"/>
      <c r="H45" s="13"/>
      <c r="I45" s="13"/>
      <c r="J45" s="110"/>
      <c r="K45" s="110"/>
      <c r="L45" s="122">
        <f>L107</f>
        <v>0</v>
      </c>
      <c r="M45" s="219"/>
      <c r="N45" s="219"/>
      <c r="O45" s="219"/>
    </row>
    <row r="46" spans="1:15" ht="15">
      <c r="A46" s="61"/>
      <c r="B46" s="2"/>
      <c r="C46" s="2"/>
      <c r="D46" s="2"/>
      <c r="E46" s="2"/>
      <c r="F46" s="2"/>
      <c r="G46" s="2"/>
      <c r="H46" s="2"/>
      <c r="I46" s="2"/>
      <c r="J46" s="55"/>
      <c r="K46" s="55"/>
      <c r="L46" s="64"/>
      <c r="M46" s="219"/>
      <c r="N46" s="219"/>
      <c r="O46" s="219"/>
    </row>
    <row r="47" spans="1:12" ht="18">
      <c r="A47" s="117" t="s">
        <v>33</v>
      </c>
      <c r="B47" s="2"/>
      <c r="C47" s="2"/>
      <c r="D47" s="2"/>
      <c r="E47" s="2"/>
      <c r="F47" s="2"/>
      <c r="G47" s="2"/>
      <c r="H47" s="2"/>
      <c r="I47" s="2"/>
      <c r="J47" s="55"/>
      <c r="K47" s="55"/>
      <c r="L47" s="123">
        <v>0</v>
      </c>
    </row>
    <row r="48" spans="1:12" ht="15">
      <c r="A48" s="61"/>
      <c r="B48" s="2"/>
      <c r="C48" s="2"/>
      <c r="D48" s="2"/>
      <c r="E48" s="2"/>
      <c r="F48" s="2"/>
      <c r="G48" s="2"/>
      <c r="H48" s="2"/>
      <c r="I48" s="2"/>
      <c r="J48" s="55"/>
      <c r="K48" s="55"/>
      <c r="L48" s="64"/>
    </row>
    <row r="49" spans="1:12" ht="18">
      <c r="A49" s="124" t="s">
        <v>34</v>
      </c>
      <c r="B49" s="10"/>
      <c r="C49" s="10"/>
      <c r="D49" s="10"/>
      <c r="E49" s="10"/>
      <c r="F49" s="10"/>
      <c r="G49" s="10"/>
      <c r="H49" s="10"/>
      <c r="I49" s="10"/>
      <c r="J49" s="10"/>
      <c r="K49" s="111"/>
      <c r="L49" s="125">
        <f>L47+L32</f>
        <v>0</v>
      </c>
    </row>
    <row r="50" spans="1:12" ht="15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3" spans="1:12" ht="15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2" ht="21">
      <c r="A54" s="220" t="s">
        <v>35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1"/>
    </row>
    <row r="55" spans="1:12" ht="15">
      <c r="A55" s="61"/>
      <c r="B55" s="2"/>
      <c r="C55" s="2"/>
      <c r="D55" s="2"/>
      <c r="E55" s="2"/>
      <c r="F55" s="2"/>
      <c r="G55" s="2"/>
      <c r="H55" s="2"/>
      <c r="I55" s="2"/>
      <c r="J55" s="2"/>
      <c r="K55" s="2"/>
      <c r="L55" s="71"/>
    </row>
    <row r="56" spans="1:12" ht="1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71"/>
    </row>
    <row r="57" spans="1:12" ht="15">
      <c r="A57" s="129" t="s">
        <v>36</v>
      </c>
      <c r="B57" s="15" t="s">
        <v>37</v>
      </c>
      <c r="C57" s="15" t="s">
        <v>38</v>
      </c>
      <c r="D57" s="218" t="s">
        <v>39</v>
      </c>
      <c r="E57" s="218"/>
      <c r="F57" s="218"/>
      <c r="G57" s="218"/>
      <c r="H57" s="15" t="s">
        <v>40</v>
      </c>
      <c r="I57" s="15" t="s">
        <v>41</v>
      </c>
      <c r="J57" s="218" t="s">
        <v>42</v>
      </c>
      <c r="K57" s="218"/>
      <c r="L57" s="130" t="s">
        <v>19</v>
      </c>
    </row>
    <row r="58" spans="1:12" ht="18">
      <c r="A58" s="131" t="s">
        <v>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132">
        <f>L59+L78+L104</f>
        <v>0</v>
      </c>
    </row>
    <row r="59" spans="1:12" ht="18">
      <c r="A59" s="133"/>
      <c r="B59" s="16" t="s">
        <v>21</v>
      </c>
      <c r="C59" s="16"/>
      <c r="D59" s="16"/>
      <c r="E59" s="16"/>
      <c r="F59" s="16"/>
      <c r="G59" s="16"/>
      <c r="H59" s="16"/>
      <c r="I59" s="16"/>
      <c r="J59" s="16"/>
      <c r="K59" s="16"/>
      <c r="L59" s="171">
        <f>L60+L65+L69+L74+L76</f>
        <v>0</v>
      </c>
    </row>
    <row r="60" spans="1:12" ht="15.75">
      <c r="A60" s="133"/>
      <c r="B60" s="17" t="s">
        <v>22</v>
      </c>
      <c r="C60" s="17"/>
      <c r="D60" s="17"/>
      <c r="E60" s="17"/>
      <c r="F60" s="17"/>
      <c r="G60" s="17"/>
      <c r="H60" s="17"/>
      <c r="I60" s="17"/>
      <c r="J60" s="17"/>
      <c r="K60" s="17"/>
      <c r="L60" s="93">
        <f>SUM(L61:L64)</f>
        <v>0</v>
      </c>
    </row>
    <row r="61" spans="1:12" ht="30" customHeight="1">
      <c r="A61" s="91" t="s">
        <v>43</v>
      </c>
      <c r="B61" s="18" t="s">
        <v>44</v>
      </c>
      <c r="C61" s="19" t="s">
        <v>45</v>
      </c>
      <c r="D61" s="191" t="s">
        <v>46</v>
      </c>
      <c r="E61" s="192"/>
      <c r="F61" s="192"/>
      <c r="G61" s="193"/>
      <c r="H61" s="20" t="s">
        <v>47</v>
      </c>
      <c r="I61" s="21">
        <v>1.76</v>
      </c>
      <c r="J61" s="194"/>
      <c r="K61" s="195"/>
      <c r="L61" s="92">
        <f>ROUND(J61*I61,2)</f>
        <v>0</v>
      </c>
    </row>
    <row r="62" spans="1:12" ht="30" customHeight="1">
      <c r="A62" s="91" t="s">
        <v>48</v>
      </c>
      <c r="B62" s="18" t="s">
        <v>44</v>
      </c>
      <c r="C62" s="19" t="s">
        <v>49</v>
      </c>
      <c r="D62" s="191" t="s">
        <v>50</v>
      </c>
      <c r="E62" s="192"/>
      <c r="F62" s="192"/>
      <c r="G62" s="193"/>
      <c r="H62" s="20" t="s">
        <v>47</v>
      </c>
      <c r="I62" s="21">
        <v>1.76</v>
      </c>
      <c r="J62" s="194"/>
      <c r="K62" s="195"/>
      <c r="L62" s="92">
        <f>ROUND(J62*I62,2)</f>
        <v>0</v>
      </c>
    </row>
    <row r="63" spans="1:12" ht="30" customHeight="1">
      <c r="A63" s="91" t="s">
        <v>51</v>
      </c>
      <c r="B63" s="18" t="s">
        <v>44</v>
      </c>
      <c r="C63" s="19" t="s">
        <v>52</v>
      </c>
      <c r="D63" s="191" t="s">
        <v>53</v>
      </c>
      <c r="E63" s="192"/>
      <c r="F63" s="192"/>
      <c r="G63" s="193"/>
      <c r="H63" s="20" t="s">
        <v>47</v>
      </c>
      <c r="I63" s="21">
        <v>1.76</v>
      </c>
      <c r="J63" s="194"/>
      <c r="K63" s="195"/>
      <c r="L63" s="92">
        <f>ROUND(J63*I63,2)</f>
        <v>0</v>
      </c>
    </row>
    <row r="64" spans="1:12" ht="30" customHeight="1">
      <c r="A64" s="91" t="s">
        <v>54</v>
      </c>
      <c r="B64" s="18" t="s">
        <v>44</v>
      </c>
      <c r="C64" s="19" t="s">
        <v>55</v>
      </c>
      <c r="D64" s="191" t="s">
        <v>56</v>
      </c>
      <c r="E64" s="192"/>
      <c r="F64" s="192"/>
      <c r="G64" s="193"/>
      <c r="H64" s="20" t="s">
        <v>47</v>
      </c>
      <c r="I64" s="21">
        <v>1.76</v>
      </c>
      <c r="J64" s="194"/>
      <c r="K64" s="195"/>
      <c r="L64" s="92">
        <f>ROUND(J64*I64,2)</f>
        <v>0</v>
      </c>
    </row>
    <row r="65" spans="1:12" ht="15.75">
      <c r="A65" s="133"/>
      <c r="B65" s="17" t="s">
        <v>23</v>
      </c>
      <c r="C65" s="17"/>
      <c r="D65" s="17"/>
      <c r="E65" s="17"/>
      <c r="F65" s="17"/>
      <c r="G65" s="17"/>
      <c r="H65" s="17"/>
      <c r="I65" s="17"/>
      <c r="J65" s="17"/>
      <c r="K65" s="17"/>
      <c r="L65" s="93">
        <f>SUM(L66:L68)</f>
        <v>0</v>
      </c>
    </row>
    <row r="66" spans="1:12" ht="30" customHeight="1">
      <c r="A66" s="91" t="s">
        <v>57</v>
      </c>
      <c r="B66" s="18" t="s">
        <v>44</v>
      </c>
      <c r="C66" s="19" t="s">
        <v>58</v>
      </c>
      <c r="D66" s="191" t="s">
        <v>59</v>
      </c>
      <c r="E66" s="192"/>
      <c r="F66" s="192"/>
      <c r="G66" s="193"/>
      <c r="H66" s="20" t="s">
        <v>60</v>
      </c>
      <c r="I66" s="21">
        <v>98.54</v>
      </c>
      <c r="J66" s="194"/>
      <c r="K66" s="195"/>
      <c r="L66" s="92">
        <f>ROUND(J66*I66,2)</f>
        <v>0</v>
      </c>
    </row>
    <row r="67" spans="1:12" ht="15" customHeight="1">
      <c r="A67" s="134" t="s">
        <v>61</v>
      </c>
      <c r="B67" s="22" t="s">
        <v>62</v>
      </c>
      <c r="C67" s="23" t="s">
        <v>63</v>
      </c>
      <c r="D67" s="213" t="s">
        <v>64</v>
      </c>
      <c r="E67" s="214"/>
      <c r="F67" s="214"/>
      <c r="G67" s="215"/>
      <c r="H67" s="24" t="s">
        <v>60</v>
      </c>
      <c r="I67" s="25">
        <v>98.54</v>
      </c>
      <c r="J67" s="216"/>
      <c r="K67" s="217"/>
      <c r="L67" s="135">
        <f>ROUND(J67*I67,2)</f>
        <v>0</v>
      </c>
    </row>
    <row r="68" spans="1:12" ht="30" customHeight="1">
      <c r="A68" s="91" t="s">
        <v>65</v>
      </c>
      <c r="B68" s="18" t="s">
        <v>44</v>
      </c>
      <c r="C68" s="19" t="s">
        <v>66</v>
      </c>
      <c r="D68" s="191" t="s">
        <v>67</v>
      </c>
      <c r="E68" s="192"/>
      <c r="F68" s="192"/>
      <c r="G68" s="193"/>
      <c r="H68" s="20" t="s">
        <v>47</v>
      </c>
      <c r="I68" s="21">
        <v>1.76</v>
      </c>
      <c r="J68" s="194"/>
      <c r="K68" s="195"/>
      <c r="L68" s="92">
        <f>ROUND(J68*I68,2)</f>
        <v>0</v>
      </c>
    </row>
    <row r="69" spans="1:12" ht="15.75">
      <c r="A69" s="133"/>
      <c r="B69" s="17" t="s">
        <v>24</v>
      </c>
      <c r="C69" s="17"/>
      <c r="D69" s="17"/>
      <c r="E69" s="17"/>
      <c r="F69" s="17"/>
      <c r="G69" s="17"/>
      <c r="H69" s="17"/>
      <c r="I69" s="17"/>
      <c r="J69" s="17"/>
      <c r="K69" s="17"/>
      <c r="L69" s="93">
        <f>SUM(L70:L73)</f>
        <v>0</v>
      </c>
    </row>
    <row r="70" spans="1:12" ht="30" customHeight="1">
      <c r="A70" s="91" t="s">
        <v>68</v>
      </c>
      <c r="B70" s="18" t="s">
        <v>44</v>
      </c>
      <c r="C70" s="19" t="s">
        <v>69</v>
      </c>
      <c r="D70" s="191" t="s">
        <v>70</v>
      </c>
      <c r="E70" s="192"/>
      <c r="F70" s="192"/>
      <c r="G70" s="193"/>
      <c r="H70" s="20" t="s">
        <v>71</v>
      </c>
      <c r="I70" s="21">
        <v>2</v>
      </c>
      <c r="J70" s="194"/>
      <c r="K70" s="195"/>
      <c r="L70" s="92">
        <f>ROUND(J70*I70,2)</f>
        <v>0</v>
      </c>
    </row>
    <row r="71" spans="1:12" ht="15" customHeight="1">
      <c r="A71" s="134" t="s">
        <v>72</v>
      </c>
      <c r="B71" s="22" t="s">
        <v>62</v>
      </c>
      <c r="C71" s="23" t="s">
        <v>73</v>
      </c>
      <c r="D71" s="213" t="s">
        <v>74</v>
      </c>
      <c r="E71" s="214"/>
      <c r="F71" s="214"/>
      <c r="G71" s="215"/>
      <c r="H71" s="24" t="s">
        <v>71</v>
      </c>
      <c r="I71" s="25">
        <v>2</v>
      </c>
      <c r="J71" s="216"/>
      <c r="K71" s="217"/>
      <c r="L71" s="135">
        <f>ROUND(J71*I71,2)</f>
        <v>0</v>
      </c>
    </row>
    <row r="72" spans="1:12" ht="30" customHeight="1">
      <c r="A72" s="91" t="s">
        <v>75</v>
      </c>
      <c r="B72" s="18" t="s">
        <v>44</v>
      </c>
      <c r="C72" s="19" t="s">
        <v>76</v>
      </c>
      <c r="D72" s="191" t="s">
        <v>77</v>
      </c>
      <c r="E72" s="192"/>
      <c r="F72" s="192"/>
      <c r="G72" s="193"/>
      <c r="H72" s="20" t="s">
        <v>78</v>
      </c>
      <c r="I72" s="21">
        <v>4</v>
      </c>
      <c r="J72" s="194"/>
      <c r="K72" s="195"/>
      <c r="L72" s="92">
        <f>ROUND(J72*I72,2)</f>
        <v>0</v>
      </c>
    </row>
    <row r="73" spans="1:12" ht="25.5" customHeight="1">
      <c r="A73" s="134" t="s">
        <v>79</v>
      </c>
      <c r="B73" s="22" t="s">
        <v>62</v>
      </c>
      <c r="C73" s="23" t="s">
        <v>80</v>
      </c>
      <c r="D73" s="213" t="s">
        <v>81</v>
      </c>
      <c r="E73" s="214"/>
      <c r="F73" s="214"/>
      <c r="G73" s="215"/>
      <c r="H73" s="24" t="s">
        <v>78</v>
      </c>
      <c r="I73" s="25">
        <v>4</v>
      </c>
      <c r="J73" s="216"/>
      <c r="K73" s="217"/>
      <c r="L73" s="135">
        <f>ROUND(J73*I73,2)</f>
        <v>0</v>
      </c>
    </row>
    <row r="74" spans="1:12" ht="15.75">
      <c r="A74" s="133"/>
      <c r="B74" s="17" t="s">
        <v>25</v>
      </c>
      <c r="C74" s="17"/>
      <c r="D74" s="17"/>
      <c r="E74" s="17"/>
      <c r="F74" s="17"/>
      <c r="G74" s="17"/>
      <c r="H74" s="17"/>
      <c r="I74" s="17"/>
      <c r="J74" s="17"/>
      <c r="K74" s="17"/>
      <c r="L74" s="93">
        <f>L75</f>
        <v>0</v>
      </c>
    </row>
    <row r="75" spans="1:12" ht="30" customHeight="1">
      <c r="A75" s="91" t="s">
        <v>82</v>
      </c>
      <c r="B75" s="18" t="s">
        <v>44</v>
      </c>
      <c r="C75" s="19" t="s">
        <v>83</v>
      </c>
      <c r="D75" s="191" t="s">
        <v>84</v>
      </c>
      <c r="E75" s="192"/>
      <c r="F75" s="192"/>
      <c r="G75" s="193"/>
      <c r="H75" s="20" t="s">
        <v>60</v>
      </c>
      <c r="I75" s="21">
        <v>98.54</v>
      </c>
      <c r="J75" s="194"/>
      <c r="K75" s="195"/>
      <c r="L75" s="92">
        <f>ROUND(J75*I75,2)</f>
        <v>0</v>
      </c>
    </row>
    <row r="76" spans="1:12" ht="15.75">
      <c r="A76" s="133"/>
      <c r="B76" s="17" t="s">
        <v>26</v>
      </c>
      <c r="C76" s="17"/>
      <c r="D76" s="17"/>
      <c r="E76" s="17"/>
      <c r="F76" s="17"/>
      <c r="G76" s="17"/>
      <c r="H76" s="17"/>
      <c r="I76" s="17"/>
      <c r="J76" s="17"/>
      <c r="K76" s="17"/>
      <c r="L76" s="93">
        <f>L77</f>
        <v>0</v>
      </c>
    </row>
    <row r="77" spans="1:12" ht="15" customHeight="1">
      <c r="A77" s="91" t="s">
        <v>85</v>
      </c>
      <c r="B77" s="18" t="s">
        <v>44</v>
      </c>
      <c r="C77" s="19" t="s">
        <v>86</v>
      </c>
      <c r="D77" s="191" t="s">
        <v>87</v>
      </c>
      <c r="E77" s="192"/>
      <c r="F77" s="192"/>
      <c r="G77" s="193"/>
      <c r="H77" s="20" t="s">
        <v>88</v>
      </c>
      <c r="I77" s="21">
        <v>1</v>
      </c>
      <c r="J77" s="194"/>
      <c r="K77" s="195"/>
      <c r="L77" s="92">
        <f>ROUND(J77*I77,2)</f>
        <v>0</v>
      </c>
    </row>
    <row r="78" spans="1:12" ht="18">
      <c r="A78" s="133"/>
      <c r="B78" s="16" t="s">
        <v>27</v>
      </c>
      <c r="C78" s="16"/>
      <c r="D78" s="16"/>
      <c r="E78" s="16"/>
      <c r="F78" s="16"/>
      <c r="G78" s="16"/>
      <c r="H78" s="16"/>
      <c r="I78" s="16"/>
      <c r="J78" s="16"/>
      <c r="K78" s="16"/>
      <c r="L78" s="171">
        <f>L79+L83+L101</f>
        <v>0</v>
      </c>
    </row>
    <row r="79" spans="1:12" ht="15.75">
      <c r="A79" s="133"/>
      <c r="B79" s="17" t="s">
        <v>28</v>
      </c>
      <c r="C79" s="17"/>
      <c r="D79" s="17"/>
      <c r="E79" s="17"/>
      <c r="F79" s="17"/>
      <c r="G79" s="17"/>
      <c r="H79" s="17"/>
      <c r="I79" s="17"/>
      <c r="J79" s="17"/>
      <c r="K79" s="17"/>
      <c r="L79" s="93">
        <f>SUM(L80:L82)</f>
        <v>0</v>
      </c>
    </row>
    <row r="80" spans="1:12" ht="30" customHeight="1">
      <c r="A80" s="91" t="s">
        <v>89</v>
      </c>
      <c r="B80" s="18" t="s">
        <v>44</v>
      </c>
      <c r="C80" s="19" t="s">
        <v>90</v>
      </c>
      <c r="D80" s="191" t="s">
        <v>91</v>
      </c>
      <c r="E80" s="192"/>
      <c r="F80" s="192"/>
      <c r="G80" s="193"/>
      <c r="H80" s="20" t="s">
        <v>78</v>
      </c>
      <c r="I80" s="21">
        <v>55</v>
      </c>
      <c r="J80" s="194"/>
      <c r="K80" s="195"/>
      <c r="L80" s="92">
        <f>ROUND(J80*I80,2)</f>
        <v>0</v>
      </c>
    </row>
    <row r="81" spans="1:12" ht="15" customHeight="1">
      <c r="A81" s="134" t="s">
        <v>92</v>
      </c>
      <c r="B81" s="22" t="s">
        <v>62</v>
      </c>
      <c r="C81" s="23" t="s">
        <v>93</v>
      </c>
      <c r="D81" s="213" t="s">
        <v>94</v>
      </c>
      <c r="E81" s="214"/>
      <c r="F81" s="214"/>
      <c r="G81" s="215"/>
      <c r="H81" s="24" t="s">
        <v>47</v>
      </c>
      <c r="I81" s="25">
        <v>0.155</v>
      </c>
      <c r="J81" s="216"/>
      <c r="K81" s="217"/>
      <c r="L81" s="135">
        <f>ROUND(J81*I81,2)</f>
        <v>0</v>
      </c>
    </row>
    <row r="82" spans="1:12" ht="30" customHeight="1">
      <c r="A82" s="91" t="s">
        <v>95</v>
      </c>
      <c r="B82" s="18" t="s">
        <v>44</v>
      </c>
      <c r="C82" s="19" t="s">
        <v>96</v>
      </c>
      <c r="D82" s="191" t="s">
        <v>97</v>
      </c>
      <c r="E82" s="192"/>
      <c r="F82" s="192"/>
      <c r="G82" s="193"/>
      <c r="H82" s="20" t="s">
        <v>60</v>
      </c>
      <c r="I82" s="21">
        <v>55.55</v>
      </c>
      <c r="J82" s="194"/>
      <c r="K82" s="195"/>
      <c r="L82" s="92">
        <f>ROUND(J82*I82,2)</f>
        <v>0</v>
      </c>
    </row>
    <row r="83" spans="1:12" ht="15.75">
      <c r="A83" s="133"/>
      <c r="B83" s="17" t="s">
        <v>29</v>
      </c>
      <c r="C83" s="17"/>
      <c r="D83" s="17"/>
      <c r="E83" s="17"/>
      <c r="F83" s="17"/>
      <c r="G83" s="17"/>
      <c r="H83" s="17"/>
      <c r="I83" s="17"/>
      <c r="J83" s="17"/>
      <c r="K83" s="17"/>
      <c r="L83" s="93">
        <f>SUM(L84:L100)</f>
        <v>0</v>
      </c>
    </row>
    <row r="84" spans="1:12" ht="30" customHeight="1">
      <c r="A84" s="91" t="s">
        <v>98</v>
      </c>
      <c r="B84" s="18" t="s">
        <v>44</v>
      </c>
      <c r="C84" s="19" t="s">
        <v>99</v>
      </c>
      <c r="D84" s="191" t="s">
        <v>100</v>
      </c>
      <c r="E84" s="192"/>
      <c r="F84" s="192"/>
      <c r="G84" s="193"/>
      <c r="H84" s="20" t="s">
        <v>60</v>
      </c>
      <c r="I84" s="21">
        <v>55.55</v>
      </c>
      <c r="J84" s="194"/>
      <c r="K84" s="195"/>
      <c r="L84" s="92">
        <f aca="true" t="shared" si="0" ref="L84:L100">ROUND(J84*I84,2)</f>
        <v>0</v>
      </c>
    </row>
    <row r="85" spans="1:12" ht="27" customHeight="1">
      <c r="A85" s="134" t="s">
        <v>101</v>
      </c>
      <c r="B85" s="22" t="s">
        <v>62</v>
      </c>
      <c r="C85" s="23" t="s">
        <v>102</v>
      </c>
      <c r="D85" s="213" t="s">
        <v>103</v>
      </c>
      <c r="E85" s="214"/>
      <c r="F85" s="214"/>
      <c r="G85" s="215"/>
      <c r="H85" s="24" t="s">
        <v>60</v>
      </c>
      <c r="I85" s="25">
        <v>61.105</v>
      </c>
      <c r="J85" s="216"/>
      <c r="K85" s="217"/>
      <c r="L85" s="135">
        <f t="shared" si="0"/>
        <v>0</v>
      </c>
    </row>
    <row r="86" spans="1:12" ht="30" customHeight="1">
      <c r="A86" s="91" t="s">
        <v>104</v>
      </c>
      <c r="B86" s="18" t="s">
        <v>44</v>
      </c>
      <c r="C86" s="19" t="s">
        <v>105</v>
      </c>
      <c r="D86" s="191" t="s">
        <v>106</v>
      </c>
      <c r="E86" s="192"/>
      <c r="F86" s="192"/>
      <c r="G86" s="193"/>
      <c r="H86" s="20" t="s">
        <v>78</v>
      </c>
      <c r="I86" s="21">
        <v>20</v>
      </c>
      <c r="J86" s="194"/>
      <c r="K86" s="195"/>
      <c r="L86" s="92">
        <f t="shared" si="0"/>
        <v>0</v>
      </c>
    </row>
    <row r="87" spans="1:12" ht="15" customHeight="1">
      <c r="A87" s="134" t="s">
        <v>107</v>
      </c>
      <c r="B87" s="22" t="s">
        <v>62</v>
      </c>
      <c r="C87" s="23" t="s">
        <v>108</v>
      </c>
      <c r="D87" s="213" t="s">
        <v>109</v>
      </c>
      <c r="E87" s="214"/>
      <c r="F87" s="214"/>
      <c r="G87" s="215"/>
      <c r="H87" s="24" t="s">
        <v>78</v>
      </c>
      <c r="I87" s="25">
        <v>21</v>
      </c>
      <c r="J87" s="216"/>
      <c r="K87" s="217"/>
      <c r="L87" s="135">
        <f t="shared" si="0"/>
        <v>0</v>
      </c>
    </row>
    <row r="88" spans="1:12" ht="30" customHeight="1">
      <c r="A88" s="91" t="s">
        <v>110</v>
      </c>
      <c r="B88" s="18" t="s">
        <v>44</v>
      </c>
      <c r="C88" s="19" t="s">
        <v>111</v>
      </c>
      <c r="D88" s="191" t="s">
        <v>112</v>
      </c>
      <c r="E88" s="192"/>
      <c r="F88" s="192"/>
      <c r="G88" s="193"/>
      <c r="H88" s="20" t="s">
        <v>78</v>
      </c>
      <c r="I88" s="21">
        <v>10.1</v>
      </c>
      <c r="J88" s="194"/>
      <c r="K88" s="195"/>
      <c r="L88" s="92">
        <f t="shared" si="0"/>
        <v>0</v>
      </c>
    </row>
    <row r="89" spans="1:12" ht="15" customHeight="1">
      <c r="A89" s="134" t="s">
        <v>113</v>
      </c>
      <c r="B89" s="22" t="s">
        <v>62</v>
      </c>
      <c r="C89" s="23" t="s">
        <v>114</v>
      </c>
      <c r="D89" s="213" t="s">
        <v>115</v>
      </c>
      <c r="E89" s="214"/>
      <c r="F89" s="214"/>
      <c r="G89" s="215"/>
      <c r="H89" s="24" t="s">
        <v>78</v>
      </c>
      <c r="I89" s="25">
        <v>10.1</v>
      </c>
      <c r="J89" s="216"/>
      <c r="K89" s="217"/>
      <c r="L89" s="135">
        <f t="shared" si="0"/>
        <v>0</v>
      </c>
    </row>
    <row r="90" spans="1:12" ht="30" customHeight="1">
      <c r="A90" s="91" t="s">
        <v>116</v>
      </c>
      <c r="B90" s="18" t="s">
        <v>44</v>
      </c>
      <c r="C90" s="19" t="s">
        <v>117</v>
      </c>
      <c r="D90" s="191" t="s">
        <v>118</v>
      </c>
      <c r="E90" s="192"/>
      <c r="F90" s="192"/>
      <c r="G90" s="193"/>
      <c r="H90" s="20" t="s">
        <v>78</v>
      </c>
      <c r="I90" s="21">
        <v>10.1</v>
      </c>
      <c r="J90" s="194"/>
      <c r="K90" s="195"/>
      <c r="L90" s="92">
        <f t="shared" si="0"/>
        <v>0</v>
      </c>
    </row>
    <row r="91" spans="1:12" ht="15" customHeight="1">
      <c r="A91" s="134" t="s">
        <v>119</v>
      </c>
      <c r="B91" s="22" t="s">
        <v>62</v>
      </c>
      <c r="C91" s="23" t="s">
        <v>120</v>
      </c>
      <c r="D91" s="213" t="s">
        <v>121</v>
      </c>
      <c r="E91" s="214"/>
      <c r="F91" s="214"/>
      <c r="G91" s="215"/>
      <c r="H91" s="24" t="s">
        <v>78</v>
      </c>
      <c r="I91" s="25">
        <v>10.1</v>
      </c>
      <c r="J91" s="216"/>
      <c r="K91" s="217"/>
      <c r="L91" s="135">
        <f t="shared" si="0"/>
        <v>0</v>
      </c>
    </row>
    <row r="92" spans="1:12" ht="30" customHeight="1">
      <c r="A92" s="91" t="s">
        <v>122</v>
      </c>
      <c r="B92" s="18" t="s">
        <v>44</v>
      </c>
      <c r="C92" s="19" t="s">
        <v>123</v>
      </c>
      <c r="D92" s="191" t="s">
        <v>124</v>
      </c>
      <c r="E92" s="192"/>
      <c r="F92" s="192"/>
      <c r="G92" s="193"/>
      <c r="H92" s="20" t="s">
        <v>71</v>
      </c>
      <c r="I92" s="21">
        <v>2</v>
      </c>
      <c r="J92" s="194"/>
      <c r="K92" s="195"/>
      <c r="L92" s="92">
        <f t="shared" si="0"/>
        <v>0</v>
      </c>
    </row>
    <row r="93" spans="1:12" ht="15" customHeight="1">
      <c r="A93" s="134" t="s">
        <v>125</v>
      </c>
      <c r="B93" s="22" t="s">
        <v>62</v>
      </c>
      <c r="C93" s="23" t="s">
        <v>126</v>
      </c>
      <c r="D93" s="213" t="s">
        <v>127</v>
      </c>
      <c r="E93" s="214"/>
      <c r="F93" s="214"/>
      <c r="G93" s="215"/>
      <c r="H93" s="24" t="s">
        <v>71</v>
      </c>
      <c r="I93" s="25">
        <v>2</v>
      </c>
      <c r="J93" s="216"/>
      <c r="K93" s="217"/>
      <c r="L93" s="135">
        <f t="shared" si="0"/>
        <v>0</v>
      </c>
    </row>
    <row r="94" spans="1:12" ht="30" customHeight="1">
      <c r="A94" s="91" t="s">
        <v>128</v>
      </c>
      <c r="B94" s="18" t="s">
        <v>44</v>
      </c>
      <c r="C94" s="19" t="s">
        <v>129</v>
      </c>
      <c r="D94" s="191" t="s">
        <v>130</v>
      </c>
      <c r="E94" s="192"/>
      <c r="F94" s="192"/>
      <c r="G94" s="193"/>
      <c r="H94" s="20" t="s">
        <v>71</v>
      </c>
      <c r="I94" s="21">
        <v>10</v>
      </c>
      <c r="J94" s="194"/>
      <c r="K94" s="195"/>
      <c r="L94" s="92">
        <f t="shared" si="0"/>
        <v>0</v>
      </c>
    </row>
    <row r="95" spans="1:12" ht="15" customHeight="1">
      <c r="A95" s="134" t="s">
        <v>131</v>
      </c>
      <c r="B95" s="22" t="s">
        <v>62</v>
      </c>
      <c r="C95" s="23" t="s">
        <v>132</v>
      </c>
      <c r="D95" s="213" t="s">
        <v>133</v>
      </c>
      <c r="E95" s="214"/>
      <c r="F95" s="214"/>
      <c r="G95" s="215"/>
      <c r="H95" s="24" t="s">
        <v>71</v>
      </c>
      <c r="I95" s="25">
        <v>10</v>
      </c>
      <c r="J95" s="216"/>
      <c r="K95" s="217"/>
      <c r="L95" s="135">
        <f t="shared" si="0"/>
        <v>0</v>
      </c>
    </row>
    <row r="96" spans="1:12" ht="30" customHeight="1">
      <c r="A96" s="91" t="s">
        <v>134</v>
      </c>
      <c r="B96" s="18" t="s">
        <v>44</v>
      </c>
      <c r="C96" s="19" t="s">
        <v>135</v>
      </c>
      <c r="D96" s="191" t="s">
        <v>136</v>
      </c>
      <c r="E96" s="192"/>
      <c r="F96" s="192"/>
      <c r="G96" s="193"/>
      <c r="H96" s="20" t="s">
        <v>71</v>
      </c>
      <c r="I96" s="21">
        <v>1</v>
      </c>
      <c r="J96" s="194"/>
      <c r="K96" s="195"/>
      <c r="L96" s="92">
        <f t="shared" si="0"/>
        <v>0</v>
      </c>
    </row>
    <row r="97" spans="1:12" ht="30" customHeight="1">
      <c r="A97" s="91" t="s">
        <v>137</v>
      </c>
      <c r="B97" s="18" t="s">
        <v>44</v>
      </c>
      <c r="C97" s="19" t="s">
        <v>138</v>
      </c>
      <c r="D97" s="191" t="s">
        <v>139</v>
      </c>
      <c r="E97" s="192"/>
      <c r="F97" s="192"/>
      <c r="G97" s="193"/>
      <c r="H97" s="20" t="s">
        <v>78</v>
      </c>
      <c r="I97" s="21">
        <v>2.6</v>
      </c>
      <c r="J97" s="194"/>
      <c r="K97" s="195"/>
      <c r="L97" s="92">
        <f t="shared" si="0"/>
        <v>0</v>
      </c>
    </row>
    <row r="98" spans="1:12" ht="15" customHeight="1">
      <c r="A98" s="134" t="s">
        <v>140</v>
      </c>
      <c r="B98" s="22" t="s">
        <v>62</v>
      </c>
      <c r="C98" s="23" t="s">
        <v>141</v>
      </c>
      <c r="D98" s="213" t="s">
        <v>142</v>
      </c>
      <c r="E98" s="214"/>
      <c r="F98" s="214"/>
      <c r="G98" s="215"/>
      <c r="H98" s="24" t="s">
        <v>78</v>
      </c>
      <c r="I98" s="25">
        <v>2.6</v>
      </c>
      <c r="J98" s="216"/>
      <c r="K98" s="217"/>
      <c r="L98" s="135">
        <f t="shared" si="0"/>
        <v>0</v>
      </c>
    </row>
    <row r="99" spans="1:12" ht="30" customHeight="1">
      <c r="A99" s="91" t="s">
        <v>143</v>
      </c>
      <c r="B99" s="18" t="s">
        <v>44</v>
      </c>
      <c r="C99" s="19" t="s">
        <v>144</v>
      </c>
      <c r="D99" s="191" t="s">
        <v>145</v>
      </c>
      <c r="E99" s="192"/>
      <c r="F99" s="192"/>
      <c r="G99" s="193"/>
      <c r="H99" s="20" t="s">
        <v>71</v>
      </c>
      <c r="I99" s="21">
        <v>3</v>
      </c>
      <c r="J99" s="194"/>
      <c r="K99" s="195"/>
      <c r="L99" s="92">
        <f t="shared" si="0"/>
        <v>0</v>
      </c>
    </row>
    <row r="100" spans="1:12" ht="15" customHeight="1">
      <c r="A100" s="134" t="s">
        <v>146</v>
      </c>
      <c r="B100" s="22" t="s">
        <v>62</v>
      </c>
      <c r="C100" s="23" t="s">
        <v>147</v>
      </c>
      <c r="D100" s="213" t="s">
        <v>148</v>
      </c>
      <c r="E100" s="214"/>
      <c r="F100" s="214"/>
      <c r="G100" s="215"/>
      <c r="H100" s="24" t="s">
        <v>71</v>
      </c>
      <c r="I100" s="25">
        <v>3</v>
      </c>
      <c r="J100" s="216"/>
      <c r="K100" s="217"/>
      <c r="L100" s="135">
        <f t="shared" si="0"/>
        <v>0</v>
      </c>
    </row>
    <row r="101" spans="1:12" ht="15.75">
      <c r="A101" s="133"/>
      <c r="B101" s="17" t="s">
        <v>30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93">
        <f>L102+L103</f>
        <v>0</v>
      </c>
    </row>
    <row r="102" spans="1:12" ht="30" customHeight="1">
      <c r="A102" s="91" t="s">
        <v>149</v>
      </c>
      <c r="B102" s="18" t="s">
        <v>44</v>
      </c>
      <c r="C102" s="19" t="s">
        <v>150</v>
      </c>
      <c r="D102" s="191" t="s">
        <v>151</v>
      </c>
      <c r="E102" s="192"/>
      <c r="F102" s="192"/>
      <c r="G102" s="193"/>
      <c r="H102" s="20" t="s">
        <v>60</v>
      </c>
      <c r="I102" s="21">
        <v>29.53</v>
      </c>
      <c r="J102" s="194"/>
      <c r="K102" s="195"/>
      <c r="L102" s="92">
        <f>ROUND(J102*I102,2)</f>
        <v>0</v>
      </c>
    </row>
    <row r="103" spans="1:12" ht="15" customHeight="1">
      <c r="A103" s="134" t="s">
        <v>152</v>
      </c>
      <c r="B103" s="22" t="s">
        <v>62</v>
      </c>
      <c r="C103" s="23" t="s">
        <v>153</v>
      </c>
      <c r="D103" s="213" t="s">
        <v>154</v>
      </c>
      <c r="E103" s="214"/>
      <c r="F103" s="214"/>
      <c r="G103" s="215"/>
      <c r="H103" s="24" t="s">
        <v>60</v>
      </c>
      <c r="I103" s="25">
        <v>32.483</v>
      </c>
      <c r="J103" s="216"/>
      <c r="K103" s="217"/>
      <c r="L103" s="135">
        <f>ROUND(J103*I103,2)</f>
        <v>0</v>
      </c>
    </row>
    <row r="104" spans="1:12" ht="18">
      <c r="A104" s="133"/>
      <c r="B104" s="16" t="s">
        <v>31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2">
        <f>L105+L107</f>
        <v>0</v>
      </c>
    </row>
    <row r="105" spans="1:12" ht="15.75">
      <c r="A105" s="133"/>
      <c r="B105" s="14" t="s">
        <v>299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90">
        <f>L106</f>
        <v>0</v>
      </c>
    </row>
    <row r="106" spans="1:12" ht="30" customHeight="1">
      <c r="A106" s="91" t="s">
        <v>155</v>
      </c>
      <c r="B106" s="18" t="s">
        <v>44</v>
      </c>
      <c r="C106" s="19" t="s">
        <v>156</v>
      </c>
      <c r="D106" s="191" t="s">
        <v>300</v>
      </c>
      <c r="E106" s="192"/>
      <c r="F106" s="192"/>
      <c r="G106" s="193"/>
      <c r="H106" s="20" t="s">
        <v>88</v>
      </c>
      <c r="I106" s="21">
        <v>1</v>
      </c>
      <c r="J106" s="194"/>
      <c r="K106" s="195"/>
      <c r="L106" s="92">
        <f>ROUND(J106*I106,2)</f>
        <v>0</v>
      </c>
    </row>
    <row r="107" spans="1:12" ht="15.75">
      <c r="A107" s="133"/>
      <c r="B107" s="17" t="s">
        <v>32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93">
        <f>L108</f>
        <v>0</v>
      </c>
    </row>
    <row r="108" spans="1:12" ht="30" customHeight="1">
      <c r="A108" s="136" t="s">
        <v>157</v>
      </c>
      <c r="B108" s="137" t="s">
        <v>44</v>
      </c>
      <c r="C108" s="138" t="s">
        <v>158</v>
      </c>
      <c r="D108" s="206" t="s">
        <v>159</v>
      </c>
      <c r="E108" s="207"/>
      <c r="F108" s="207"/>
      <c r="G108" s="208"/>
      <c r="H108" s="139" t="s">
        <v>88</v>
      </c>
      <c r="I108" s="140">
        <v>1</v>
      </c>
      <c r="J108" s="209"/>
      <c r="K108" s="210"/>
      <c r="L108" s="141">
        <f>ROUND(J108*I108,2)</f>
        <v>0</v>
      </c>
    </row>
  </sheetData>
  <mergeCells count="96">
    <mergeCell ref="M39:O39"/>
    <mergeCell ref="A5:L5"/>
    <mergeCell ref="A30:E30"/>
    <mergeCell ref="A26:L26"/>
    <mergeCell ref="D28:L28"/>
    <mergeCell ref="C8:J8"/>
    <mergeCell ref="M34:O34"/>
    <mergeCell ref="M35:O35"/>
    <mergeCell ref="M36:O36"/>
    <mergeCell ref="M37:O37"/>
    <mergeCell ref="M38:O38"/>
    <mergeCell ref="D57:G57"/>
    <mergeCell ref="J57:K57"/>
    <mergeCell ref="M46:O46"/>
    <mergeCell ref="A54:L54"/>
    <mergeCell ref="M40:O40"/>
    <mergeCell ref="M41:O41"/>
    <mergeCell ref="M42:O42"/>
    <mergeCell ref="M43:O43"/>
    <mergeCell ref="M44:O44"/>
    <mergeCell ref="M45:O45"/>
    <mergeCell ref="D62:G62"/>
    <mergeCell ref="J62:K62"/>
    <mergeCell ref="D63:G63"/>
    <mergeCell ref="J63:K63"/>
    <mergeCell ref="D61:G61"/>
    <mergeCell ref="J61:K61"/>
    <mergeCell ref="D67:G67"/>
    <mergeCell ref="J67:K67"/>
    <mergeCell ref="D68:G68"/>
    <mergeCell ref="J68:K68"/>
    <mergeCell ref="D64:G64"/>
    <mergeCell ref="J64:K64"/>
    <mergeCell ref="D66:G66"/>
    <mergeCell ref="J66:K66"/>
    <mergeCell ref="D72:G72"/>
    <mergeCell ref="J72:K72"/>
    <mergeCell ref="D73:G73"/>
    <mergeCell ref="J73:K73"/>
    <mergeCell ref="D70:G70"/>
    <mergeCell ref="J70:K70"/>
    <mergeCell ref="D71:G71"/>
    <mergeCell ref="J71:K71"/>
    <mergeCell ref="D80:G80"/>
    <mergeCell ref="J80:K80"/>
    <mergeCell ref="D81:G81"/>
    <mergeCell ref="J81:K81"/>
    <mergeCell ref="D75:G75"/>
    <mergeCell ref="J75:K75"/>
    <mergeCell ref="D77:G77"/>
    <mergeCell ref="J77:K77"/>
    <mergeCell ref="D85:G85"/>
    <mergeCell ref="J85:K85"/>
    <mergeCell ref="D86:G86"/>
    <mergeCell ref="J86:K86"/>
    <mergeCell ref="D82:G82"/>
    <mergeCell ref="J82:K82"/>
    <mergeCell ref="D84:G84"/>
    <mergeCell ref="J84:K84"/>
    <mergeCell ref="D89:G89"/>
    <mergeCell ref="J89:K89"/>
    <mergeCell ref="D90:G90"/>
    <mergeCell ref="J90:K90"/>
    <mergeCell ref="D87:G87"/>
    <mergeCell ref="J87:K87"/>
    <mergeCell ref="D88:G88"/>
    <mergeCell ref="J88:K88"/>
    <mergeCell ref="D93:G93"/>
    <mergeCell ref="J93:K93"/>
    <mergeCell ref="D94:G94"/>
    <mergeCell ref="J94:K94"/>
    <mergeCell ref="D91:G91"/>
    <mergeCell ref="J91:K91"/>
    <mergeCell ref="D92:G92"/>
    <mergeCell ref="J92:K92"/>
    <mergeCell ref="J98:K98"/>
    <mergeCell ref="D95:G95"/>
    <mergeCell ref="J95:K95"/>
    <mergeCell ref="D96:G96"/>
    <mergeCell ref="J96:K96"/>
    <mergeCell ref="D108:G108"/>
    <mergeCell ref="J108:K108"/>
    <mergeCell ref="D7:L7"/>
    <mergeCell ref="D106:G106"/>
    <mergeCell ref="J106:K106"/>
    <mergeCell ref="D102:G102"/>
    <mergeCell ref="J102:K102"/>
    <mergeCell ref="D103:G103"/>
    <mergeCell ref="J103:K103"/>
    <mergeCell ref="D99:G99"/>
    <mergeCell ref="J99:K99"/>
    <mergeCell ref="D100:G100"/>
    <mergeCell ref="J100:K100"/>
    <mergeCell ref="D97:G97"/>
    <mergeCell ref="J97:K97"/>
    <mergeCell ref="D98:G98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2019-09-16T10:02:12Z</cp:lastPrinted>
  <dcterms:created xsi:type="dcterms:W3CDTF">2019-09-16T06:53:56Z</dcterms:created>
  <dcterms:modified xsi:type="dcterms:W3CDTF">2019-09-16T10:09:55Z</dcterms:modified>
  <cp:category/>
  <cp:version/>
  <cp:contentType/>
  <cp:contentStatus/>
</cp:coreProperties>
</file>