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lient\U$\Documents\Obnova parku Lipovka\projektová dokumentace 11-16\vykaz_vymer\"/>
    </mc:Choice>
  </mc:AlternateContent>
  <bookViews>
    <workbookView xWindow="0" yWindow="0" windowWidth="16380" windowHeight="8190" tabRatio="971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2" i="1" l="1"/>
  <c r="E15" i="1"/>
  <c r="E87" i="1"/>
  <c r="E94" i="1"/>
  <c r="C49" i="1"/>
  <c r="E88" i="1"/>
  <c r="E89" i="1"/>
  <c r="E90" i="1"/>
  <c r="E91" i="1"/>
  <c r="F99" i="1"/>
  <c r="H99" i="1"/>
  <c r="H184" i="1"/>
  <c r="H185" i="1"/>
  <c r="F102" i="1"/>
  <c r="H102" i="1"/>
  <c r="F105" i="1"/>
  <c r="F184" i="1"/>
  <c r="D46" i="1"/>
  <c r="F108" i="1"/>
  <c r="F111" i="1"/>
  <c r="H111" i="1"/>
  <c r="F114" i="1"/>
  <c r="H114" i="1"/>
  <c r="F117" i="1"/>
  <c r="F120" i="1"/>
  <c r="H120" i="1"/>
  <c r="F123" i="1"/>
  <c r="F126" i="1"/>
  <c r="F129" i="1"/>
  <c r="F132" i="1"/>
  <c r="F135" i="1"/>
  <c r="H135" i="1"/>
  <c r="F138" i="1"/>
  <c r="F141" i="1"/>
  <c r="F144" i="1"/>
  <c r="F147" i="1"/>
  <c r="H147" i="1"/>
  <c r="F150" i="1"/>
  <c r="H150" i="1"/>
  <c r="F153" i="1"/>
  <c r="F156" i="1"/>
  <c r="F159" i="1"/>
  <c r="F162" i="1"/>
  <c r="F166" i="1"/>
  <c r="F170" i="1"/>
  <c r="F174" i="1"/>
  <c r="F178" i="1"/>
  <c r="F190" i="1"/>
  <c r="F266" i="1"/>
  <c r="D48" i="1"/>
  <c r="F194" i="1"/>
  <c r="F198" i="1"/>
  <c r="F201" i="1"/>
  <c r="F205" i="1"/>
  <c r="F209" i="1"/>
  <c r="F213" i="1"/>
  <c r="F217" i="1"/>
  <c r="F221" i="1"/>
  <c r="F225" i="1"/>
  <c r="F229" i="1"/>
  <c r="F233" i="1"/>
  <c r="F237" i="1"/>
  <c r="F241" i="1"/>
  <c r="F245" i="1"/>
  <c r="F249" i="1"/>
  <c r="F253" i="1"/>
  <c r="F257" i="1"/>
  <c r="F261" i="1"/>
  <c r="C50" i="1"/>
  <c r="C53" i="1"/>
  <c r="C7" i="1"/>
  <c r="D51" i="1"/>
  <c r="D47" i="1"/>
  <c r="D53" i="1"/>
  <c r="C8" i="1"/>
  <c r="C11" i="1"/>
  <c r="F7" i="1"/>
  <c r="E14" i="1"/>
  <c r="C13" i="1"/>
  <c r="C14" i="1"/>
  <c r="D16" i="1"/>
</calcChain>
</file>

<file path=xl/sharedStrings.xml><?xml version="1.0" encoding="utf-8"?>
<sst xmlns="http://schemas.openxmlformats.org/spreadsheetml/2006/main" count="310" uniqueCount="161">
  <si>
    <t>SLEPÝ ROZPOČET – VÝKAZ VÝMĚR / SOUPIS PRACÍ</t>
  </si>
  <si>
    <t>OCENĚNO POLOŽKAMI ÚRS 2016</t>
  </si>
  <si>
    <r>
      <t xml:space="preserve">STAVBA: Obnova parku Lipovka v horní části náměstí </t>
    </r>
    <r>
      <rPr>
        <sz val="10"/>
        <rFont val="Tahoma"/>
        <family val="2"/>
        <charset val="238"/>
      </rPr>
      <t>u zámeckého areálu</t>
    </r>
  </si>
  <si>
    <t>OBJEKT: D.3 – VEŘEJNÉ OSVĚTLENÍ</t>
  </si>
  <si>
    <t>OBJEDNATEL: Město Třeboň, Palackého náměstí 46/II, 379 01 Třeboň</t>
  </si>
  <si>
    <t>DODÁVKA</t>
  </si>
  <si>
    <t>ZAŘÍZENÍ STAVENIŠTĚ 3,25%</t>
  </si>
  <si>
    <t>MONTÁŽ</t>
  </si>
  <si>
    <t>PŘESUN STAVEBNÍCH KAPACIT</t>
  </si>
  <si>
    <t>HSV</t>
  </si>
  <si>
    <t>ÚZEMÍ SE STÍŽ. PRAC. PODMÍNKAMY 3%</t>
  </si>
  <si>
    <t>HORSKÁ OBLAST 3,3% NAD 700M</t>
  </si>
  <si>
    <t>ZRN CELKEM</t>
  </si>
  <si>
    <t>MIMOŘÁDNĚ STÍŽENÉ PROSTŘEDÍ</t>
  </si>
  <si>
    <t>NÁKLADY HZS</t>
  </si>
  <si>
    <t>OBOR. PŘIRÁŽKA</t>
  </si>
  <si>
    <t>Ř5+Ř6</t>
  </si>
  <si>
    <t>NÁKLADY</t>
  </si>
  <si>
    <t>VRN CELKEM</t>
  </si>
  <si>
    <t>VÝCH. REVIZE</t>
  </si>
  <si>
    <t>CELKEM BEZ DPH</t>
  </si>
  <si>
    <t>VYPRACOVAL: Josef Chrt</t>
  </si>
  <si>
    <t>DATUM: 11/2016</t>
  </si>
  <si>
    <t>Při zpracování nabídky je nutné vycházet ze všech částí dokumentace. Povinností dodavatele je překontrolovat specifikaci materiálu a případné chybějící položky doplnit a ocenit. Součástí ceny musí být veškeré náklady včetně dodávky a montáže tak, aby cena byla konečná. Dodávka akce se předpokládá včetně kompletní montáže, veškerého souvisejícího a montážního materiálu tak, aby celé zařízení bylo funkční a splňovalo všechny předpisy, které se na ně vztahují.</t>
  </si>
  <si>
    <t>Uchazeč prohlašuje, že v celkové nabídkové ceně, bez ohledu na dílčí položky výkazu výměr a jejich specifikaci dle ÚRS, jsou zahrnuty veškeré náklady uchazeče spojené s prováděním díla, zejména zpracování skutečného provedení stavby, likvidace stavebního odpadu a přebytečného materiálu odpovídajícím zákonným způsobem, zajištění skládek a deponií, náklady na pasportizaci, čištění pracoviště a odstraňování případných škod na pracovišti a dalších plochách dotčených stavbou a způsobených provozem zhotovitele při realizaci díla, dopravní opatření nutná pro zajištění dopravní obsluhy stavby, vybudování zařízení staveniště, jeho provoz a likvidaci po dokončení stavby, vytýčení všech dotčených podzemních vedení a jejich ochranných pásem, projednání křížení a přeložek nezdokumentovaných dotčených sítí s jejich provozovateli včetně realizace těchto přeložek a křížení, ostraha stavby a staveniště, geodetické zaměření skutečného provedení stavby, náklady na zpracování technologických postupů, předpisů a plánů kontrol, provedení odpovídajících zkoušek, zpracování a předání plánu bezpečnosti  a ochrany zdraví při práci na staveništi, plánu havarijních opatření, zpracování geometrického plánu provedeného díla, kompletační činnost, a další činnosti nutné pro plnění předmětu.</t>
  </si>
  <si>
    <t>REKAPITULACE:</t>
  </si>
  <si>
    <t>VEŘEJNÉ OSVĚTLENÍ:</t>
  </si>
  <si>
    <t>PPV 1%</t>
  </si>
  <si>
    <t>ZEMNÍ PRÁCE</t>
  </si>
  <si>
    <t>DODÁVKY</t>
  </si>
  <si>
    <t>DOPRAVA 3,6%</t>
  </si>
  <si>
    <t>PŘESUN 1%</t>
  </si>
  <si>
    <t>DODÁVKA + MONTÁŽ</t>
  </si>
  <si>
    <t>HZS</t>
  </si>
  <si>
    <t>VYTÝČENÍ STÁVAJÍCÍCH SÍTÍ, POMOCNÉ PRÁCE</t>
  </si>
  <si>
    <t>VÝCHOZÍ REVIZE</t>
  </si>
  <si>
    <t>DODÁVKY:</t>
  </si>
  <si>
    <t>CENA/KS</t>
  </si>
  <si>
    <t>KS</t>
  </si>
  <si>
    <t>CELKEM</t>
  </si>
  <si>
    <t>ZEMNÍ REFLEKTOR LED, Hliníkový odlitek. Zdrojem světla budou vestavěné tři LED čipy o celkovém příkonu 16W, chromatičnost teplá bílá – 3000K, celkový světelný tok 1100 lm. Elektrické krytí svítidla IP67. Úhel svícení 10/17/33/45°.</t>
  </si>
  <si>
    <t>STOŽÁROVÁ SVORKOVNICE JEDNOOKRUHOVÁ</t>
  </si>
  <si>
    <t>VYSOKOTLAKÁ SODÍKOVÁ VÝBOJKA 70W</t>
  </si>
  <si>
    <t>KRYT STOŽÁROVÉ SVORKOVNICE</t>
  </si>
  <si>
    <t>CHEMICKÁ KOTVA - ZAVRTÁVACÍ KAPSLE PR.12mm + ZÁVITOVÝ SVORNÍK (KOTEVNÍ ŠROUB) 12-85/210</t>
  </si>
  <si>
    <t>DODÁVKY CELKEM</t>
  </si>
  <si>
    <t>VEŘEJNÉ OSVĚTLENÍ, PŘÍPOJKA, PŘEKLÁDKY SEK:</t>
  </si>
  <si>
    <t>ČÍSLO POLOŽKY</t>
  </si>
  <si>
    <t>NÁZEV</t>
  </si>
  <si>
    <t>JEDNOTKY</t>
  </si>
  <si>
    <t>MNOŽSTVÍ</t>
  </si>
  <si>
    <t>MATERIÁL</t>
  </si>
  <si>
    <t>210 01-0253</t>
  </si>
  <si>
    <t>VRAPOVANÁ CHRÁNIČKA pr.41/50</t>
  </si>
  <si>
    <t>m</t>
  </si>
  <si>
    <t>VEŘEJNÉ OSVĚTLENÍ</t>
  </si>
  <si>
    <t>dle přílohy č. D3.2.</t>
  </si>
  <si>
    <t>210 01-0256</t>
  </si>
  <si>
    <t>VRAPOVANÁ CHRÁNIČKA pr.94/110</t>
  </si>
  <si>
    <t>210 90-1015</t>
  </si>
  <si>
    <t>KABEL AYKY-J 4x16mm2 – DEMONTÁŽ</t>
  </si>
  <si>
    <t>210 81-0005</t>
  </si>
  <si>
    <t>KABEL CYKY-J 3x1,5mm2 – DEMONTÁŽ</t>
  </si>
  <si>
    <t>210 81-0013</t>
  </si>
  <si>
    <t>KABEL CYKY-J 4x10mm2</t>
  </si>
  <si>
    <t>KABEL CYKY-J 3x1,5mm2</t>
  </si>
  <si>
    <t>210 22-0022</t>
  </si>
  <si>
    <t>DRÁT FeZn 10 – DEMONTÁŽ</t>
  </si>
  <si>
    <t>DRÁT FeZn 10</t>
  </si>
  <si>
    <t>210 10-0173</t>
  </si>
  <si>
    <t>UKONČENÍ KABELU 3x1,5mm2</t>
  </si>
  <si>
    <t>ks</t>
  </si>
  <si>
    <t>210 10-0251</t>
  </si>
  <si>
    <t>UKONČENÍ KABELU 4x10mm2</t>
  </si>
  <si>
    <t>210 10-0151</t>
  </si>
  <si>
    <t>ODPOJENÍ KABELU 4x16mm2</t>
  </si>
  <si>
    <t>ODPOJENÍ KABELU 3x1,5mm2</t>
  </si>
  <si>
    <t>210 12-0001</t>
  </si>
  <si>
    <t>POJISTKA KOMPLETNÍ 6A E27</t>
  </si>
  <si>
    <t>210 20-4011</t>
  </si>
  <si>
    <t>MONTÁŽ STOŽÁRU V.O.</t>
  </si>
  <si>
    <t>210 20-2013</t>
  </si>
  <si>
    <t>MONTÁŽ SVÍTIDLA V.O.</t>
  </si>
  <si>
    <t>210 20-4201</t>
  </si>
  <si>
    <t>MONTÁŽ ELEKTROVÝZBROJE 1 OKRUH</t>
  </si>
  <si>
    <t>210 22-0301</t>
  </si>
  <si>
    <t>SVORKA SP,SS</t>
  </si>
  <si>
    <t>IZOLACE UZEMNĚNÍ</t>
  </si>
  <si>
    <t>DEMONTÁŽ SVÍTIDLA</t>
  </si>
  <si>
    <t>DEMONTÁŽ STOŽÁRU V.O.</t>
  </si>
  <si>
    <t>DEMONTÁŽ ELEKTROVÝZBROJE</t>
  </si>
  <si>
    <t>položka RA</t>
  </si>
  <si>
    <t>REPASE STÁVAJÍCHO SVÍTIDLA</t>
  </si>
  <si>
    <t>Rozložení svítidla, očištění a otryskání stávajících kovových částí – odstranění stávající povrchové úpravy, nová povrchová úprava (základní i finální), kompletní výměna elektrovýzbroje svítidla, nové skleněné výplně, sestavení svítidla</t>
  </si>
  <si>
    <t>položka RB</t>
  </si>
  <si>
    <t>REPASE STÁVAJÍCHO STOŽÁRU</t>
  </si>
  <si>
    <t>očištění a otryskání stávajících kovových částí – ostranění stávající povrchové úpravy, nová povrchová úprava (základní i finální), kompletní výměna elektrovýzbroje stožáru</t>
  </si>
  <si>
    <t>položka RC</t>
  </si>
  <si>
    <t>EKOLOGICKÁ LIKVIDACE ODPADU</t>
  </si>
  <si>
    <t>t</t>
  </si>
  <si>
    <t>betonový základ stožáru, ocelový stožár, výložníky, svítidla, elektrovýzbroj, kabely, uzemnění</t>
  </si>
  <si>
    <t>položka RD</t>
  </si>
  <si>
    <t>PRONÁJEM MONTÁŽNÍ PLOŠINY</t>
  </si>
  <si>
    <t>h</t>
  </si>
  <si>
    <t>montáž 2ks svítidla x 0,738h+ demontáž 2ks svítidla x 0,369h</t>
  </si>
  <si>
    <t>položka RE</t>
  </si>
  <si>
    <t>PRONÁJEM JEŘÁBU</t>
  </si>
  <si>
    <t>montáž  2ks stožáru x 3,113 + demontáž 2ks stožáru x 1,557h</t>
  </si>
  <si>
    <t>MONTÁŽ+MATERIÁL</t>
  </si>
  <si>
    <t>PLUS 3% PODRUŽNÝ MATERIÁL</t>
  </si>
  <si>
    <t>ZEMNÍ PRÁCE:</t>
  </si>
  <si>
    <t>460 01-0021</t>
  </si>
  <si>
    <t>VYTÝČENÍ KABELOVÉ TRASY</t>
  </si>
  <si>
    <t>km</t>
  </si>
  <si>
    <t>celková délka výkopových prací – 22m</t>
  </si>
  <si>
    <t>460 08-0112</t>
  </si>
  <si>
    <t>BOURÁNÍ BETONOVÝCH ZÁKLADŮ VO</t>
  </si>
  <si>
    <t>m3</t>
  </si>
  <si>
    <t>2ks 0,55x0,55x1,0</t>
  </si>
  <si>
    <t>460 07-0223</t>
  </si>
  <si>
    <t>VÝKOP PRO ZÁKLAD – RUČNĚ</t>
  </si>
  <si>
    <t>460 20-1603</t>
  </si>
  <si>
    <t>VÝKOP RÝHY 35x50</t>
  </si>
  <si>
    <t>16m x 0,35m x 0,5m</t>
  </si>
  <si>
    <t>VÝKOP RÝHY 50x110</t>
  </si>
  <si>
    <t>6m x 0,5m x 1,1m</t>
  </si>
  <si>
    <t>460 08-0035</t>
  </si>
  <si>
    <t>ZÁKLAD PRO STOŽÁR V.O. C25/30 XF2 (ChRL)</t>
  </si>
  <si>
    <t>460 60-0021</t>
  </si>
  <si>
    <t>NALOŽENÍ PŘEBYTEČNÉ ZEMINY</t>
  </si>
  <si>
    <t>ze základu 2ks 0,55x0,55x1,0  místo pískového lože 16 x 0,35m x 0,2m</t>
  </si>
  <si>
    <t>460 60-0061</t>
  </si>
  <si>
    <t>ODVOZ PŘEBYTEČNÉ ZEMINY DO 1km</t>
  </si>
  <si>
    <t>460 60-0071</t>
  </si>
  <si>
    <t>ODVOZ PŘEBYTEČNÉ ZEMINY ZA KAŽDÝ DALŠÍ KM</t>
  </si>
  <si>
    <t>ze základu 2ks 0,55x0,55x1,0  místo pískového lože 16 x 0,35m x 0,2m  = 1,73m3 / 13m3 (objem korby) = 1x odvoz na vzdálenost 22km = celkem 22km</t>
  </si>
  <si>
    <t>460 42-1101</t>
  </si>
  <si>
    <t>ZŘÍZENÍ PÍSKOVÉHO KABELOVÉHO LOŽE, VČETNĚ PÍSKU 1,12m3 (1,9t)</t>
  </si>
  <si>
    <t>16m x 0,35m x 0,2m = 1,12m3 = 1,9t</t>
  </si>
  <si>
    <t>460 49-0012</t>
  </si>
  <si>
    <t>VÝSTRAŽNÁ FÓLIE PVC220</t>
  </si>
  <si>
    <t>celková délka trasy nových výkopů 22m + 5% prořez + překryt</t>
  </si>
  <si>
    <t>460 56-1801</t>
  </si>
  <si>
    <t>ZÁHOZ RÝHY 35x50</t>
  </si>
  <si>
    <t>ZÁHOZ RÝHY 50x110</t>
  </si>
  <si>
    <t>460 51-0055</t>
  </si>
  <si>
    <t>KABELOVÝ PRŮCHOD DO 150mm</t>
  </si>
  <si>
    <t>4m</t>
  </si>
  <si>
    <t>HUTNĚNÍ ZEMINY VE MĚSTĚ PO 20cm</t>
  </si>
  <si>
    <t>celková délka trasy výkopů – 22m; 16m x 0,35m x 0,5m + 6m x 0,5m x 1,1m</t>
  </si>
  <si>
    <t>460 62-0013</t>
  </si>
  <si>
    <t>PROVIZORNÍ ÚPRAVA TERÉNU</t>
  </si>
  <si>
    <t>m2</t>
  </si>
  <si>
    <t>celková délka trasy výkopů - 22m; 16m x 0,35m + 6m x 0,5m</t>
  </si>
  <si>
    <t>460 69-0052</t>
  </si>
  <si>
    <t>OSAZENÍ CHEMICKÉ KOTVY (ZAVRTÁVACÍ KAPSLE PR.12mm + ZÁVITOVÝ SVORNÍK (KOTEVNÍ ŠROUB) 12-85/210</t>
  </si>
  <si>
    <t>8 ks</t>
  </si>
  <si>
    <t>PLASTOVÁ TRUBKA pr. 150 mm</t>
  </si>
  <si>
    <t>2ks x 0,5m</t>
  </si>
  <si>
    <t>PLASTOVÁ TRUBKA pr. 60 mm</t>
  </si>
  <si>
    <t>ZEMNÍ PRÁCE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</si>
</sst>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"/>
      <family val="2"/>
      <charset val="238"/>
    </font>
    <font>
      <sz val="10"/>
      <name val="Tahoma"/>
      <family val="2"/>
      <charset val="238"/>
    </font>
    <font>
      <sz val="9"/>
      <name val="Arial CE"/>
      <family val="2"/>
      <charset val="238"/>
    </font>
    <font>
      <sz val="11"/>
      <name val="Arial"/>
      <family val="2"/>
      <charset val="1"/>
    </font>
    <font>
      <sz val="8"/>
      <name val="Arial CE"/>
      <family val="2"/>
      <charset val="238"/>
    </font>
    <font>
      <sz val="10"/>
      <name val="Arial CE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FFFFC8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17" borderId="0" applyNumberFormat="0" applyBorder="0" applyAlignment="0" applyProtection="0"/>
    <xf numFmtId="0" fontId="25" fillId="18" borderId="6" applyNumberFormat="0" applyAlignment="0" applyProtection="0"/>
    <xf numFmtId="0" fontId="11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5" fillId="0" borderId="0" applyNumberFormat="0" applyFill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3" borderId="0" applyNumberFormat="0" applyBorder="0" applyAlignment="0" applyProtection="0"/>
  </cellStyleXfs>
  <cellXfs count="30">
    <xf numFmtId="0" fontId="0" fillId="0" borderId="0" xfId="0"/>
    <xf numFmtId="0" fontId="20" fillId="0" borderId="0" xfId="0" applyFont="1"/>
    <xf numFmtId="2" fontId="0" fillId="0" borderId="0" xfId="0" applyNumberFormat="1"/>
    <xf numFmtId="0" fontId="0" fillId="0" borderId="10" xfId="0" applyBorder="1"/>
    <xf numFmtId="2" fontId="0" fillId="0" borderId="10" xfId="0" applyNumberFormat="1" applyBorder="1"/>
    <xf numFmtId="2" fontId="19" fillId="0" borderId="11" xfId="0" applyNumberFormat="1" applyFont="1" applyBorder="1"/>
    <xf numFmtId="0" fontId="19" fillId="0" borderId="0" xfId="0" applyFont="1"/>
    <xf numFmtId="2" fontId="0" fillId="0" borderId="11" xfId="0" applyNumberFormat="1" applyBorder="1"/>
    <xf numFmtId="2" fontId="0" fillId="0" borderId="0" xfId="0" applyNumberFormat="1" applyFont="1" applyAlignment="1">
      <alignment horizontal="center"/>
    </xf>
    <xf numFmtId="0" fontId="19" fillId="0" borderId="12" xfId="0" applyFont="1" applyBorder="1"/>
    <xf numFmtId="0" fontId="0" fillId="0" borderId="12" xfId="0" applyBorder="1"/>
    <xf numFmtId="2" fontId="0" fillId="0" borderId="12" xfId="0" applyNumberFormat="1" applyFont="1" applyBorder="1" applyAlignment="1">
      <alignment horizontal="center"/>
    </xf>
    <xf numFmtId="0" fontId="0" fillId="0" borderId="0" xfId="0" applyFont="1"/>
    <xf numFmtId="2" fontId="0" fillId="0" borderId="13" xfId="0" applyNumberFormat="1" applyBorder="1"/>
    <xf numFmtId="0" fontId="0" fillId="0" borderId="0" xfId="0" applyBorder="1"/>
    <xf numFmtId="2" fontId="0" fillId="0" borderId="0" xfId="0" applyNumberFormat="1" applyBorder="1"/>
    <xf numFmtId="0" fontId="0" fillId="0" borderId="11" xfId="0" applyFont="1" applyBorder="1" applyAlignment="1">
      <alignment horizontal="center"/>
    </xf>
    <xf numFmtId="0" fontId="24" fillId="0" borderId="0" xfId="0" applyFont="1"/>
    <xf numFmtId="0" fontId="0" fillId="0" borderId="10" xfId="0" applyFont="1" applyBorder="1"/>
    <xf numFmtId="0" fontId="24" fillId="0" borderId="10" xfId="0" applyFont="1" applyBorder="1" applyAlignment="1">
      <alignment wrapText="1"/>
    </xf>
    <xf numFmtId="0" fontId="24" fillId="0" borderId="0" xfId="0" applyFont="1" applyBorder="1" applyAlignment="1">
      <alignment wrapText="1"/>
    </xf>
    <xf numFmtId="0" fontId="24" fillId="0" borderId="13" xfId="0" applyFont="1" applyBorder="1" applyAlignment="1">
      <alignment wrapText="1"/>
    </xf>
    <xf numFmtId="0" fontId="0" fillId="0" borderId="0" xfId="0" applyFont="1" applyAlignment="1">
      <alignment wrapText="1"/>
    </xf>
    <xf numFmtId="2" fontId="0" fillId="24" borderId="0" xfId="0" applyNumberFormat="1" applyFill="1"/>
    <xf numFmtId="0" fontId="0" fillId="0" borderId="0" xfId="0" applyFont="1" applyBorder="1" applyAlignment="1">
      <alignment wrapText="1"/>
    </xf>
    <xf numFmtId="0" fontId="0" fillId="0" borderId="13" xfId="0" applyFont="1" applyBorder="1" applyAlignment="1">
      <alignment wrapText="1"/>
    </xf>
    <xf numFmtId="0" fontId="18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2" fillId="0" borderId="0" xfId="0" applyFont="1" applyBorder="1" applyAlignment="1">
      <alignment horizontal="justify" wrapText="1"/>
    </xf>
    <xf numFmtId="0" fontId="23" fillId="0" borderId="0" xfId="0" applyFont="1" applyBorder="1" applyAlignment="1">
      <alignment wrapText="1"/>
    </xf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7"/>
  <sheetViews>
    <sheetView tabSelected="1" workbookViewId="0">
      <selection sqref="A1:F1"/>
    </sheetView>
  </sheetViews>
  <sheetFormatPr defaultRowHeight="12.75" customHeight="1" x14ac:dyDescent="0.2"/>
  <cols>
    <col min="1" max="1" width="15.85546875" customWidth="1"/>
    <col min="2" max="2" width="37.5703125" customWidth="1"/>
    <col min="3" max="3" width="12.7109375" customWidth="1"/>
    <col min="4" max="9" width="14.7109375" customWidth="1"/>
  </cols>
  <sheetData>
    <row r="1" spans="1:6" ht="18" customHeight="1" x14ac:dyDescent="0.25">
      <c r="A1" s="26" t="s">
        <v>0</v>
      </c>
      <c r="B1" s="26"/>
      <c r="C1" s="26"/>
      <c r="D1" s="26"/>
      <c r="E1" s="26"/>
      <c r="F1" s="26"/>
    </row>
    <row r="2" spans="1:6" ht="12.75" customHeight="1" x14ac:dyDescent="0.2">
      <c r="A2" s="27" t="s">
        <v>1</v>
      </c>
      <c r="B2" s="27"/>
      <c r="C2" s="27"/>
      <c r="D2" s="27"/>
      <c r="E2" s="27"/>
      <c r="F2" s="27"/>
    </row>
    <row r="3" spans="1:6" ht="14.85" customHeight="1" x14ac:dyDescent="0.2">
      <c r="A3" s="1" t="s">
        <v>2</v>
      </c>
    </row>
    <row r="4" spans="1:6" ht="14.65" customHeight="1" x14ac:dyDescent="0.2">
      <c r="A4" s="1" t="s">
        <v>3</v>
      </c>
    </row>
    <row r="5" spans="1:6" ht="12.75" customHeight="1" x14ac:dyDescent="0.2">
      <c r="A5" t="s">
        <v>4</v>
      </c>
    </row>
    <row r="7" spans="1:6" ht="12.75" customHeight="1" x14ac:dyDescent="0.2">
      <c r="A7">
        <v>1</v>
      </c>
      <c r="B7" t="s">
        <v>5</v>
      </c>
      <c r="C7" s="2">
        <f>C53</f>
        <v>0</v>
      </c>
      <c r="D7" t="s">
        <v>6</v>
      </c>
      <c r="F7" s="2">
        <f>ROUND(C11*0.0325,0)</f>
        <v>0</v>
      </c>
    </row>
    <row r="8" spans="1:6" ht="12.75" customHeight="1" x14ac:dyDescent="0.2">
      <c r="A8">
        <v>2</v>
      </c>
      <c r="B8" t="s">
        <v>7</v>
      </c>
      <c r="C8" s="2">
        <f>D53</f>
        <v>0</v>
      </c>
      <c r="D8" t="s">
        <v>8</v>
      </c>
    </row>
    <row r="9" spans="1:6" ht="12.75" customHeight="1" x14ac:dyDescent="0.2">
      <c r="A9">
        <v>3</v>
      </c>
      <c r="B9" t="s">
        <v>9</v>
      </c>
      <c r="C9" s="2"/>
      <c r="D9" t="s">
        <v>10</v>
      </c>
    </row>
    <row r="10" spans="1:6" ht="12.75" customHeight="1" x14ac:dyDescent="0.2">
      <c r="A10">
        <v>4</v>
      </c>
      <c r="C10" s="2"/>
      <c r="D10" t="s">
        <v>11</v>
      </c>
    </row>
    <row r="11" spans="1:6" ht="12.75" customHeight="1" x14ac:dyDescent="0.2">
      <c r="A11">
        <v>5</v>
      </c>
      <c r="B11" t="s">
        <v>12</v>
      </c>
      <c r="C11" s="2">
        <f>SUM(C7:C10)</f>
        <v>0</v>
      </c>
      <c r="D11" t="s">
        <v>13</v>
      </c>
    </row>
    <row r="12" spans="1:6" ht="12.75" customHeight="1" x14ac:dyDescent="0.2">
      <c r="A12" s="3">
        <v>6</v>
      </c>
      <c r="B12" s="3" t="s">
        <v>14</v>
      </c>
      <c r="C12" s="4">
        <f>D56</f>
        <v>0</v>
      </c>
      <c r="D12" s="3" t="s">
        <v>15</v>
      </c>
      <c r="E12" s="3"/>
      <c r="F12" s="3"/>
    </row>
    <row r="13" spans="1:6" ht="12.75" customHeight="1" x14ac:dyDescent="0.2">
      <c r="A13">
        <v>7</v>
      </c>
      <c r="B13" t="s">
        <v>16</v>
      </c>
      <c r="C13" s="2">
        <f>SUM(C11:C12)</f>
        <v>0</v>
      </c>
    </row>
    <row r="14" spans="1:6" ht="12.75" customHeight="1" x14ac:dyDescent="0.2">
      <c r="A14">
        <v>8</v>
      </c>
      <c r="B14" t="s">
        <v>17</v>
      </c>
      <c r="C14" s="2">
        <f>C13+E14</f>
        <v>0</v>
      </c>
      <c r="D14" t="s">
        <v>18</v>
      </c>
      <c r="E14" s="2">
        <f>F7</f>
        <v>0</v>
      </c>
    </row>
    <row r="15" spans="1:6" ht="12.75" customHeight="1" x14ac:dyDescent="0.2">
      <c r="D15" t="s">
        <v>19</v>
      </c>
      <c r="E15" s="2">
        <f>D57</f>
        <v>0</v>
      </c>
    </row>
    <row r="16" spans="1:6" ht="13.5" customHeight="1" x14ac:dyDescent="0.2">
      <c r="A16">
        <v>9</v>
      </c>
      <c r="B16" t="s">
        <v>20</v>
      </c>
      <c r="D16" s="5">
        <f>C14+E15</f>
        <v>0</v>
      </c>
    </row>
    <row r="18" spans="1:6" ht="12.75" customHeight="1" x14ac:dyDescent="0.2">
      <c r="A18" t="s">
        <v>21</v>
      </c>
    </row>
    <row r="19" spans="1:6" ht="12.75" customHeight="1" x14ac:dyDescent="0.2">
      <c r="A19" t="s">
        <v>22</v>
      </c>
    </row>
    <row r="21" spans="1:6" ht="58.15" customHeight="1" x14ac:dyDescent="0.2">
      <c r="A21" s="28" t="s">
        <v>23</v>
      </c>
      <c r="B21" s="28"/>
      <c r="C21" s="28"/>
      <c r="D21" s="28"/>
      <c r="E21" s="28"/>
      <c r="F21" s="28"/>
    </row>
    <row r="22" spans="1:6" ht="121.7" customHeight="1" x14ac:dyDescent="0.2">
      <c r="A22" s="28" t="s">
        <v>24</v>
      </c>
      <c r="B22" s="28"/>
      <c r="C22" s="28"/>
      <c r="D22" s="28"/>
      <c r="E22" s="28"/>
      <c r="F22" s="28"/>
    </row>
    <row r="44" spans="1:4" ht="12.75" customHeight="1" x14ac:dyDescent="0.2">
      <c r="A44" s="6" t="s">
        <v>25</v>
      </c>
    </row>
    <row r="46" spans="1:4" ht="12.75" customHeight="1" x14ac:dyDescent="0.2">
      <c r="A46" t="s">
        <v>26</v>
      </c>
      <c r="C46" s="2"/>
      <c r="D46" s="2">
        <f>ROUND(F184+H185,0)</f>
        <v>0</v>
      </c>
    </row>
    <row r="47" spans="1:4" ht="12.75" customHeight="1" x14ac:dyDescent="0.2">
      <c r="A47" t="s">
        <v>27</v>
      </c>
      <c r="C47" s="2"/>
      <c r="D47" s="2">
        <f>ROUND((D46)*0.01,0)</f>
        <v>0</v>
      </c>
    </row>
    <row r="48" spans="1:4" ht="12.75" customHeight="1" x14ac:dyDescent="0.2">
      <c r="A48" t="s">
        <v>28</v>
      </c>
      <c r="C48" s="2"/>
      <c r="D48" s="2">
        <f>ROUND(F266,0)</f>
        <v>0</v>
      </c>
    </row>
    <row r="49" spans="1:4" ht="12.75" customHeight="1" x14ac:dyDescent="0.2">
      <c r="A49" t="s">
        <v>29</v>
      </c>
      <c r="C49" s="2">
        <f>ROUND(E94,0)</f>
        <v>0</v>
      </c>
      <c r="D49" s="2"/>
    </row>
    <row r="50" spans="1:4" ht="12.75" customHeight="1" x14ac:dyDescent="0.2">
      <c r="A50" t="s">
        <v>30</v>
      </c>
      <c r="C50" s="2">
        <f>ROUND(C49*0.036,0)</f>
        <v>0</v>
      </c>
      <c r="D50" s="2"/>
    </row>
    <row r="51" spans="1:4" ht="12.75" customHeight="1" x14ac:dyDescent="0.2">
      <c r="A51" s="3" t="s">
        <v>31</v>
      </c>
      <c r="B51" s="3"/>
      <c r="C51" s="4"/>
      <c r="D51" s="4">
        <f>ROUND(C49*0.01,0)</f>
        <v>0</v>
      </c>
    </row>
    <row r="52" spans="1:4" ht="12.75" customHeight="1" x14ac:dyDescent="0.2">
      <c r="C52" s="2"/>
      <c r="D52" s="2"/>
    </row>
    <row r="53" spans="1:4" ht="13.5" customHeight="1" x14ac:dyDescent="0.2">
      <c r="A53" t="s">
        <v>32</v>
      </c>
      <c r="C53" s="7">
        <f>SUM(C49:C52)</f>
        <v>0</v>
      </c>
      <c r="D53" s="7">
        <f>SUM(D46:D52)</f>
        <v>0</v>
      </c>
    </row>
    <row r="54" spans="1:4" ht="12.75" customHeight="1" x14ac:dyDescent="0.2">
      <c r="A54" t="s">
        <v>9</v>
      </c>
      <c r="C54" s="2"/>
      <c r="D54" s="2">
        <v>0</v>
      </c>
    </row>
    <row r="55" spans="1:4" ht="12.75" customHeight="1" x14ac:dyDescent="0.2">
      <c r="A55" t="s">
        <v>33</v>
      </c>
      <c r="C55" s="2"/>
      <c r="D55" s="2"/>
    </row>
    <row r="56" spans="1:4" ht="12.75" customHeight="1" x14ac:dyDescent="0.2">
      <c r="A56" t="s">
        <v>34</v>
      </c>
      <c r="C56" s="2"/>
      <c r="D56" s="23">
        <v>0</v>
      </c>
    </row>
    <row r="57" spans="1:4" ht="12.75" customHeight="1" x14ac:dyDescent="0.2">
      <c r="A57" t="s">
        <v>35</v>
      </c>
      <c r="C57" s="2"/>
      <c r="D57" s="23">
        <v>0</v>
      </c>
    </row>
    <row r="84" spans="1:6" ht="12.75" customHeight="1" x14ac:dyDescent="0.2">
      <c r="A84" s="6" t="s">
        <v>36</v>
      </c>
    </row>
    <row r="85" spans="1:6" ht="15.6" customHeight="1" x14ac:dyDescent="0.2">
      <c r="C85" s="8" t="s">
        <v>37</v>
      </c>
      <c r="D85" s="8" t="s">
        <v>38</v>
      </c>
      <c r="E85" s="8" t="s">
        <v>39</v>
      </c>
    </row>
    <row r="86" spans="1:6" ht="15.6" customHeight="1" x14ac:dyDescent="0.2">
      <c r="A86" s="9"/>
      <c r="B86" s="10"/>
      <c r="C86" s="11"/>
      <c r="D86" s="11"/>
      <c r="E86" s="11"/>
    </row>
    <row r="87" spans="1:6" ht="69.400000000000006" customHeight="1" x14ac:dyDescent="0.2">
      <c r="A87" s="29" t="s">
        <v>40</v>
      </c>
      <c r="B87" s="29"/>
      <c r="C87" s="23">
        <v>0</v>
      </c>
      <c r="D87" s="2">
        <v>2</v>
      </c>
      <c r="E87" s="2">
        <f>C87*D87</f>
        <v>0</v>
      </c>
    </row>
    <row r="88" spans="1:6" ht="16.350000000000001" customHeight="1" x14ac:dyDescent="0.2">
      <c r="A88" s="12" t="s">
        <v>41</v>
      </c>
      <c r="B88" s="12"/>
      <c r="C88" s="23">
        <v>0</v>
      </c>
      <c r="D88" s="2">
        <v>3</v>
      </c>
      <c r="E88" s="2">
        <f>C88*D88</f>
        <v>0</v>
      </c>
      <c r="F88" s="12"/>
    </row>
    <row r="89" spans="1:6" ht="16.350000000000001" customHeight="1" x14ac:dyDescent="0.2">
      <c r="A89" s="12" t="s">
        <v>42</v>
      </c>
      <c r="B89" s="12"/>
      <c r="C89" s="23">
        <v>0</v>
      </c>
      <c r="D89" s="2">
        <v>3</v>
      </c>
      <c r="E89" s="2">
        <f>C89*D89</f>
        <v>0</v>
      </c>
      <c r="F89" s="12"/>
    </row>
    <row r="90" spans="1:6" ht="15.6" customHeight="1" x14ac:dyDescent="0.2">
      <c r="A90" s="24" t="s">
        <v>43</v>
      </c>
      <c r="B90" s="24"/>
      <c r="C90" s="23">
        <v>0</v>
      </c>
      <c r="D90" s="2">
        <v>3</v>
      </c>
      <c r="E90" s="2">
        <f>C90*D90</f>
        <v>0</v>
      </c>
      <c r="F90" s="12"/>
    </row>
    <row r="91" spans="1:6" ht="30.6" customHeight="1" x14ac:dyDescent="0.2">
      <c r="A91" s="24" t="s">
        <v>44</v>
      </c>
      <c r="B91" s="24"/>
      <c r="C91" s="23">
        <v>0</v>
      </c>
      <c r="D91" s="2">
        <v>8</v>
      </c>
      <c r="E91" s="2">
        <f>C91*D91</f>
        <v>0</v>
      </c>
      <c r="F91" s="12"/>
    </row>
    <row r="92" spans="1:6" ht="15.6" customHeight="1" x14ac:dyDescent="0.2">
      <c r="A92" s="25"/>
      <c r="B92" s="25"/>
      <c r="C92" s="13"/>
      <c r="D92" s="13"/>
      <c r="E92" s="13"/>
      <c r="F92" s="12"/>
    </row>
    <row r="93" spans="1:6" ht="12.75" customHeight="1" x14ac:dyDescent="0.2">
      <c r="A93" s="14"/>
      <c r="B93" s="14"/>
      <c r="C93" s="15"/>
      <c r="D93" s="15"/>
      <c r="E93" s="15"/>
    </row>
    <row r="94" spans="1:6" ht="13.5" customHeight="1" x14ac:dyDescent="0.2">
      <c r="A94" t="s">
        <v>45</v>
      </c>
      <c r="C94" s="2"/>
      <c r="D94" s="2"/>
      <c r="E94" s="7">
        <f>SUM(E87:E92)</f>
        <v>0</v>
      </c>
    </row>
    <row r="95" spans="1:6" ht="13.5" customHeight="1" x14ac:dyDescent="0.2">
      <c r="C95" s="2"/>
      <c r="D95" s="2"/>
      <c r="E95" s="15"/>
    </row>
    <row r="96" spans="1:6" ht="12.75" customHeight="1" x14ac:dyDescent="0.2">
      <c r="C96" s="2"/>
      <c r="D96" s="2"/>
      <c r="E96" s="15"/>
    </row>
    <row r="97" spans="1:8" ht="12.75" customHeight="1" x14ac:dyDescent="0.2">
      <c r="A97" s="6" t="s">
        <v>46</v>
      </c>
      <c r="B97" s="6"/>
    </row>
    <row r="98" spans="1:8" ht="13.5" customHeight="1" x14ac:dyDescent="0.2">
      <c r="A98" s="16" t="s">
        <v>47</v>
      </c>
      <c r="B98" s="16" t="s">
        <v>48</v>
      </c>
      <c r="C98" s="16" t="s">
        <v>49</v>
      </c>
      <c r="D98" s="16" t="s">
        <v>50</v>
      </c>
      <c r="E98" s="16" t="s">
        <v>7</v>
      </c>
      <c r="F98" s="16" t="s">
        <v>39</v>
      </c>
      <c r="G98" s="16" t="s">
        <v>51</v>
      </c>
      <c r="H98" s="16" t="s">
        <v>39</v>
      </c>
    </row>
    <row r="99" spans="1:8" ht="14.65" customHeight="1" x14ac:dyDescent="0.2">
      <c r="A99" s="12" t="s">
        <v>52</v>
      </c>
      <c r="B99" s="12" t="s">
        <v>53</v>
      </c>
      <c r="C99" s="12" t="s">
        <v>54</v>
      </c>
      <c r="D99" s="2">
        <v>27</v>
      </c>
      <c r="E99" s="23">
        <v>0</v>
      </c>
      <c r="F99" s="2">
        <f>D99*E99</f>
        <v>0</v>
      </c>
      <c r="G99" s="23">
        <v>0</v>
      </c>
      <c r="H99" s="2">
        <f>D99*G99</f>
        <v>0</v>
      </c>
    </row>
    <row r="100" spans="1:8" ht="14.65" customHeight="1" x14ac:dyDescent="0.2">
      <c r="A100" s="12"/>
      <c r="B100" s="17" t="s">
        <v>55</v>
      </c>
      <c r="C100" s="12"/>
      <c r="D100" s="2"/>
      <c r="E100" s="2"/>
      <c r="F100" s="2"/>
      <c r="G100" s="2"/>
      <c r="H100" s="2"/>
    </row>
    <row r="101" spans="1:8" ht="14.65" customHeight="1" x14ac:dyDescent="0.2">
      <c r="A101" s="18"/>
      <c r="B101" s="19" t="s">
        <v>56</v>
      </c>
      <c r="C101" s="18"/>
      <c r="D101" s="4"/>
      <c r="E101" s="4"/>
      <c r="F101" s="4"/>
      <c r="G101" s="18"/>
      <c r="H101" s="18"/>
    </row>
    <row r="102" spans="1:8" ht="14.65" customHeight="1" x14ac:dyDescent="0.2">
      <c r="A102" s="12" t="s">
        <v>57</v>
      </c>
      <c r="B102" s="12" t="s">
        <v>58</v>
      </c>
      <c r="C102" s="12" t="s">
        <v>54</v>
      </c>
      <c r="D102" s="2">
        <v>4</v>
      </c>
      <c r="E102" s="23">
        <v>0</v>
      </c>
      <c r="F102" s="2">
        <f>D102*E102</f>
        <v>0</v>
      </c>
      <c r="G102" s="23">
        <v>0</v>
      </c>
      <c r="H102" s="2">
        <f>D102*G102</f>
        <v>0</v>
      </c>
    </row>
    <row r="103" spans="1:8" ht="14.65" customHeight="1" x14ac:dyDescent="0.2">
      <c r="A103" s="12"/>
      <c r="B103" s="17" t="s">
        <v>55</v>
      </c>
      <c r="C103" s="12"/>
      <c r="D103" s="2"/>
      <c r="E103" s="2"/>
      <c r="F103" s="2"/>
      <c r="G103" s="2"/>
      <c r="H103" s="2"/>
    </row>
    <row r="104" spans="1:8" ht="14.65" customHeight="1" x14ac:dyDescent="0.2">
      <c r="A104" s="18"/>
      <c r="B104" s="19" t="s">
        <v>56</v>
      </c>
      <c r="C104" s="18"/>
      <c r="D104" s="4"/>
      <c r="E104" s="4"/>
      <c r="F104" s="4"/>
      <c r="G104" s="18"/>
      <c r="H104" s="18"/>
    </row>
    <row r="105" spans="1:8" ht="14.65" customHeight="1" x14ac:dyDescent="0.2">
      <c r="A105" s="12" t="s">
        <v>59</v>
      </c>
      <c r="B105" s="12" t="s">
        <v>60</v>
      </c>
      <c r="C105" s="12" t="s">
        <v>54</v>
      </c>
      <c r="D105" s="2">
        <v>32</v>
      </c>
      <c r="E105" s="23">
        <v>0</v>
      </c>
      <c r="F105" s="2">
        <f>D105*E105</f>
        <v>0</v>
      </c>
      <c r="G105" s="2"/>
      <c r="H105" s="2"/>
    </row>
    <row r="106" spans="1:8" ht="14.65" customHeight="1" x14ac:dyDescent="0.2">
      <c r="A106" s="12"/>
      <c r="B106" s="17" t="s">
        <v>55</v>
      </c>
      <c r="C106" s="12"/>
      <c r="D106" s="2"/>
      <c r="E106" s="2"/>
      <c r="F106" s="2"/>
      <c r="G106" s="2"/>
      <c r="H106" s="2"/>
    </row>
    <row r="107" spans="1:8" ht="14.65" customHeight="1" x14ac:dyDescent="0.2">
      <c r="A107" s="18"/>
      <c r="B107" s="19" t="s">
        <v>56</v>
      </c>
      <c r="C107" s="18"/>
      <c r="D107" s="4"/>
      <c r="E107" s="4"/>
      <c r="F107" s="4"/>
      <c r="G107" s="18"/>
      <c r="H107" s="18"/>
    </row>
    <row r="108" spans="1:8" ht="14.65" customHeight="1" x14ac:dyDescent="0.2">
      <c r="A108" s="12" t="s">
        <v>61</v>
      </c>
      <c r="B108" s="12" t="s">
        <v>62</v>
      </c>
      <c r="C108" s="12" t="s">
        <v>54</v>
      </c>
      <c r="D108" s="2">
        <v>12</v>
      </c>
      <c r="E108" s="23">
        <v>0</v>
      </c>
      <c r="F108" s="2">
        <f>D108*E108</f>
        <v>0</v>
      </c>
      <c r="G108" s="2"/>
      <c r="H108" s="2"/>
    </row>
    <row r="109" spans="1:8" ht="14.65" customHeight="1" x14ac:dyDescent="0.2">
      <c r="A109" s="12"/>
      <c r="B109" s="17" t="s">
        <v>55</v>
      </c>
      <c r="C109" s="12"/>
      <c r="D109" s="2"/>
      <c r="E109" s="2"/>
      <c r="F109" s="2"/>
      <c r="G109" s="2"/>
      <c r="H109" s="2"/>
    </row>
    <row r="110" spans="1:8" ht="14.65" customHeight="1" x14ac:dyDescent="0.2">
      <c r="A110" s="18"/>
      <c r="B110" s="19" t="s">
        <v>56</v>
      </c>
      <c r="C110" s="18"/>
      <c r="D110" s="4"/>
      <c r="E110" s="4"/>
      <c r="F110" s="4"/>
      <c r="G110" s="18"/>
      <c r="H110" s="18"/>
    </row>
    <row r="111" spans="1:8" ht="14.65" customHeight="1" x14ac:dyDescent="0.2">
      <c r="A111" s="12" t="s">
        <v>63</v>
      </c>
      <c r="B111" s="12" t="s">
        <v>64</v>
      </c>
      <c r="C111" s="12" t="s">
        <v>54</v>
      </c>
      <c r="D111" s="2">
        <v>32</v>
      </c>
      <c r="E111" s="23">
        <v>0</v>
      </c>
      <c r="F111" s="2">
        <f>D111*E111</f>
        <v>0</v>
      </c>
      <c r="G111" s="23">
        <v>0</v>
      </c>
      <c r="H111" s="2">
        <f>D111*G111</f>
        <v>0</v>
      </c>
    </row>
    <row r="112" spans="1:8" ht="14.65" customHeight="1" x14ac:dyDescent="0.2">
      <c r="A112" s="12"/>
      <c r="B112" s="17" t="s">
        <v>55</v>
      </c>
      <c r="C112" s="12"/>
      <c r="D112" s="2"/>
      <c r="E112" s="2"/>
      <c r="F112" s="2"/>
      <c r="G112" s="2"/>
      <c r="H112" s="2"/>
    </row>
    <row r="113" spans="1:8" ht="14.65" customHeight="1" x14ac:dyDescent="0.2">
      <c r="A113" s="18"/>
      <c r="B113" s="19" t="s">
        <v>56</v>
      </c>
      <c r="C113" s="18"/>
      <c r="D113" s="4"/>
      <c r="E113" s="4"/>
      <c r="F113" s="4"/>
      <c r="G113" s="18"/>
      <c r="H113" s="18"/>
    </row>
    <row r="114" spans="1:8" ht="14.65" customHeight="1" x14ac:dyDescent="0.2">
      <c r="A114" s="12" t="s">
        <v>61</v>
      </c>
      <c r="B114" s="12" t="s">
        <v>65</v>
      </c>
      <c r="C114" s="12" t="s">
        <v>54</v>
      </c>
      <c r="D114" s="2">
        <v>12</v>
      </c>
      <c r="E114" s="23">
        <v>0</v>
      </c>
      <c r="F114" s="2">
        <f>D114*E114</f>
        <v>0</v>
      </c>
      <c r="G114" s="23">
        <v>0</v>
      </c>
      <c r="H114" s="2">
        <f>D114*G114</f>
        <v>0</v>
      </c>
    </row>
    <row r="115" spans="1:8" ht="14.65" customHeight="1" x14ac:dyDescent="0.2">
      <c r="A115" s="12"/>
      <c r="B115" s="17" t="s">
        <v>55</v>
      </c>
      <c r="C115" s="12"/>
      <c r="D115" s="2"/>
      <c r="E115" s="2"/>
      <c r="F115" s="2"/>
      <c r="G115" s="2"/>
      <c r="H115" s="2"/>
    </row>
    <row r="116" spans="1:8" ht="14.65" customHeight="1" x14ac:dyDescent="0.2">
      <c r="A116" s="18"/>
      <c r="B116" s="19" t="s">
        <v>56</v>
      </c>
      <c r="C116" s="18"/>
      <c r="D116" s="4"/>
      <c r="E116" s="4"/>
      <c r="F116" s="4"/>
      <c r="G116" s="18"/>
      <c r="H116" s="18"/>
    </row>
    <row r="117" spans="1:8" ht="14.65" customHeight="1" x14ac:dyDescent="0.2">
      <c r="A117" s="12" t="s">
        <v>66</v>
      </c>
      <c r="B117" s="12" t="s">
        <v>67</v>
      </c>
      <c r="C117" s="12" t="s">
        <v>54</v>
      </c>
      <c r="D117" s="2">
        <v>36</v>
      </c>
      <c r="E117" s="23">
        <v>0</v>
      </c>
      <c r="F117" s="2">
        <f>D117*E117</f>
        <v>0</v>
      </c>
      <c r="G117" s="2"/>
      <c r="H117" s="2"/>
    </row>
    <row r="118" spans="1:8" ht="14.65" customHeight="1" x14ac:dyDescent="0.2">
      <c r="A118" s="12"/>
      <c r="B118" s="17" t="s">
        <v>55</v>
      </c>
      <c r="C118" s="12"/>
      <c r="D118" s="2"/>
      <c r="E118" s="2"/>
      <c r="F118" s="2"/>
      <c r="G118" s="2"/>
      <c r="H118" s="2"/>
    </row>
    <row r="119" spans="1:8" ht="14.65" customHeight="1" x14ac:dyDescent="0.2">
      <c r="A119" s="18"/>
      <c r="B119" s="19" t="s">
        <v>56</v>
      </c>
      <c r="C119" s="18"/>
      <c r="D119" s="4"/>
      <c r="E119" s="4"/>
      <c r="F119" s="4"/>
      <c r="G119" s="18"/>
      <c r="H119" s="18"/>
    </row>
    <row r="120" spans="1:8" ht="12.75" customHeight="1" x14ac:dyDescent="0.2">
      <c r="A120" t="s">
        <v>66</v>
      </c>
      <c r="B120" t="s">
        <v>68</v>
      </c>
      <c r="C120" t="s">
        <v>54</v>
      </c>
      <c r="D120" s="2">
        <v>39</v>
      </c>
      <c r="E120" s="23">
        <v>0</v>
      </c>
      <c r="F120" s="2">
        <f>D120*E120</f>
        <v>0</v>
      </c>
      <c r="G120" s="23">
        <v>0</v>
      </c>
      <c r="H120" s="2">
        <f>D120*G120</f>
        <v>0</v>
      </c>
    </row>
    <row r="121" spans="1:8" ht="12.75" customHeight="1" x14ac:dyDescent="0.2">
      <c r="B121" s="17" t="s">
        <v>55</v>
      </c>
      <c r="D121" s="2"/>
      <c r="E121" s="2"/>
      <c r="F121" s="2"/>
      <c r="G121" s="2"/>
      <c r="H121" s="2"/>
    </row>
    <row r="122" spans="1:8" ht="14.65" customHeight="1" x14ac:dyDescent="0.2">
      <c r="A122" s="18"/>
      <c r="B122" s="19" t="s">
        <v>56</v>
      </c>
      <c r="C122" s="18"/>
      <c r="D122" s="4"/>
      <c r="E122" s="4"/>
      <c r="F122" s="4"/>
      <c r="G122" s="18"/>
      <c r="H122" s="18"/>
    </row>
    <row r="123" spans="1:8" ht="12.75" customHeight="1" x14ac:dyDescent="0.2">
      <c r="A123" t="s">
        <v>69</v>
      </c>
      <c r="B123" t="s">
        <v>70</v>
      </c>
      <c r="C123" t="s">
        <v>71</v>
      </c>
      <c r="D123" s="2">
        <v>4</v>
      </c>
      <c r="E123" s="23">
        <v>0</v>
      </c>
      <c r="F123" s="2">
        <f>D123*E123</f>
        <v>0</v>
      </c>
      <c r="G123" s="2"/>
      <c r="H123" s="2"/>
    </row>
    <row r="124" spans="1:8" ht="12.75" customHeight="1" x14ac:dyDescent="0.2">
      <c r="B124" s="17" t="s">
        <v>55</v>
      </c>
      <c r="D124" s="2"/>
      <c r="E124" s="2"/>
      <c r="F124" s="2"/>
      <c r="G124" s="2"/>
      <c r="H124" s="2"/>
    </row>
    <row r="125" spans="1:8" ht="14.65" customHeight="1" x14ac:dyDescent="0.2">
      <c r="A125" s="18"/>
      <c r="B125" s="19" t="s">
        <v>56</v>
      </c>
      <c r="C125" s="18"/>
      <c r="D125" s="4"/>
      <c r="E125" s="4"/>
      <c r="F125" s="4"/>
      <c r="G125" s="18"/>
      <c r="H125" s="18"/>
    </row>
    <row r="126" spans="1:8" ht="12.75" customHeight="1" x14ac:dyDescent="0.2">
      <c r="A126" t="s">
        <v>72</v>
      </c>
      <c r="B126" t="s">
        <v>73</v>
      </c>
      <c r="C126" t="s">
        <v>71</v>
      </c>
      <c r="D126" s="2">
        <v>4</v>
      </c>
      <c r="E126" s="23">
        <v>0</v>
      </c>
      <c r="F126" s="2">
        <f>D126*E126</f>
        <v>0</v>
      </c>
      <c r="G126" s="2"/>
      <c r="H126" s="2"/>
    </row>
    <row r="127" spans="1:8" ht="12.75" customHeight="1" x14ac:dyDescent="0.2">
      <c r="B127" s="17" t="s">
        <v>55</v>
      </c>
      <c r="D127" s="2"/>
      <c r="E127" s="2"/>
      <c r="F127" s="2"/>
      <c r="G127" s="2"/>
      <c r="H127" s="2"/>
    </row>
    <row r="128" spans="1:8" ht="14.65" customHeight="1" x14ac:dyDescent="0.2">
      <c r="A128" s="18"/>
      <c r="B128" s="19" t="s">
        <v>56</v>
      </c>
      <c r="C128" s="18"/>
      <c r="D128" s="4"/>
      <c r="E128" s="4"/>
      <c r="F128" s="4"/>
      <c r="G128" s="18"/>
      <c r="H128" s="18"/>
    </row>
    <row r="129" spans="1:8" ht="14.65" customHeight="1" x14ac:dyDescent="0.2">
      <c r="A129" s="12" t="s">
        <v>74</v>
      </c>
      <c r="B129" s="12" t="s">
        <v>75</v>
      </c>
      <c r="C129" s="12" t="s">
        <v>71</v>
      </c>
      <c r="D129" s="2">
        <v>5</v>
      </c>
      <c r="E129" s="23">
        <v>0</v>
      </c>
      <c r="F129" s="2">
        <f>D129*E129</f>
        <v>0</v>
      </c>
      <c r="G129" s="2"/>
      <c r="H129" s="2"/>
    </row>
    <row r="130" spans="1:8" ht="14.65" customHeight="1" x14ac:dyDescent="0.2">
      <c r="A130" s="12"/>
      <c r="B130" s="17" t="s">
        <v>55</v>
      </c>
      <c r="C130" s="12"/>
      <c r="D130" s="2"/>
      <c r="E130" s="2"/>
      <c r="F130" s="2"/>
      <c r="G130" s="2"/>
      <c r="H130" s="2"/>
    </row>
    <row r="131" spans="1:8" ht="14.65" customHeight="1" x14ac:dyDescent="0.2">
      <c r="A131" s="18"/>
      <c r="B131" s="19" t="s">
        <v>56</v>
      </c>
      <c r="C131" s="18"/>
      <c r="D131" s="4"/>
      <c r="E131" s="4"/>
      <c r="F131" s="4"/>
      <c r="G131" s="18"/>
      <c r="H131" s="18"/>
    </row>
    <row r="132" spans="1:8" ht="14.65" customHeight="1" x14ac:dyDescent="0.2">
      <c r="A132" s="12" t="s">
        <v>69</v>
      </c>
      <c r="B132" s="12" t="s">
        <v>76</v>
      </c>
      <c r="C132" s="12" t="s">
        <v>71</v>
      </c>
      <c r="D132" s="2">
        <v>4</v>
      </c>
      <c r="E132" s="23">
        <v>0</v>
      </c>
      <c r="F132" s="2">
        <f>D132*E132</f>
        <v>0</v>
      </c>
      <c r="G132" s="2"/>
      <c r="H132" s="2"/>
    </row>
    <row r="133" spans="1:8" ht="14.65" customHeight="1" x14ac:dyDescent="0.2">
      <c r="A133" s="12"/>
      <c r="B133" s="17" t="s">
        <v>55</v>
      </c>
      <c r="C133" s="12"/>
      <c r="D133" s="2"/>
      <c r="E133" s="2"/>
      <c r="F133" s="2"/>
      <c r="G133" s="2"/>
      <c r="H133" s="2"/>
    </row>
    <row r="134" spans="1:8" ht="14.65" customHeight="1" x14ac:dyDescent="0.2">
      <c r="A134" s="18"/>
      <c r="B134" s="19" t="s">
        <v>56</v>
      </c>
      <c r="C134" s="18"/>
      <c r="D134" s="4"/>
      <c r="E134" s="4"/>
      <c r="F134" s="4"/>
      <c r="G134" s="18"/>
      <c r="H134" s="18"/>
    </row>
    <row r="135" spans="1:8" ht="12.75" customHeight="1" x14ac:dyDescent="0.2">
      <c r="A135" t="s">
        <v>77</v>
      </c>
      <c r="B135" t="s">
        <v>78</v>
      </c>
      <c r="C135" t="s">
        <v>71</v>
      </c>
      <c r="D135" s="2">
        <v>3</v>
      </c>
      <c r="E135" s="23">
        <v>0</v>
      </c>
      <c r="F135" s="2">
        <f>D135*E135</f>
        <v>0</v>
      </c>
      <c r="G135" s="23">
        <v>0</v>
      </c>
      <c r="H135" s="2">
        <f>D135*G135</f>
        <v>0</v>
      </c>
    </row>
    <row r="136" spans="1:8" ht="12.75" customHeight="1" x14ac:dyDescent="0.2">
      <c r="B136" s="17" t="s">
        <v>55</v>
      </c>
      <c r="D136" s="2"/>
      <c r="E136" s="2"/>
      <c r="F136" s="2"/>
      <c r="G136" s="2"/>
      <c r="H136" s="2"/>
    </row>
    <row r="137" spans="1:8" ht="14.65" customHeight="1" x14ac:dyDescent="0.2">
      <c r="A137" s="18"/>
      <c r="B137" s="19" t="s">
        <v>56</v>
      </c>
      <c r="C137" s="18"/>
      <c r="D137" s="4"/>
      <c r="E137" s="4"/>
      <c r="F137" s="4"/>
      <c r="G137" s="18"/>
      <c r="H137" s="18"/>
    </row>
    <row r="138" spans="1:8" ht="14.65" customHeight="1" x14ac:dyDescent="0.2">
      <c r="A138" s="12" t="s">
        <v>79</v>
      </c>
      <c r="B138" s="12" t="s">
        <v>80</v>
      </c>
      <c r="C138" s="12" t="s">
        <v>71</v>
      </c>
      <c r="D138" s="2">
        <v>3</v>
      </c>
      <c r="E138" s="23">
        <v>0</v>
      </c>
      <c r="F138" s="2">
        <f>D138*E138</f>
        <v>0</v>
      </c>
      <c r="G138" s="2"/>
      <c r="H138" s="2"/>
    </row>
    <row r="139" spans="1:8" ht="14.65" customHeight="1" x14ac:dyDescent="0.2">
      <c r="A139" s="12"/>
      <c r="B139" s="17" t="s">
        <v>55</v>
      </c>
      <c r="C139" s="12"/>
      <c r="D139" s="2"/>
      <c r="E139" s="2"/>
      <c r="F139" s="2"/>
      <c r="G139" s="2"/>
      <c r="H139" s="2"/>
    </row>
    <row r="140" spans="1:8" ht="14.65" customHeight="1" x14ac:dyDescent="0.2">
      <c r="A140" s="18"/>
      <c r="B140" s="19" t="s">
        <v>56</v>
      </c>
      <c r="C140" s="18"/>
      <c r="D140" s="4"/>
      <c r="E140" s="4"/>
      <c r="F140" s="4"/>
      <c r="G140" s="18"/>
      <c r="H140" s="18"/>
    </row>
    <row r="141" spans="1:8" ht="12.75" customHeight="1" x14ac:dyDescent="0.2">
      <c r="A141" t="s">
        <v>81</v>
      </c>
      <c r="B141" t="s">
        <v>82</v>
      </c>
      <c r="C141" t="s">
        <v>71</v>
      </c>
      <c r="D141" s="2">
        <v>4</v>
      </c>
      <c r="E141" s="23">
        <v>0</v>
      </c>
      <c r="F141" s="2">
        <f>D141*E141</f>
        <v>0</v>
      </c>
      <c r="G141" s="2"/>
      <c r="H141" s="2"/>
    </row>
    <row r="142" spans="1:8" ht="12.75" customHeight="1" x14ac:dyDescent="0.2">
      <c r="B142" s="17" t="s">
        <v>55</v>
      </c>
      <c r="D142" s="2"/>
      <c r="E142" s="2"/>
      <c r="F142" s="2"/>
      <c r="G142" s="2"/>
      <c r="H142" s="2"/>
    </row>
    <row r="143" spans="1:8" ht="14.65" customHeight="1" x14ac:dyDescent="0.2">
      <c r="A143" s="18"/>
      <c r="B143" s="19" t="s">
        <v>56</v>
      </c>
      <c r="C143" s="18"/>
      <c r="D143" s="4"/>
      <c r="E143" s="4"/>
      <c r="F143" s="4"/>
      <c r="G143" s="18"/>
      <c r="H143" s="18"/>
    </row>
    <row r="144" spans="1:8" ht="14.65" customHeight="1" x14ac:dyDescent="0.2">
      <c r="A144" t="s">
        <v>83</v>
      </c>
      <c r="B144" t="s">
        <v>84</v>
      </c>
      <c r="C144" t="s">
        <v>71</v>
      </c>
      <c r="D144" s="2">
        <v>2</v>
      </c>
      <c r="E144" s="23">
        <v>0</v>
      </c>
      <c r="F144" s="2">
        <f>D144*E144</f>
        <v>0</v>
      </c>
      <c r="G144" s="2"/>
      <c r="H144" s="2"/>
    </row>
    <row r="145" spans="1:8" ht="14.65" customHeight="1" x14ac:dyDescent="0.2">
      <c r="B145" s="17" t="s">
        <v>55</v>
      </c>
      <c r="D145" s="2"/>
      <c r="E145" s="2"/>
      <c r="F145" s="2"/>
      <c r="G145" s="2"/>
      <c r="H145" s="2"/>
    </row>
    <row r="146" spans="1:8" ht="14.65" customHeight="1" x14ac:dyDescent="0.2">
      <c r="A146" s="3"/>
      <c r="B146" s="19" t="s">
        <v>56</v>
      </c>
      <c r="C146" s="3"/>
      <c r="D146" s="4"/>
      <c r="E146" s="4"/>
      <c r="F146" s="4"/>
      <c r="G146" s="3"/>
      <c r="H146" s="3"/>
    </row>
    <row r="147" spans="1:8" ht="12.75" customHeight="1" x14ac:dyDescent="0.2">
      <c r="A147" t="s">
        <v>85</v>
      </c>
      <c r="B147" t="s">
        <v>86</v>
      </c>
      <c r="C147" t="s">
        <v>71</v>
      </c>
      <c r="D147" s="2">
        <v>6</v>
      </c>
      <c r="E147" s="23">
        <v>0</v>
      </c>
      <c r="F147" s="2">
        <f>D147*E147</f>
        <v>0</v>
      </c>
      <c r="G147" s="23">
        <v>0</v>
      </c>
      <c r="H147" s="2">
        <f>D147*G147</f>
        <v>0</v>
      </c>
    </row>
    <row r="148" spans="1:8" ht="12.75" customHeight="1" x14ac:dyDescent="0.2">
      <c r="B148" s="17" t="s">
        <v>55</v>
      </c>
      <c r="D148" s="2"/>
      <c r="E148" s="2"/>
      <c r="F148" s="2"/>
      <c r="G148" s="2"/>
      <c r="H148" s="2"/>
    </row>
    <row r="149" spans="1:8" ht="14.65" customHeight="1" x14ac:dyDescent="0.2">
      <c r="A149" s="18"/>
      <c r="B149" s="19" t="s">
        <v>56</v>
      </c>
      <c r="C149" s="18"/>
      <c r="D149" s="4"/>
      <c r="E149" s="4"/>
      <c r="F149" s="4"/>
      <c r="G149" s="18"/>
      <c r="H149" s="18"/>
    </row>
    <row r="150" spans="1:8" ht="12.75" customHeight="1" x14ac:dyDescent="0.2">
      <c r="B150" t="s">
        <v>87</v>
      </c>
      <c r="C150" t="s">
        <v>54</v>
      </c>
      <c r="D150" s="2">
        <v>1</v>
      </c>
      <c r="E150" s="23">
        <v>0</v>
      </c>
      <c r="F150" s="2">
        <f>D150*E150</f>
        <v>0</v>
      </c>
      <c r="G150" s="23">
        <v>0</v>
      </c>
      <c r="H150" s="2">
        <f>D150*G150</f>
        <v>0</v>
      </c>
    </row>
    <row r="151" spans="1:8" ht="14.65" customHeight="1" x14ac:dyDescent="0.2">
      <c r="B151" s="17" t="s">
        <v>55</v>
      </c>
      <c r="D151" s="2"/>
      <c r="E151" s="2"/>
      <c r="F151" s="2"/>
      <c r="G151" s="2"/>
      <c r="H151" s="2"/>
    </row>
    <row r="152" spans="1:8" ht="14.65" customHeight="1" x14ac:dyDescent="0.2">
      <c r="A152" s="18"/>
      <c r="B152" s="19" t="s">
        <v>56</v>
      </c>
      <c r="C152" s="18"/>
      <c r="D152" s="4"/>
      <c r="E152" s="4"/>
      <c r="F152" s="4"/>
      <c r="G152" s="18"/>
      <c r="H152" s="18"/>
    </row>
    <row r="153" spans="1:8" ht="12.75" customHeight="1" x14ac:dyDescent="0.2">
      <c r="A153" t="s">
        <v>81</v>
      </c>
      <c r="B153" t="s">
        <v>88</v>
      </c>
      <c r="C153" t="s">
        <v>71</v>
      </c>
      <c r="D153" s="2">
        <v>4</v>
      </c>
      <c r="E153" s="23">
        <v>0</v>
      </c>
      <c r="F153" s="2">
        <f>D153*E153</f>
        <v>0</v>
      </c>
      <c r="G153" s="2"/>
      <c r="H153" s="2"/>
    </row>
    <row r="154" spans="1:8" ht="12.75" customHeight="1" x14ac:dyDescent="0.2">
      <c r="B154" s="17" t="s">
        <v>55</v>
      </c>
      <c r="D154" s="2"/>
      <c r="E154" s="2"/>
      <c r="F154" s="2"/>
      <c r="G154" s="2"/>
      <c r="H154" s="2"/>
    </row>
    <row r="155" spans="1:8" ht="14.65" customHeight="1" x14ac:dyDescent="0.2">
      <c r="A155" s="18"/>
      <c r="B155" s="19" t="s">
        <v>56</v>
      </c>
      <c r="C155" s="18"/>
      <c r="D155" s="4"/>
      <c r="E155" s="4"/>
      <c r="F155" s="4"/>
      <c r="G155" s="18"/>
      <c r="H155" s="18"/>
    </row>
    <row r="156" spans="1:8" ht="14.65" customHeight="1" x14ac:dyDescent="0.2">
      <c r="A156" s="12" t="s">
        <v>79</v>
      </c>
      <c r="B156" s="12" t="s">
        <v>89</v>
      </c>
      <c r="C156" s="12" t="s">
        <v>71</v>
      </c>
      <c r="D156" s="2">
        <v>2</v>
      </c>
      <c r="E156" s="23">
        <v>0</v>
      </c>
      <c r="F156" s="2">
        <f>D156*E156</f>
        <v>0</v>
      </c>
      <c r="G156" s="2"/>
      <c r="H156" s="2"/>
    </row>
    <row r="157" spans="1:8" ht="14.65" customHeight="1" x14ac:dyDescent="0.2">
      <c r="A157" s="12"/>
      <c r="B157" s="17" t="s">
        <v>55</v>
      </c>
      <c r="C157" s="12"/>
      <c r="D157" s="2"/>
      <c r="E157" s="2"/>
      <c r="F157" s="2"/>
      <c r="G157" s="2"/>
      <c r="H157" s="2"/>
    </row>
    <row r="158" spans="1:8" ht="14.65" customHeight="1" x14ac:dyDescent="0.2">
      <c r="A158" s="18"/>
      <c r="B158" s="19" t="s">
        <v>56</v>
      </c>
      <c r="C158" s="18"/>
      <c r="D158" s="4"/>
      <c r="E158" s="4"/>
      <c r="F158" s="4"/>
      <c r="G158" s="18"/>
      <c r="H158" s="18"/>
    </row>
    <row r="159" spans="1:8" ht="12.75" customHeight="1" x14ac:dyDescent="0.2">
      <c r="A159" t="s">
        <v>79</v>
      </c>
      <c r="B159" t="s">
        <v>90</v>
      </c>
      <c r="C159" t="s">
        <v>71</v>
      </c>
      <c r="D159" s="2">
        <v>2</v>
      </c>
      <c r="E159" s="23">
        <v>0</v>
      </c>
      <c r="F159" s="2">
        <f>D159*E159</f>
        <v>0</v>
      </c>
      <c r="G159" s="2"/>
      <c r="H159" s="2"/>
    </row>
    <row r="160" spans="1:8" ht="12.75" customHeight="1" x14ac:dyDescent="0.2">
      <c r="B160" s="17" t="s">
        <v>55</v>
      </c>
      <c r="D160" s="2"/>
      <c r="E160" s="2"/>
      <c r="F160" s="2"/>
      <c r="G160" s="2"/>
      <c r="H160" s="2"/>
    </row>
    <row r="161" spans="1:8" ht="14.65" customHeight="1" x14ac:dyDescent="0.2">
      <c r="A161" s="18"/>
      <c r="B161" s="19" t="s">
        <v>56</v>
      </c>
      <c r="C161" s="18"/>
      <c r="D161" s="4"/>
      <c r="E161" s="4"/>
      <c r="F161" s="4"/>
      <c r="G161" s="18"/>
      <c r="H161" s="18"/>
    </row>
    <row r="162" spans="1:8" ht="14.65" customHeight="1" x14ac:dyDescent="0.2">
      <c r="A162" s="12" t="s">
        <v>91</v>
      </c>
      <c r="B162" s="12" t="s">
        <v>92</v>
      </c>
      <c r="C162" s="12" t="s">
        <v>71</v>
      </c>
      <c r="D162" s="2">
        <v>2</v>
      </c>
      <c r="E162" s="23">
        <v>0</v>
      </c>
      <c r="F162" s="2">
        <f>D162*E162</f>
        <v>0</v>
      </c>
      <c r="G162" s="2"/>
      <c r="H162" s="2"/>
    </row>
    <row r="163" spans="1:8" ht="14.65" customHeight="1" x14ac:dyDescent="0.2">
      <c r="A163" s="12"/>
      <c r="B163" s="17" t="s">
        <v>55</v>
      </c>
      <c r="C163" s="12"/>
      <c r="D163" s="2"/>
      <c r="E163" s="2"/>
      <c r="F163" s="2"/>
      <c r="G163" s="2"/>
      <c r="H163" s="2"/>
    </row>
    <row r="164" spans="1:8" ht="14.65" customHeight="1" x14ac:dyDescent="0.2">
      <c r="A164" s="12"/>
      <c r="B164" s="20" t="s">
        <v>56</v>
      </c>
      <c r="C164" s="12"/>
      <c r="D164" s="2"/>
      <c r="E164" s="2"/>
      <c r="F164" s="2"/>
      <c r="G164" s="2"/>
      <c r="H164" s="2"/>
    </row>
    <row r="165" spans="1:8" ht="56.65" customHeight="1" x14ac:dyDescent="0.2">
      <c r="A165" s="18"/>
      <c r="B165" s="19" t="s">
        <v>93</v>
      </c>
      <c r="C165" s="18"/>
      <c r="D165" s="4"/>
      <c r="E165" s="4"/>
      <c r="F165" s="4"/>
      <c r="G165" s="18"/>
      <c r="H165" s="18"/>
    </row>
    <row r="166" spans="1:8" ht="14.65" customHeight="1" x14ac:dyDescent="0.2">
      <c r="A166" s="12" t="s">
        <v>94</v>
      </c>
      <c r="B166" s="12" t="s">
        <v>95</v>
      </c>
      <c r="C166" s="12" t="s">
        <v>71</v>
      </c>
      <c r="D166" s="2">
        <v>2</v>
      </c>
      <c r="E166" s="23">
        <v>0</v>
      </c>
      <c r="F166" s="2">
        <f>D166*E166</f>
        <v>0</v>
      </c>
      <c r="G166" s="2"/>
      <c r="H166" s="2"/>
    </row>
    <row r="167" spans="1:8" ht="14.65" customHeight="1" x14ac:dyDescent="0.2">
      <c r="A167" s="12"/>
      <c r="B167" s="17" t="s">
        <v>55</v>
      </c>
      <c r="C167" s="12"/>
      <c r="D167" s="2"/>
      <c r="E167" s="2"/>
      <c r="F167" s="2"/>
      <c r="G167" s="2"/>
      <c r="H167" s="2"/>
    </row>
    <row r="168" spans="1:8" ht="14.65" customHeight="1" x14ac:dyDescent="0.2">
      <c r="A168" s="12"/>
      <c r="B168" s="20" t="s">
        <v>56</v>
      </c>
      <c r="C168" s="12"/>
      <c r="D168" s="2"/>
      <c r="E168" s="2"/>
      <c r="F168" s="2"/>
      <c r="G168" s="2"/>
      <c r="H168" s="2"/>
    </row>
    <row r="169" spans="1:8" ht="47.85" customHeight="1" x14ac:dyDescent="0.2">
      <c r="A169" s="18"/>
      <c r="B169" s="19" t="s">
        <v>96</v>
      </c>
      <c r="C169" s="18"/>
      <c r="D169" s="4"/>
      <c r="E169" s="4"/>
      <c r="F169" s="4"/>
      <c r="G169" s="18"/>
      <c r="H169" s="18"/>
    </row>
    <row r="170" spans="1:8" ht="12.75" customHeight="1" x14ac:dyDescent="0.2">
      <c r="A170" s="12" t="s">
        <v>97</v>
      </c>
      <c r="B170" t="s">
        <v>98</v>
      </c>
      <c r="C170" t="s">
        <v>99</v>
      </c>
      <c r="D170" s="2">
        <v>2</v>
      </c>
      <c r="E170" s="23">
        <v>0</v>
      </c>
      <c r="F170" s="2">
        <f>D170*E170</f>
        <v>0</v>
      </c>
      <c r="G170" s="2"/>
      <c r="H170" s="2"/>
    </row>
    <row r="171" spans="1:8" ht="12.75" customHeight="1" x14ac:dyDescent="0.2">
      <c r="B171" s="17" t="s">
        <v>55</v>
      </c>
      <c r="D171" s="2"/>
      <c r="E171" s="2"/>
      <c r="F171" s="2"/>
      <c r="G171" s="2"/>
      <c r="H171" s="2"/>
    </row>
    <row r="172" spans="1:8" ht="14.65" customHeight="1" x14ac:dyDescent="0.2">
      <c r="B172" s="20" t="s">
        <v>56</v>
      </c>
      <c r="D172" s="2"/>
      <c r="E172" s="2"/>
      <c r="F172" s="2"/>
      <c r="G172" s="2"/>
      <c r="H172" s="2"/>
    </row>
    <row r="173" spans="1:8" ht="27.6" customHeight="1" x14ac:dyDescent="0.2">
      <c r="A173" s="18"/>
      <c r="B173" s="19" t="s">
        <v>100</v>
      </c>
      <c r="C173" s="18"/>
      <c r="D173" s="4"/>
      <c r="E173" s="4"/>
      <c r="F173" s="4"/>
      <c r="G173" s="18"/>
      <c r="H173" s="18"/>
    </row>
    <row r="174" spans="1:8" ht="12.75" customHeight="1" x14ac:dyDescent="0.2">
      <c r="A174" s="12" t="s">
        <v>101</v>
      </c>
      <c r="B174" t="s">
        <v>102</v>
      </c>
      <c r="C174" t="s">
        <v>103</v>
      </c>
      <c r="D174" s="2">
        <v>2.21</v>
      </c>
      <c r="E174" s="23">
        <v>0</v>
      </c>
      <c r="F174" s="2">
        <f>D174*E174</f>
        <v>0</v>
      </c>
      <c r="G174" s="2"/>
      <c r="H174" s="2"/>
    </row>
    <row r="175" spans="1:8" ht="12.75" customHeight="1" x14ac:dyDescent="0.2">
      <c r="B175" s="17" t="s">
        <v>55</v>
      </c>
      <c r="D175" s="2"/>
      <c r="E175" s="2"/>
      <c r="F175" s="2"/>
      <c r="G175" s="2"/>
      <c r="H175" s="2"/>
    </row>
    <row r="176" spans="1:8" ht="14.65" customHeight="1" x14ac:dyDescent="0.2">
      <c r="B176" s="20" t="s">
        <v>56</v>
      </c>
      <c r="D176" s="2"/>
      <c r="E176" s="2"/>
      <c r="F176" s="2"/>
      <c r="G176" s="2"/>
      <c r="H176" s="2"/>
    </row>
    <row r="177" spans="1:8" ht="38.85" customHeight="1" x14ac:dyDescent="0.2">
      <c r="A177" s="18"/>
      <c r="B177" s="19" t="s">
        <v>104</v>
      </c>
      <c r="C177" s="18"/>
      <c r="D177" s="4"/>
      <c r="E177" s="4"/>
      <c r="F177" s="4"/>
      <c r="G177" s="18"/>
      <c r="H177" s="18"/>
    </row>
    <row r="178" spans="1:8" ht="12.75" customHeight="1" x14ac:dyDescent="0.2">
      <c r="A178" s="12" t="s">
        <v>105</v>
      </c>
      <c r="B178" t="s">
        <v>106</v>
      </c>
      <c r="C178" t="s">
        <v>103</v>
      </c>
      <c r="D178" s="2">
        <v>9.34</v>
      </c>
      <c r="E178" s="23">
        <v>0</v>
      </c>
      <c r="F178" s="2">
        <f>D178*E178</f>
        <v>0</v>
      </c>
      <c r="G178" s="2"/>
      <c r="H178" s="2"/>
    </row>
    <row r="179" spans="1:8" ht="12.75" customHeight="1" x14ac:dyDescent="0.2">
      <c r="B179" s="17" t="s">
        <v>55</v>
      </c>
      <c r="D179" s="2"/>
      <c r="E179" s="2"/>
      <c r="F179" s="2"/>
      <c r="G179" s="2"/>
      <c r="H179" s="2"/>
    </row>
    <row r="180" spans="1:8" ht="12.75" customHeight="1" x14ac:dyDescent="0.2">
      <c r="B180" s="20" t="s">
        <v>56</v>
      </c>
      <c r="D180" s="2"/>
      <c r="E180" s="2"/>
      <c r="F180" s="2"/>
      <c r="G180" s="2"/>
      <c r="H180" s="2"/>
    </row>
    <row r="181" spans="1:8" ht="35.85" customHeight="1" x14ac:dyDescent="0.2">
      <c r="A181" s="18"/>
      <c r="B181" s="19" t="s">
        <v>107</v>
      </c>
      <c r="C181" s="18"/>
      <c r="D181" s="4"/>
      <c r="E181" s="4"/>
      <c r="F181" s="4"/>
      <c r="G181" s="18"/>
      <c r="H181" s="18"/>
    </row>
    <row r="182" spans="1:8" ht="12.75" customHeight="1" x14ac:dyDescent="0.2">
      <c r="D182" s="2"/>
      <c r="E182" s="2"/>
      <c r="F182" s="2"/>
      <c r="G182" s="2"/>
      <c r="H182" s="2"/>
    </row>
    <row r="183" spans="1:8" ht="12.75" customHeight="1" x14ac:dyDescent="0.2">
      <c r="D183" s="2"/>
      <c r="E183" s="2"/>
      <c r="F183" s="2"/>
      <c r="G183" s="2"/>
      <c r="H183" s="2"/>
    </row>
    <row r="184" spans="1:8" ht="13.5" customHeight="1" x14ac:dyDescent="0.2">
      <c r="B184" t="s">
        <v>108</v>
      </c>
      <c r="D184" s="2"/>
      <c r="E184" s="2"/>
      <c r="F184" s="7">
        <f>SUM(F99:F183)</f>
        <v>0</v>
      </c>
      <c r="G184" s="2"/>
      <c r="H184" s="2">
        <f>SUM(H99:H183)</f>
        <v>0</v>
      </c>
    </row>
    <row r="185" spans="1:8" ht="13.5" customHeight="1" x14ac:dyDescent="0.2">
      <c r="B185" t="s">
        <v>109</v>
      </c>
      <c r="D185" s="2"/>
      <c r="E185" s="2"/>
      <c r="F185" s="2"/>
      <c r="G185" s="2"/>
      <c r="H185" s="7">
        <f>H184*1.03</f>
        <v>0</v>
      </c>
    </row>
    <row r="186" spans="1:8" ht="14.65" customHeight="1" x14ac:dyDescent="0.2">
      <c r="D186" s="2"/>
      <c r="E186" s="2"/>
      <c r="F186" s="2"/>
      <c r="G186" s="2"/>
    </row>
    <row r="187" spans="1:8" ht="14.65" customHeight="1" x14ac:dyDescent="0.2">
      <c r="D187" s="2"/>
      <c r="E187" s="2"/>
      <c r="F187" s="2"/>
      <c r="G187" s="2"/>
    </row>
    <row r="188" spans="1:8" ht="14.65" customHeight="1" x14ac:dyDescent="0.2">
      <c r="A188" s="6" t="s">
        <v>110</v>
      </c>
    </row>
    <row r="189" spans="1:8" ht="14.65" customHeight="1" x14ac:dyDescent="0.2">
      <c r="A189" s="16" t="s">
        <v>47</v>
      </c>
      <c r="B189" s="16" t="s">
        <v>48</v>
      </c>
      <c r="C189" s="16" t="s">
        <v>49</v>
      </c>
      <c r="D189" s="16" t="s">
        <v>50</v>
      </c>
      <c r="E189" s="16" t="s">
        <v>7</v>
      </c>
      <c r="F189" s="16" t="s">
        <v>39</v>
      </c>
    </row>
    <row r="190" spans="1:8" ht="14.65" customHeight="1" x14ac:dyDescent="0.2">
      <c r="A190" t="s">
        <v>111</v>
      </c>
      <c r="B190" t="s">
        <v>112</v>
      </c>
      <c r="C190" t="s">
        <v>113</v>
      </c>
      <c r="D190" s="2">
        <v>2.1999999999999999E-2</v>
      </c>
      <c r="E190" s="23">
        <v>0</v>
      </c>
      <c r="F190" s="2">
        <f>D190*E190</f>
        <v>0</v>
      </c>
    </row>
    <row r="191" spans="1:8" ht="14.65" customHeight="1" x14ac:dyDescent="0.2">
      <c r="B191" s="17" t="s">
        <v>55</v>
      </c>
      <c r="D191" s="2"/>
      <c r="E191" s="2"/>
      <c r="F191" s="2"/>
    </row>
    <row r="192" spans="1:8" ht="14.65" customHeight="1" x14ac:dyDescent="0.2">
      <c r="B192" s="20" t="s">
        <v>56</v>
      </c>
      <c r="D192" s="2"/>
      <c r="E192" s="2"/>
      <c r="F192" s="2"/>
    </row>
    <row r="193" spans="1:6" ht="14.65" customHeight="1" x14ac:dyDescent="0.2">
      <c r="A193" s="18"/>
      <c r="B193" s="19" t="s">
        <v>114</v>
      </c>
      <c r="C193" s="18"/>
      <c r="D193" s="4"/>
      <c r="E193" s="4"/>
      <c r="F193" s="4"/>
    </row>
    <row r="194" spans="1:6" ht="14.65" customHeight="1" x14ac:dyDescent="0.2">
      <c r="A194" t="s">
        <v>115</v>
      </c>
      <c r="B194" t="s">
        <v>116</v>
      </c>
      <c r="C194" t="s">
        <v>117</v>
      </c>
      <c r="D194" s="2">
        <v>0.60000000000000009</v>
      </c>
      <c r="E194" s="23">
        <v>0</v>
      </c>
      <c r="F194" s="2">
        <f>D194*E194</f>
        <v>0</v>
      </c>
    </row>
    <row r="195" spans="1:6" ht="14.65" customHeight="1" x14ac:dyDescent="0.2">
      <c r="B195" s="17" t="s">
        <v>55</v>
      </c>
      <c r="D195" s="2"/>
      <c r="E195" s="2"/>
      <c r="F195" s="2"/>
    </row>
    <row r="196" spans="1:6" ht="14.65" customHeight="1" x14ac:dyDescent="0.2">
      <c r="B196" s="20" t="s">
        <v>56</v>
      </c>
      <c r="D196" s="2"/>
      <c r="E196" s="2"/>
      <c r="F196" s="2"/>
    </row>
    <row r="197" spans="1:6" ht="15.6" customHeight="1" x14ac:dyDescent="0.2">
      <c r="A197" s="18"/>
      <c r="B197" s="19" t="s">
        <v>118</v>
      </c>
      <c r="C197" s="18"/>
      <c r="D197" s="4"/>
      <c r="E197" s="4"/>
      <c r="F197" s="4"/>
    </row>
    <row r="198" spans="1:6" ht="14.65" customHeight="1" x14ac:dyDescent="0.2">
      <c r="A198" t="s">
        <v>119</v>
      </c>
      <c r="B198" t="s">
        <v>120</v>
      </c>
      <c r="C198" t="s">
        <v>71</v>
      </c>
      <c r="D198" s="2">
        <v>2</v>
      </c>
      <c r="E198" s="23">
        <v>0</v>
      </c>
      <c r="F198" s="2">
        <f>D198*E198</f>
        <v>0</v>
      </c>
    </row>
    <row r="199" spans="1:6" ht="14.65" customHeight="1" x14ac:dyDescent="0.2">
      <c r="B199" s="17" t="s">
        <v>55</v>
      </c>
      <c r="D199" s="2"/>
      <c r="E199" s="2"/>
      <c r="F199" s="2"/>
    </row>
    <row r="200" spans="1:6" ht="14.65" customHeight="1" x14ac:dyDescent="0.2">
      <c r="A200" s="18"/>
      <c r="B200" s="21" t="s">
        <v>56</v>
      </c>
      <c r="C200" s="18"/>
      <c r="D200" s="4"/>
      <c r="E200" s="4"/>
      <c r="F200" s="4"/>
    </row>
    <row r="201" spans="1:6" ht="14.65" customHeight="1" x14ac:dyDescent="0.2">
      <c r="A201" t="s">
        <v>121</v>
      </c>
      <c r="B201" t="s">
        <v>122</v>
      </c>
      <c r="C201" t="s">
        <v>117</v>
      </c>
      <c r="D201" s="2">
        <v>2.8</v>
      </c>
      <c r="E201" s="23">
        <v>0</v>
      </c>
      <c r="F201" s="2">
        <f>D201*E201</f>
        <v>0</v>
      </c>
    </row>
    <row r="202" spans="1:6" ht="14.65" customHeight="1" x14ac:dyDescent="0.2">
      <c r="B202" s="17" t="s">
        <v>55</v>
      </c>
      <c r="D202" s="2"/>
      <c r="E202" s="2"/>
      <c r="F202" s="2"/>
    </row>
    <row r="203" spans="1:6" ht="14.65" customHeight="1" x14ac:dyDescent="0.2">
      <c r="B203" s="20" t="s">
        <v>56</v>
      </c>
      <c r="D203" s="2"/>
      <c r="E203" s="2"/>
      <c r="F203" s="2"/>
    </row>
    <row r="204" spans="1:6" ht="14.65" customHeight="1" x14ac:dyDescent="0.2">
      <c r="A204" s="18"/>
      <c r="B204" s="19" t="s">
        <v>123</v>
      </c>
      <c r="C204" s="18"/>
      <c r="D204" s="4"/>
      <c r="E204" s="4"/>
      <c r="F204" s="4"/>
    </row>
    <row r="205" spans="1:6" ht="14.65" customHeight="1" x14ac:dyDescent="0.2">
      <c r="A205" t="s">
        <v>121</v>
      </c>
      <c r="B205" t="s">
        <v>124</v>
      </c>
      <c r="C205" t="s">
        <v>117</v>
      </c>
      <c r="D205" s="2">
        <v>3.3</v>
      </c>
      <c r="E205" s="23">
        <v>0</v>
      </c>
      <c r="F205" s="2">
        <f>D205*E205</f>
        <v>0</v>
      </c>
    </row>
    <row r="206" spans="1:6" ht="14.65" customHeight="1" x14ac:dyDescent="0.2">
      <c r="B206" s="17" t="s">
        <v>55</v>
      </c>
      <c r="D206" s="2"/>
      <c r="E206" s="2"/>
      <c r="F206" s="2"/>
    </row>
    <row r="207" spans="1:6" ht="14.65" customHeight="1" x14ac:dyDescent="0.2">
      <c r="B207" s="20" t="s">
        <v>56</v>
      </c>
      <c r="D207" s="2"/>
      <c r="E207" s="2"/>
      <c r="F207" s="2"/>
    </row>
    <row r="208" spans="1:6" ht="14.65" customHeight="1" x14ac:dyDescent="0.2">
      <c r="A208" s="18"/>
      <c r="B208" s="19" t="s">
        <v>125</v>
      </c>
      <c r="C208" s="18"/>
      <c r="D208" s="4"/>
      <c r="E208" s="4"/>
      <c r="F208" s="4"/>
    </row>
    <row r="209" spans="1:6" ht="28.35" customHeight="1" x14ac:dyDescent="0.2">
      <c r="A209" s="12" t="s">
        <v>126</v>
      </c>
      <c r="B209" s="22" t="s">
        <v>127</v>
      </c>
      <c r="C209" s="12" t="s">
        <v>117</v>
      </c>
      <c r="D209" s="2">
        <v>0.61</v>
      </c>
      <c r="E209" s="23">
        <v>0</v>
      </c>
      <c r="F209" s="2">
        <f>D209*E209</f>
        <v>0</v>
      </c>
    </row>
    <row r="210" spans="1:6" ht="14.65" customHeight="1" x14ac:dyDescent="0.2">
      <c r="A210" s="12"/>
      <c r="B210" s="17" t="s">
        <v>55</v>
      </c>
      <c r="C210" s="12"/>
      <c r="D210" s="2"/>
      <c r="E210" s="2"/>
      <c r="F210" s="2"/>
    </row>
    <row r="211" spans="1:6" ht="14.65" customHeight="1" x14ac:dyDescent="0.2">
      <c r="A211" s="12"/>
      <c r="B211" s="20" t="s">
        <v>56</v>
      </c>
      <c r="C211" s="12"/>
      <c r="D211" s="2"/>
      <c r="E211" s="2"/>
      <c r="F211" s="2"/>
    </row>
    <row r="212" spans="1:6" ht="13.35" customHeight="1" x14ac:dyDescent="0.2">
      <c r="A212" s="18"/>
      <c r="B212" s="19" t="s">
        <v>118</v>
      </c>
      <c r="C212" s="18"/>
      <c r="D212" s="4"/>
      <c r="E212" s="4"/>
      <c r="F212" s="4"/>
    </row>
    <row r="213" spans="1:6" ht="14.65" customHeight="1" x14ac:dyDescent="0.2">
      <c r="A213" t="s">
        <v>128</v>
      </c>
      <c r="B213" t="s">
        <v>129</v>
      </c>
      <c r="C213" t="s">
        <v>117</v>
      </c>
      <c r="D213" s="2">
        <v>1.1200000000000001</v>
      </c>
      <c r="E213" s="23">
        <v>0</v>
      </c>
      <c r="F213" s="2">
        <f>D213*E213</f>
        <v>0</v>
      </c>
    </row>
    <row r="214" spans="1:6" ht="14.65" customHeight="1" x14ac:dyDescent="0.2">
      <c r="B214" s="17" t="s">
        <v>55</v>
      </c>
      <c r="D214" s="2"/>
      <c r="E214" s="2"/>
      <c r="F214" s="2"/>
    </row>
    <row r="215" spans="1:6" ht="14.65" customHeight="1" x14ac:dyDescent="0.2">
      <c r="B215" s="20" t="s">
        <v>56</v>
      </c>
      <c r="D215" s="2"/>
      <c r="E215" s="2"/>
      <c r="F215" s="2"/>
    </row>
    <row r="216" spans="1:6" ht="28.35" customHeight="1" x14ac:dyDescent="0.2">
      <c r="A216" s="18"/>
      <c r="B216" s="19" t="s">
        <v>130</v>
      </c>
      <c r="C216" s="18"/>
      <c r="D216" s="4"/>
      <c r="E216" s="4"/>
      <c r="F216" s="4"/>
    </row>
    <row r="217" spans="1:6" ht="14.65" customHeight="1" x14ac:dyDescent="0.2">
      <c r="A217" t="s">
        <v>131</v>
      </c>
      <c r="B217" t="s">
        <v>132</v>
      </c>
      <c r="C217" t="s">
        <v>99</v>
      </c>
      <c r="D217" s="2">
        <v>2.13</v>
      </c>
      <c r="E217" s="23">
        <v>0</v>
      </c>
      <c r="F217" s="2">
        <f>D217*E217</f>
        <v>0</v>
      </c>
    </row>
    <row r="218" spans="1:6" ht="14.65" customHeight="1" x14ac:dyDescent="0.2">
      <c r="B218" s="17" t="s">
        <v>55</v>
      </c>
      <c r="D218" s="2"/>
      <c r="E218" s="2"/>
      <c r="F218" s="2"/>
    </row>
    <row r="219" spans="1:6" ht="14.65" customHeight="1" x14ac:dyDescent="0.2">
      <c r="B219" s="20" t="s">
        <v>56</v>
      </c>
      <c r="D219" s="2"/>
      <c r="E219" s="2"/>
      <c r="F219" s="2"/>
    </row>
    <row r="220" spans="1:6" ht="28.35" customHeight="1" x14ac:dyDescent="0.2">
      <c r="A220" s="18"/>
      <c r="B220" s="19" t="s">
        <v>130</v>
      </c>
      <c r="C220" s="18"/>
      <c r="D220" s="4"/>
      <c r="E220" s="4"/>
      <c r="F220" s="4"/>
    </row>
    <row r="221" spans="1:6" ht="26.85" customHeight="1" x14ac:dyDescent="0.2">
      <c r="A221" t="s">
        <v>133</v>
      </c>
      <c r="B221" s="22" t="s">
        <v>134</v>
      </c>
      <c r="C221" t="s">
        <v>113</v>
      </c>
      <c r="D221" s="2">
        <v>22</v>
      </c>
      <c r="E221" s="23">
        <v>0</v>
      </c>
      <c r="F221" s="2">
        <f>D221*E221</f>
        <v>0</v>
      </c>
    </row>
    <row r="222" spans="1:6" ht="14.85" customHeight="1" x14ac:dyDescent="0.2">
      <c r="B222" s="17" t="s">
        <v>55</v>
      </c>
      <c r="D222" s="2"/>
      <c r="E222" s="2"/>
      <c r="F222" s="2"/>
    </row>
    <row r="223" spans="1:6" ht="14.65" customHeight="1" x14ac:dyDescent="0.2">
      <c r="B223" s="20" t="s">
        <v>56</v>
      </c>
      <c r="D223" s="2"/>
      <c r="E223" s="2"/>
      <c r="F223" s="2"/>
    </row>
    <row r="224" spans="1:6" ht="49.9" customHeight="1" x14ac:dyDescent="0.2">
      <c r="A224" s="18"/>
      <c r="B224" s="19" t="s">
        <v>135</v>
      </c>
      <c r="C224" s="18"/>
      <c r="D224" s="4"/>
      <c r="E224" s="4"/>
      <c r="F224" s="4"/>
    </row>
    <row r="225" spans="1:6" ht="26.85" customHeight="1" x14ac:dyDescent="0.2">
      <c r="A225" t="s">
        <v>136</v>
      </c>
      <c r="B225" s="22" t="s">
        <v>137</v>
      </c>
      <c r="C225" t="s">
        <v>54</v>
      </c>
      <c r="D225" s="2">
        <v>16</v>
      </c>
      <c r="E225" s="23">
        <v>0</v>
      </c>
      <c r="F225" s="2">
        <f>D225*E225</f>
        <v>0</v>
      </c>
    </row>
    <row r="226" spans="1:6" ht="14.85" customHeight="1" x14ac:dyDescent="0.2">
      <c r="B226" s="17" t="s">
        <v>55</v>
      </c>
      <c r="D226" s="2"/>
      <c r="E226" s="2"/>
      <c r="F226" s="2"/>
    </row>
    <row r="227" spans="1:6" ht="14.65" customHeight="1" x14ac:dyDescent="0.2">
      <c r="B227" s="20" t="s">
        <v>56</v>
      </c>
      <c r="D227" s="2"/>
      <c r="E227" s="2"/>
      <c r="F227" s="2"/>
    </row>
    <row r="228" spans="1:6" ht="14.65" customHeight="1" x14ac:dyDescent="0.2">
      <c r="A228" s="18"/>
      <c r="B228" s="19" t="s">
        <v>138</v>
      </c>
      <c r="C228" s="18"/>
      <c r="D228" s="4"/>
      <c r="E228" s="4"/>
      <c r="F228" s="4"/>
    </row>
    <row r="229" spans="1:6" ht="14.65" customHeight="1" x14ac:dyDescent="0.2">
      <c r="A229" t="s">
        <v>139</v>
      </c>
      <c r="B229" t="s">
        <v>140</v>
      </c>
      <c r="C229" t="s">
        <v>54</v>
      </c>
      <c r="D229" s="2">
        <v>23</v>
      </c>
      <c r="E229" s="23">
        <v>0</v>
      </c>
      <c r="F229" s="2">
        <f>D229*E229</f>
        <v>0</v>
      </c>
    </row>
    <row r="230" spans="1:6" ht="14.65" customHeight="1" x14ac:dyDescent="0.2">
      <c r="B230" s="17" t="s">
        <v>55</v>
      </c>
      <c r="D230" s="2"/>
      <c r="E230" s="2"/>
      <c r="F230" s="2"/>
    </row>
    <row r="231" spans="1:6" ht="14.65" customHeight="1" x14ac:dyDescent="0.2">
      <c r="B231" s="20" t="s">
        <v>56</v>
      </c>
      <c r="D231" s="2"/>
      <c r="E231" s="2"/>
      <c r="F231" s="2"/>
    </row>
    <row r="232" spans="1:6" ht="23.85" customHeight="1" x14ac:dyDescent="0.2">
      <c r="A232" s="18"/>
      <c r="B232" s="19" t="s">
        <v>141</v>
      </c>
      <c r="C232" s="18"/>
      <c r="D232" s="4"/>
      <c r="E232" s="4"/>
      <c r="F232" s="4"/>
    </row>
    <row r="233" spans="1:6" ht="14.65" customHeight="1" x14ac:dyDescent="0.2">
      <c r="A233" t="s">
        <v>142</v>
      </c>
      <c r="B233" t="s">
        <v>143</v>
      </c>
      <c r="C233" t="s">
        <v>117</v>
      </c>
      <c r="D233" s="2">
        <v>2.8</v>
      </c>
      <c r="E233" s="23">
        <v>0</v>
      </c>
      <c r="F233" s="2">
        <f>D233*E233</f>
        <v>0</v>
      </c>
    </row>
    <row r="234" spans="1:6" ht="14.65" customHeight="1" x14ac:dyDescent="0.2">
      <c r="B234" s="17" t="s">
        <v>55</v>
      </c>
      <c r="D234" s="2"/>
      <c r="E234" s="2"/>
      <c r="F234" s="2"/>
    </row>
    <row r="235" spans="1:6" ht="14.65" customHeight="1" x14ac:dyDescent="0.2">
      <c r="B235" s="20" t="s">
        <v>56</v>
      </c>
      <c r="D235" s="2"/>
      <c r="E235" s="2"/>
      <c r="F235" s="2"/>
    </row>
    <row r="236" spans="1:6" ht="14.65" customHeight="1" x14ac:dyDescent="0.2">
      <c r="A236" s="18"/>
      <c r="B236" s="19" t="s">
        <v>123</v>
      </c>
      <c r="C236" s="18"/>
      <c r="D236" s="4"/>
      <c r="E236" s="4"/>
      <c r="F236" s="4"/>
    </row>
    <row r="237" spans="1:6" ht="14.65" customHeight="1" x14ac:dyDescent="0.2">
      <c r="A237" t="s">
        <v>142</v>
      </c>
      <c r="B237" t="s">
        <v>144</v>
      </c>
      <c r="C237" t="s">
        <v>117</v>
      </c>
      <c r="D237" s="2">
        <v>3.3</v>
      </c>
      <c r="E237" s="23">
        <v>0</v>
      </c>
      <c r="F237" s="2">
        <f>D237*E237</f>
        <v>0</v>
      </c>
    </row>
    <row r="238" spans="1:6" ht="14.65" customHeight="1" x14ac:dyDescent="0.2">
      <c r="B238" s="17" t="s">
        <v>55</v>
      </c>
      <c r="D238" s="2"/>
      <c r="E238" s="2"/>
      <c r="F238" s="2"/>
    </row>
    <row r="239" spans="1:6" ht="14.65" customHeight="1" x14ac:dyDescent="0.2">
      <c r="B239" s="20" t="s">
        <v>56</v>
      </c>
      <c r="D239" s="2"/>
      <c r="E239" s="2"/>
      <c r="F239" s="2"/>
    </row>
    <row r="240" spans="1:6" ht="14.65" customHeight="1" x14ac:dyDescent="0.2">
      <c r="A240" s="18"/>
      <c r="B240" s="19" t="s">
        <v>125</v>
      </c>
      <c r="C240" s="18"/>
      <c r="D240" s="4"/>
      <c r="E240" s="4"/>
      <c r="F240" s="4"/>
    </row>
    <row r="241" spans="1:6" ht="15.6" customHeight="1" x14ac:dyDescent="0.2">
      <c r="A241" t="s">
        <v>145</v>
      </c>
      <c r="B241" s="22" t="s">
        <v>146</v>
      </c>
      <c r="C241" t="s">
        <v>54</v>
      </c>
      <c r="D241" s="2">
        <v>4</v>
      </c>
      <c r="E241" s="23">
        <v>0</v>
      </c>
      <c r="F241" s="2">
        <f>D241*E241</f>
        <v>0</v>
      </c>
    </row>
    <row r="242" spans="1:6" ht="15.6" customHeight="1" x14ac:dyDescent="0.2">
      <c r="B242" s="17" t="s">
        <v>55</v>
      </c>
      <c r="D242" s="2"/>
      <c r="E242" s="2"/>
      <c r="F242" s="2"/>
    </row>
    <row r="243" spans="1:6" ht="14.65" customHeight="1" x14ac:dyDescent="0.2">
      <c r="B243" s="20" t="s">
        <v>56</v>
      </c>
      <c r="D243" s="2"/>
      <c r="E243" s="2"/>
      <c r="F243" s="2"/>
    </row>
    <row r="244" spans="1:6" ht="14.65" customHeight="1" x14ac:dyDescent="0.2">
      <c r="A244" s="18"/>
      <c r="B244" s="19" t="s">
        <v>147</v>
      </c>
      <c r="C244" s="18"/>
      <c r="D244" s="4"/>
      <c r="E244" s="4"/>
      <c r="F244" s="4"/>
    </row>
    <row r="245" spans="1:6" ht="14.65" customHeight="1" x14ac:dyDescent="0.2">
      <c r="B245" t="s">
        <v>148</v>
      </c>
      <c r="C245" t="s">
        <v>117</v>
      </c>
      <c r="D245" s="2">
        <v>6.1</v>
      </c>
      <c r="E245" s="23">
        <v>0</v>
      </c>
      <c r="F245" s="2">
        <f>D245*E245</f>
        <v>0</v>
      </c>
    </row>
    <row r="246" spans="1:6" ht="14.65" customHeight="1" x14ac:dyDescent="0.2">
      <c r="B246" s="17" t="s">
        <v>55</v>
      </c>
      <c r="D246" s="2"/>
      <c r="E246" s="2"/>
      <c r="F246" s="2"/>
    </row>
    <row r="247" spans="1:6" ht="14.65" customHeight="1" x14ac:dyDescent="0.2">
      <c r="B247" s="20" t="s">
        <v>56</v>
      </c>
      <c r="D247" s="2"/>
      <c r="E247" s="2"/>
      <c r="F247" s="2"/>
    </row>
    <row r="248" spans="1:6" ht="23.85" customHeight="1" x14ac:dyDescent="0.2">
      <c r="A248" s="18"/>
      <c r="B248" s="19" t="s">
        <v>149</v>
      </c>
      <c r="C248" s="18"/>
      <c r="D248" s="4"/>
      <c r="E248" s="4"/>
      <c r="F248" s="4"/>
    </row>
    <row r="249" spans="1:6" s="12" customFormat="1" ht="14.65" customHeight="1" x14ac:dyDescent="0.2">
      <c r="A249" s="12" t="s">
        <v>150</v>
      </c>
      <c r="B249" s="12" t="s">
        <v>151</v>
      </c>
      <c r="C249" s="12" t="s">
        <v>152</v>
      </c>
      <c r="D249" s="2">
        <v>8.6</v>
      </c>
      <c r="E249" s="23">
        <v>0</v>
      </c>
      <c r="F249" s="2">
        <f>D249*E249</f>
        <v>0</v>
      </c>
    </row>
    <row r="250" spans="1:6" s="12" customFormat="1" ht="14.65" customHeight="1" x14ac:dyDescent="0.2">
      <c r="B250" s="17" t="s">
        <v>55</v>
      </c>
      <c r="D250" s="2"/>
      <c r="E250" s="2"/>
      <c r="F250" s="2"/>
    </row>
    <row r="251" spans="1:6" s="12" customFormat="1" ht="14.65" customHeight="1" x14ac:dyDescent="0.2">
      <c r="B251" s="20" t="s">
        <v>56</v>
      </c>
      <c r="D251" s="2"/>
      <c r="E251" s="2"/>
      <c r="F251" s="2"/>
    </row>
    <row r="252" spans="1:6" s="12" customFormat="1" ht="23.85" customHeight="1" x14ac:dyDescent="0.2">
      <c r="A252" s="18"/>
      <c r="B252" s="19" t="s">
        <v>153</v>
      </c>
      <c r="C252" s="18"/>
      <c r="D252" s="4"/>
      <c r="E252" s="4"/>
      <c r="F252" s="4"/>
    </row>
    <row r="253" spans="1:6" s="12" customFormat="1" ht="55.15" customHeight="1" x14ac:dyDescent="0.2">
      <c r="A253" s="12" t="s">
        <v>154</v>
      </c>
      <c r="B253" s="22" t="s">
        <v>155</v>
      </c>
      <c r="C253" s="12" t="s">
        <v>71</v>
      </c>
      <c r="D253" s="2">
        <v>8</v>
      </c>
      <c r="E253" s="23">
        <v>0</v>
      </c>
      <c r="F253" s="2">
        <f>D253*E253</f>
        <v>0</v>
      </c>
    </row>
    <row r="254" spans="1:6" s="12" customFormat="1" ht="14.85" customHeight="1" x14ac:dyDescent="0.2">
      <c r="B254" s="17" t="s">
        <v>55</v>
      </c>
      <c r="D254" s="2"/>
      <c r="E254" s="2"/>
      <c r="F254" s="2"/>
    </row>
    <row r="255" spans="1:6" s="12" customFormat="1" ht="14.85" customHeight="1" x14ac:dyDescent="0.2">
      <c r="B255" s="20" t="s">
        <v>56</v>
      </c>
      <c r="D255" s="2"/>
      <c r="E255" s="2"/>
      <c r="F255" s="2"/>
    </row>
    <row r="256" spans="1:6" s="12" customFormat="1" ht="14.85" customHeight="1" x14ac:dyDescent="0.2">
      <c r="A256" s="18"/>
      <c r="B256" s="19" t="s">
        <v>156</v>
      </c>
      <c r="C256" s="18"/>
      <c r="D256" s="4"/>
      <c r="E256" s="4"/>
      <c r="F256" s="4"/>
    </row>
    <row r="257" spans="1:6" s="12" customFormat="1" ht="14.85" customHeight="1" x14ac:dyDescent="0.2">
      <c r="A257" s="14"/>
      <c r="B257" t="s">
        <v>157</v>
      </c>
      <c r="C257" t="s">
        <v>54</v>
      </c>
      <c r="D257" s="2">
        <v>1</v>
      </c>
      <c r="E257" s="23">
        <v>0</v>
      </c>
      <c r="F257" s="2">
        <f>D257*E257</f>
        <v>0</v>
      </c>
    </row>
    <row r="258" spans="1:6" s="12" customFormat="1" ht="14.85" customHeight="1" x14ac:dyDescent="0.2">
      <c r="A258" s="14"/>
      <c r="B258" s="17" t="s">
        <v>55</v>
      </c>
      <c r="C258"/>
      <c r="D258" s="2"/>
      <c r="E258" s="2"/>
      <c r="F258" s="2"/>
    </row>
    <row r="259" spans="1:6" s="12" customFormat="1" ht="14.85" customHeight="1" x14ac:dyDescent="0.2">
      <c r="A259" s="14"/>
      <c r="B259" s="20" t="s">
        <v>56</v>
      </c>
      <c r="C259"/>
      <c r="D259" s="2"/>
      <c r="E259" s="2"/>
      <c r="F259" s="2"/>
    </row>
    <row r="260" spans="1:6" s="12" customFormat="1" ht="14.85" customHeight="1" x14ac:dyDescent="0.2">
      <c r="A260" s="18"/>
      <c r="B260" s="19" t="s">
        <v>158</v>
      </c>
      <c r="C260" s="3"/>
      <c r="D260" s="4"/>
      <c r="E260" s="4"/>
      <c r="F260" s="4"/>
    </row>
    <row r="261" spans="1:6" s="12" customFormat="1" ht="14.85" customHeight="1" x14ac:dyDescent="0.2">
      <c r="A261" s="14"/>
      <c r="B261" t="s">
        <v>159</v>
      </c>
      <c r="C261" t="s">
        <v>54</v>
      </c>
      <c r="D261" s="2">
        <v>1</v>
      </c>
      <c r="E261" s="23">
        <v>0</v>
      </c>
      <c r="F261" s="2">
        <f>D261*E261</f>
        <v>0</v>
      </c>
    </row>
    <row r="262" spans="1:6" s="12" customFormat="1" ht="14.85" customHeight="1" x14ac:dyDescent="0.2">
      <c r="A262" s="14"/>
      <c r="B262" s="17" t="s">
        <v>55</v>
      </c>
      <c r="C262"/>
      <c r="D262" s="2"/>
      <c r="E262" s="2"/>
      <c r="F262" s="2"/>
    </row>
    <row r="263" spans="1:6" s="12" customFormat="1" ht="14.85" customHeight="1" x14ac:dyDescent="0.2">
      <c r="A263" s="14"/>
      <c r="B263" s="20" t="s">
        <v>56</v>
      </c>
      <c r="C263"/>
      <c r="D263" s="2"/>
      <c r="E263" s="2"/>
      <c r="F263" s="2"/>
    </row>
    <row r="264" spans="1:6" s="12" customFormat="1" ht="14.85" customHeight="1" x14ac:dyDescent="0.2">
      <c r="A264" s="18"/>
      <c r="B264" s="19" t="s">
        <v>158</v>
      </c>
      <c r="C264" s="3"/>
      <c r="D264" s="4"/>
      <c r="E264" s="4"/>
      <c r="F264" s="4"/>
    </row>
    <row r="265" spans="1:6" ht="14.65" customHeight="1" x14ac:dyDescent="0.2">
      <c r="D265" s="2"/>
      <c r="E265" s="2"/>
      <c r="F265" s="2"/>
    </row>
    <row r="266" spans="1:6" ht="14.65" customHeight="1" x14ac:dyDescent="0.2">
      <c r="B266" t="s">
        <v>160</v>
      </c>
      <c r="D266" s="2"/>
      <c r="E266" s="2"/>
      <c r="F266" s="7">
        <f>SUM(F190:F265)</f>
        <v>0</v>
      </c>
    </row>
    <row r="267" spans="1:6" ht="14.65" customHeight="1" x14ac:dyDescent="0.2">
      <c r="D267" s="2"/>
      <c r="E267" s="2"/>
    </row>
  </sheetData>
  <sheetProtection selectLockedCells="1" selectUnlockedCells="1"/>
  <mergeCells count="8">
    <mergeCell ref="A91:B91"/>
    <mergeCell ref="A92:B92"/>
    <mergeCell ref="A1:F1"/>
    <mergeCell ref="A2:F2"/>
    <mergeCell ref="A21:F21"/>
    <mergeCell ref="A22:F22"/>
    <mergeCell ref="A87:B87"/>
    <mergeCell ref="A90:B90"/>
  </mergeCells>
  <pageMargins left="0.43307086614173229" right="0.39370078740157483" top="0.43307086614173229" bottom="0.43307086614173229" header="0.51181102362204722" footer="0.51181102362204722"/>
  <pageSetup paperSize="9" firstPageNumber="0" orientation="landscape" blackAndWhite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customHeight="1" x14ac:dyDescent="0.2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customHeight="1" x14ac:dyDescent="0.2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Cába</dc:creator>
  <cp:lastModifiedBy>Jan Cába</cp:lastModifiedBy>
  <cp:lastPrinted>2019-02-22T12:14:08Z</cp:lastPrinted>
  <dcterms:created xsi:type="dcterms:W3CDTF">2019-02-22T12:37:06Z</dcterms:created>
  <dcterms:modified xsi:type="dcterms:W3CDTF">2019-02-22T12:42:36Z</dcterms:modified>
</cp:coreProperties>
</file>