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240" yWindow="390" windowWidth="15480" windowHeight="9315" activeTab="1"/>
  </bookViews>
  <sheets>
    <sheet name="titulní list" sheetId="1" r:id="rId1"/>
    <sheet name="ČOV technologie" sheetId="2" r:id="rId2"/>
  </sheets>
  <externalReferences>
    <externalReference r:id="rId5"/>
  </externalReferences>
  <definedNames>
    <definedName name="BPK1">#REF!</definedName>
    <definedName name="BPK2">#REF!</definedName>
    <definedName name="BPK3">#REF!</definedName>
    <definedName name="cisloobjektu">#REF!</definedName>
    <definedName name="cislostavby">#REF!</definedName>
    <definedName name="Datum">#REF!</definedName>
    <definedName name="Dil">#REF!</definedName>
    <definedName name="Dodavka">#REF!</definedName>
    <definedName name="Dodavka0">#REF!</definedName>
    <definedName name="HSV">#REF!</definedName>
    <definedName name="HSV0">#REF!</definedName>
    <definedName name="HZS">#REF!</definedName>
    <definedName name="HZS0">#REF!</definedName>
    <definedName name="JKSO">#REF!</definedName>
    <definedName name="MJ">#REF!</definedName>
    <definedName name="Mont">#REF!</definedName>
    <definedName name="Montaz0">#REF!</definedName>
    <definedName name="NazevDilu">#REF!</definedName>
    <definedName name="nazevobjektu">#REF!</definedName>
    <definedName name="nazevstavby">#REF!</definedName>
    <definedName name="Objednatel">#REF!</definedName>
    <definedName name="_xlnm.Print_Area" localSheetId="1">'ČOV technologie'!$A$1:$L$42</definedName>
    <definedName name="PocetMJ">#REF!</definedName>
    <definedName name="Poznamka">#REF!</definedName>
    <definedName name="Projektant">#REF!</definedName>
    <definedName name="PSV">#REF!</definedName>
    <definedName name="PSV0">#REF!</definedName>
    <definedName name="SazbaDPH1">#REF!</definedName>
    <definedName name="SazbaDPH2">#REF!</definedName>
    <definedName name="SloupecCC">#REF!</definedName>
    <definedName name="SloupecCisloPol">#REF!</definedName>
    <definedName name="SloupecCH">#REF!</definedName>
    <definedName name="SloupecJC">#REF!</definedName>
    <definedName name="SloupecJH">#REF!</definedName>
    <definedName name="SloupecMJ">#REF!</definedName>
    <definedName name="SloupecMnozstvi">#REF!</definedName>
    <definedName name="SloupecNazPol">#REF!</definedName>
    <definedName name="SloupecPC">#REF!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s>
  <calcPr fullCalcOnLoad="1"/>
</workbook>
</file>

<file path=xl/sharedStrings.xml><?xml version="1.0" encoding="utf-8"?>
<sst xmlns="http://schemas.openxmlformats.org/spreadsheetml/2006/main" count="285" uniqueCount="167">
  <si>
    <t xml:space="preserve"> </t>
  </si>
  <si>
    <t>1</t>
  </si>
  <si>
    <t>2</t>
  </si>
  <si>
    <t>Položka</t>
  </si>
  <si>
    <t>Ostatní - celkem</t>
  </si>
  <si>
    <t xml:space="preserve"> -</t>
  </si>
  <si>
    <t xml:space="preserve">      Popis</t>
  </si>
  <si>
    <t>Měr.</t>
  </si>
  <si>
    <t>Množ.</t>
  </si>
  <si>
    <t>Jednotková cena (Kč)</t>
  </si>
  <si>
    <t>Cena bez DPH (Kč)</t>
  </si>
  <si>
    <t>jedn.</t>
  </si>
  <si>
    <t>dodávka</t>
  </si>
  <si>
    <t>montáž</t>
  </si>
  <si>
    <t>celkem</t>
  </si>
  <si>
    <t>1.</t>
  </si>
  <si>
    <t>KPL</t>
  </si>
  <si>
    <t>3.</t>
  </si>
  <si>
    <t>4.</t>
  </si>
  <si>
    <t>5.</t>
  </si>
  <si>
    <t>KS</t>
  </si>
  <si>
    <t>Drobný montážní a spojovací materiál</t>
  </si>
  <si>
    <t>Provozní řád pro zkušební provoz</t>
  </si>
  <si>
    <t>Komplexní zkoušky, bez médií</t>
  </si>
  <si>
    <t>Zaškolení obsluhy</t>
  </si>
  <si>
    <t>Účast a vyhodnocení zkušebního provozu</t>
  </si>
  <si>
    <t>Revize a veškeré další doklady nutné k předání díla</t>
  </si>
  <si>
    <t>Ostatní, více viz. všeobecné podmínky, ostatní náklady</t>
  </si>
  <si>
    <t>2.</t>
  </si>
  <si>
    <t>Datum :</t>
  </si>
  <si>
    <t>KRYCÍ LIST ROZPOČTU</t>
  </si>
  <si>
    <t>Objekt :</t>
  </si>
  <si>
    <t>Název objektu :</t>
  </si>
  <si>
    <t>JKSO :</t>
  </si>
  <si>
    <t>Stavba :</t>
  </si>
  <si>
    <t>Název stavby :</t>
  </si>
  <si>
    <t>SKP :</t>
  </si>
  <si>
    <t xml:space="preserve">Projektant : </t>
  </si>
  <si>
    <t>PROVOD inž.spol.s r.o.</t>
  </si>
  <si>
    <t>Počet měrných jednotek :</t>
  </si>
  <si>
    <t>Náklady na MJ :</t>
  </si>
  <si>
    <t>Počet listů :</t>
  </si>
  <si>
    <t>Zakázkové číslo :</t>
  </si>
  <si>
    <t>Zpracovatel projektu :</t>
  </si>
  <si>
    <t>Zhotovitel :</t>
  </si>
  <si>
    <t>ROZPOČTOVÉ NÁKLADY</t>
  </si>
  <si>
    <t>Rozpočtové náklady II. a III. hlavy</t>
  </si>
  <si>
    <t>Vedlejší rozpočtové náklady</t>
  </si>
  <si>
    <t>Dodávka celkem</t>
  </si>
  <si>
    <t>Ostatní náklady</t>
  </si>
  <si>
    <t>GZS</t>
  </si>
  <si>
    <t>Z</t>
  </si>
  <si>
    <t>Montáž celkem</t>
  </si>
  <si>
    <t>R</t>
  </si>
  <si>
    <t>HSV celkem</t>
  </si>
  <si>
    <t>N</t>
  </si>
  <si>
    <t>PSV celkem</t>
  </si>
  <si>
    <t>ZRN celkem</t>
  </si>
  <si>
    <t xml:space="preserve">  O N  celkem</t>
  </si>
  <si>
    <t>HZS</t>
  </si>
  <si>
    <t>RN II.a III.hlavy</t>
  </si>
  <si>
    <t>Rezerva RN</t>
  </si>
  <si>
    <t>ZRN+VRN+HZS</t>
  </si>
  <si>
    <t>IČD</t>
  </si>
  <si>
    <t>VRN celkem</t>
  </si>
  <si>
    <t>Za zhotovitele</t>
  </si>
  <si>
    <t>Za objednatele</t>
  </si>
  <si>
    <t>Jméno :</t>
  </si>
  <si>
    <t>Podpis:</t>
  </si>
  <si>
    <t>Podpis :</t>
  </si>
  <si>
    <t>Základ pro DPH</t>
  </si>
  <si>
    <t>%  činí :</t>
  </si>
  <si>
    <t>DPH</t>
  </si>
  <si>
    <t>CENA ZA OBJEKT CELKEM</t>
  </si>
  <si>
    <t>Poznámka :</t>
  </si>
  <si>
    <t>Jiří Čech</t>
  </si>
  <si>
    <t xml:space="preserve">ČOV Slatina - strojně technologická část </t>
  </si>
  <si>
    <t>6</t>
  </si>
  <si>
    <t>13</t>
  </si>
  <si>
    <t>7</t>
  </si>
  <si>
    <t>8</t>
  </si>
  <si>
    <t>9</t>
  </si>
  <si>
    <t>10</t>
  </si>
  <si>
    <t>12</t>
  </si>
  <si>
    <t>14</t>
  </si>
  <si>
    <t>15</t>
  </si>
  <si>
    <t>16</t>
  </si>
  <si>
    <t>17</t>
  </si>
  <si>
    <t>19</t>
  </si>
  <si>
    <t>20</t>
  </si>
  <si>
    <t>21</t>
  </si>
  <si>
    <t>22</t>
  </si>
  <si>
    <t>23</t>
  </si>
  <si>
    <t>24</t>
  </si>
  <si>
    <t>26</t>
  </si>
  <si>
    <t>ČOV</t>
  </si>
  <si>
    <t xml:space="preserve"> - strojně technologická část</t>
  </si>
  <si>
    <t>Branná - odkanalizování obce</t>
  </si>
  <si>
    <t>ČOV a kanalizace - etapa 1A</t>
  </si>
  <si>
    <t>483</t>
  </si>
  <si>
    <t>Objednatel : město Třeboň</t>
  </si>
  <si>
    <t>Datum : 08.2019</t>
  </si>
  <si>
    <t>3</t>
  </si>
  <si>
    <t>4</t>
  </si>
  <si>
    <t>5</t>
  </si>
  <si>
    <t>6.</t>
  </si>
  <si>
    <t>7.</t>
  </si>
  <si>
    <t>8.</t>
  </si>
  <si>
    <t>9.</t>
  </si>
  <si>
    <t>10.</t>
  </si>
  <si>
    <t>11.</t>
  </si>
  <si>
    <t>12.</t>
  </si>
  <si>
    <r>
      <rPr>
        <b/>
        <sz val="10"/>
        <color indexed="8"/>
        <rFont val="Calibri"/>
        <family val="2"/>
      </rPr>
      <t xml:space="preserve">Vystrojení kruhové vertikální nerezové dosazovací nádrže 
</t>
    </r>
    <r>
      <rPr>
        <sz val="10"/>
        <color indexed="8"/>
        <rFont val="Calibri"/>
        <family val="2"/>
      </rPr>
      <t>ø 4000 mm, h = 4150 mm zahrnující: 
Nerezový uklidňovací válec DN 600, včetně nátokového potrubí DN 300, 2 ks nerezových odtokových žlabů s pilovitou výškově stavitelnou přelivnou hranou, včetně norné stěny, mamutí čerpadlo DN 100 (nerez provedení) pro odtah  vratného kalu, mamutí čerpadlo DN 50 (nerez provedení) pro odtah přebytečného  kalu z dosazovací nádrže, mamutí čerpadlo DN 50 (nerez. provedení) pro odtah plovoucích nečistot, výškově stavitelný nátokový nerezový žlábek pro odtah plovoucích nečistot. (Mamutí čerpadla nebudou vybavena směšovači, napojení  vzduchu bude přímé), ofukové potrubí DN 15.
Vystrojení dále zahrnuje nosné konstrukce (nerezové konzoly, výztuhy +  spojovací materiál, včetně nerez. šroubů).
Účel: separace kalu z odpadních vod</t>
    </r>
    <r>
      <rPr>
        <b/>
        <sz val="10"/>
        <color indexed="8"/>
        <rFont val="Calibri"/>
        <family val="2"/>
      </rPr>
      <t xml:space="preserve">
</t>
    </r>
    <r>
      <rPr>
        <sz val="10"/>
        <color indexed="8"/>
        <rFont val="Calibri"/>
        <family val="2"/>
      </rPr>
      <t xml:space="preserve">
</t>
    </r>
  </si>
  <si>
    <t>13.</t>
  </si>
  <si>
    <t>14.</t>
  </si>
  <si>
    <t>15.</t>
  </si>
  <si>
    <t>16.</t>
  </si>
  <si>
    <t>17.</t>
  </si>
  <si>
    <t>Označení</t>
  </si>
  <si>
    <r>
      <rPr>
        <b/>
        <sz val="10"/>
        <color indexed="8"/>
        <rFont val="Calibri"/>
        <family val="2"/>
      </rPr>
      <t xml:space="preserve">Kruhový manometr </t>
    </r>
    <r>
      <rPr>
        <sz val="10"/>
        <color indexed="8"/>
        <rFont val="Calibri"/>
        <family val="2"/>
      </rPr>
      <t>ø 100 mm, se spodním připojením – vnější závit ¼“, včetně manometrového kohoutu, v provedení mosaz, oboustranný vnitřní závit ¼“.
Měřící rozsah: 0 ÷ 1 bar
Účel: měření tlaku ve vzduchovém rozvodu</t>
    </r>
    <r>
      <rPr>
        <b/>
        <sz val="10"/>
        <color indexed="8"/>
        <rFont val="Calibri"/>
        <family val="2"/>
      </rPr>
      <t xml:space="preserve">
</t>
    </r>
    <r>
      <rPr>
        <sz val="10"/>
        <color indexed="8"/>
        <rFont val="Calibri"/>
        <family val="2"/>
      </rPr>
      <t xml:space="preserve">
</t>
    </r>
    <r>
      <rPr>
        <b/>
        <sz val="10"/>
        <color indexed="8"/>
        <rFont val="Calibri"/>
        <family val="2"/>
      </rPr>
      <t xml:space="preserve">
</t>
    </r>
    <r>
      <rPr>
        <sz val="10"/>
        <color indexed="8"/>
        <rFont val="Calibri"/>
        <family val="2"/>
      </rPr>
      <t xml:space="preserve">
</t>
    </r>
  </si>
  <si>
    <t>18.</t>
  </si>
  <si>
    <r>
      <rPr>
        <b/>
        <sz val="10"/>
        <color indexed="8"/>
        <rFont val="Calibri"/>
        <family val="2"/>
      </rPr>
      <t>Závitový vodoměr</t>
    </r>
    <r>
      <rPr>
        <sz val="10"/>
        <color indexed="8"/>
        <rFont val="Calibri"/>
        <family val="2"/>
      </rPr>
      <t>, s mechanickým počítadlem, DN20, PN16; Q = 2,5 m3/h 
Účel: měření množství spotřebované pitné vody (z obecního vodovodu)</t>
    </r>
    <r>
      <rPr>
        <b/>
        <sz val="10"/>
        <color indexed="8"/>
        <rFont val="Calibri"/>
        <family val="2"/>
      </rPr>
      <t xml:space="preserve">
</t>
    </r>
    <r>
      <rPr>
        <sz val="10"/>
        <color indexed="8"/>
        <rFont val="Calibri"/>
        <family val="2"/>
      </rPr>
      <t xml:space="preserve">
</t>
    </r>
    <r>
      <rPr>
        <b/>
        <sz val="10"/>
        <color indexed="8"/>
        <rFont val="Calibri"/>
        <family val="2"/>
      </rPr>
      <t xml:space="preserve">
</t>
    </r>
    <r>
      <rPr>
        <sz val="10"/>
        <color indexed="8"/>
        <rFont val="Calibri"/>
        <family val="2"/>
      </rPr>
      <t xml:space="preserve">
</t>
    </r>
  </si>
  <si>
    <t>19.</t>
  </si>
  <si>
    <t>20.</t>
  </si>
  <si>
    <t>21.</t>
  </si>
  <si>
    <r>
      <rPr>
        <b/>
        <sz val="10"/>
        <color indexed="8"/>
        <rFont val="Calibri"/>
        <family val="2"/>
      </rPr>
      <t xml:space="preserve">Solenoidový ventil </t>
    </r>
    <r>
      <rPr>
        <sz val="10"/>
        <color indexed="8"/>
        <rFont val="Calibri"/>
        <family val="2"/>
      </rPr>
      <t>DN 32, PN 10, při průchodu proudu otevřený, průchozí médium - vzduch, oboustranný vnitřní závit
Napájení: 230 V; 50 Hz
Účel: otevírání přívodu vzduchu do mamutek dosazovací nádrže</t>
    </r>
    <r>
      <rPr>
        <b/>
        <sz val="10"/>
        <color indexed="8"/>
        <rFont val="Calibri"/>
        <family val="2"/>
      </rPr>
      <t xml:space="preserve">
</t>
    </r>
    <r>
      <rPr>
        <sz val="10"/>
        <color indexed="8"/>
        <rFont val="Calibri"/>
        <family val="2"/>
      </rPr>
      <t xml:space="preserve">
</t>
    </r>
    <r>
      <rPr>
        <b/>
        <sz val="10"/>
        <color indexed="8"/>
        <rFont val="Calibri"/>
        <family val="2"/>
      </rPr>
      <t xml:space="preserve">
</t>
    </r>
    <r>
      <rPr>
        <sz val="10"/>
        <color indexed="8"/>
        <rFont val="Calibri"/>
        <family val="2"/>
      </rPr>
      <t xml:space="preserve">
</t>
    </r>
  </si>
  <si>
    <t>22.</t>
  </si>
  <si>
    <r>
      <rPr>
        <b/>
        <sz val="10"/>
        <color indexed="8"/>
        <rFont val="Calibri"/>
        <family val="2"/>
      </rPr>
      <t xml:space="preserve">Solenoidový ventil </t>
    </r>
    <r>
      <rPr>
        <sz val="10"/>
        <color indexed="8"/>
        <rFont val="Calibri"/>
        <family val="2"/>
      </rPr>
      <t>DN 20, PN 10, při průchodu proudu otevřený, průchozí médium – vzduch, oboustranný vnitřní závit
Napájení: 230 V; 50 Hz
Účel: otevírání přívodu vzduchu do DN, sedimentační a zahušťovací jímky kalů</t>
    </r>
    <r>
      <rPr>
        <b/>
        <sz val="10"/>
        <color indexed="8"/>
        <rFont val="Calibri"/>
        <family val="2"/>
      </rPr>
      <t xml:space="preserve"> 
</t>
    </r>
    <r>
      <rPr>
        <sz val="10"/>
        <color indexed="8"/>
        <rFont val="Calibri"/>
        <family val="2"/>
      </rPr>
      <t xml:space="preserve">
</t>
    </r>
    <r>
      <rPr>
        <b/>
        <sz val="10"/>
        <color indexed="8"/>
        <rFont val="Calibri"/>
        <family val="2"/>
      </rPr>
      <t xml:space="preserve">
</t>
    </r>
    <r>
      <rPr>
        <sz val="10"/>
        <color indexed="8"/>
        <rFont val="Calibri"/>
        <family val="2"/>
      </rPr>
      <t xml:space="preserve">
</t>
    </r>
  </si>
  <si>
    <t>23.</t>
  </si>
  <si>
    <r>
      <rPr>
        <b/>
        <sz val="10"/>
        <color indexed="8"/>
        <rFont val="Calibri"/>
        <family val="2"/>
      </rPr>
      <t xml:space="preserve">Přenosný zdvihací jeřábek </t>
    </r>
    <r>
      <rPr>
        <sz val="10"/>
        <color indexed="8"/>
        <rFont val="Calibri"/>
        <family val="2"/>
      </rPr>
      <t>s ručním ovládáním, o nosnosti 150 kg, pozink. 
Včetně kladky, navijáku s aretací polohy, nerez lanko s karabinou
Účel: manipulace s ponornými kalovými čerpadly u čerpací stanice a míchadlem</t>
    </r>
    <r>
      <rPr>
        <b/>
        <sz val="10"/>
        <color indexed="8"/>
        <rFont val="Calibri"/>
        <family val="2"/>
      </rPr>
      <t xml:space="preserve">
</t>
    </r>
    <r>
      <rPr>
        <sz val="10"/>
        <color indexed="8"/>
        <rFont val="Calibri"/>
        <family val="2"/>
      </rPr>
      <t xml:space="preserve">
</t>
    </r>
    <r>
      <rPr>
        <b/>
        <sz val="10"/>
        <color indexed="8"/>
        <rFont val="Calibri"/>
        <family val="2"/>
      </rPr>
      <t xml:space="preserve">
</t>
    </r>
    <r>
      <rPr>
        <sz val="10"/>
        <color indexed="8"/>
        <rFont val="Calibri"/>
        <family val="2"/>
      </rPr>
      <t xml:space="preserve">
</t>
    </r>
  </si>
  <si>
    <t>24.</t>
  </si>
  <si>
    <r>
      <rPr>
        <b/>
        <sz val="10"/>
        <color indexed="8"/>
        <rFont val="Calibri"/>
        <family val="2"/>
      </rPr>
      <t xml:space="preserve">Potrubí a armatury :
</t>
    </r>
    <r>
      <rPr>
        <u val="single"/>
        <sz val="10"/>
        <color indexed="8"/>
        <rFont val="Calibri"/>
        <family val="2"/>
      </rPr>
      <t>Trubní a hadicové rozvody vzduchu</t>
    </r>
    <r>
      <rPr>
        <sz val="10"/>
        <color indexed="8"/>
        <rFont val="Calibri"/>
        <family val="2"/>
      </rPr>
      <t xml:space="preserve">, včetně armatur, tvarovek, přírub,přírubových spojů, uložení potrubí a doplňkových konstrukcí.
Materiálové provedení: nerezová ocel. jak. mat. tř. 17 240, plasty
Účel: přívod vzduchu do nitrifikační nádrže, kalové uskladňovací nádrže, zahušťovací jímky, dosazovací nádrže a přívod vzduchu  k mamutím čerpadlům
</t>
    </r>
    <r>
      <rPr>
        <u val="single"/>
        <sz val="10"/>
        <color indexed="8"/>
        <rFont val="Calibri"/>
        <family val="2"/>
      </rPr>
      <t>Trubní a hadicové rozvody kalu, kalové vody, plovoucích nečistot a pitné vody</t>
    </r>
    <r>
      <rPr>
        <sz val="10"/>
        <color indexed="8"/>
        <rFont val="Calibri"/>
        <family val="2"/>
      </rPr>
      <t xml:space="preserve">, včetně armatur, tvarovek, přírub, přírubových spojů, uložení potrubí a  doplňkových konstrukcí.
Materiálové provedení: nerezová ocel jak. mat. tř. 17 240, plasty
Účel: doprava jednotlivých médií
</t>
    </r>
    <r>
      <rPr>
        <b/>
        <sz val="10"/>
        <color indexed="8"/>
        <rFont val="Calibri"/>
        <family val="2"/>
      </rPr>
      <t xml:space="preserve">
</t>
    </r>
    <r>
      <rPr>
        <sz val="10"/>
        <color indexed="8"/>
        <rFont val="Calibri"/>
        <family val="2"/>
      </rPr>
      <t xml:space="preserve">
</t>
    </r>
    <r>
      <rPr>
        <b/>
        <sz val="10"/>
        <color indexed="8"/>
        <rFont val="Calibri"/>
        <family val="2"/>
      </rPr>
      <t xml:space="preserve">
</t>
    </r>
    <r>
      <rPr>
        <sz val="10"/>
        <color indexed="8"/>
        <rFont val="Calibri"/>
        <family val="2"/>
      </rPr>
      <t xml:space="preserve">
</t>
    </r>
  </si>
  <si>
    <t>25.</t>
  </si>
  <si>
    <t xml:space="preserve"> celkem</t>
  </si>
  <si>
    <r>
      <t xml:space="preserve">Potrubí pro odtah kalu fekálem – </t>
    </r>
    <r>
      <rPr>
        <sz val="10"/>
        <color indexed="8"/>
        <rFont val="Calibri"/>
        <family val="2"/>
      </rPr>
      <t>Pro možnost odvozu přebytečného kalu fekálním vozem z kalové jímky bude sloužit  odběrné potrubí DN 100, vyústěné na vnější stěně budovy s osazenou příslušnou koncovkou k savicí fekál. vozu.
Materiálové provedení: ocel tř.17, fekální koncovka – ocel tř. 11 s nátěrem</t>
    </r>
  </si>
  <si>
    <t>26.</t>
  </si>
  <si>
    <t>27.</t>
  </si>
  <si>
    <t>28.</t>
  </si>
  <si>
    <t>29.</t>
  </si>
  <si>
    <t>30.</t>
  </si>
  <si>
    <t>31.</t>
  </si>
  <si>
    <r>
      <rPr>
        <b/>
        <sz val="10"/>
        <rFont val="Calibri"/>
        <family val="2"/>
      </rPr>
      <t>Středobublinový provzdušňovací systém</t>
    </r>
    <r>
      <rPr>
        <sz val="10"/>
        <rFont val="Calibri"/>
        <family val="2"/>
      </rPr>
      <t xml:space="preserve">, pevně kotvená verze, pro sedimentační jímku, provzdušňovací systém je osazen 2 ks středobublinových pryžových aeračních elementů, množství cca 10 m3/h, včetně uzavíracích armatur, rozvodného a odvodňovacího potrubí, stavitelné podpěry pro ukotvení roštu do dna nádrže, včetně kotevního a instalačního materiálu.
Účel:  provzdušnění sedimentační nádrže 
</t>
    </r>
  </si>
  <si>
    <r>
      <t xml:space="preserve">Nádoba na shrabky a písek
</t>
    </r>
    <r>
      <rPr>
        <sz val="10"/>
        <color indexed="8"/>
        <rFont val="Calibri"/>
        <family val="2"/>
      </rPr>
      <t>(kontejner o objemu 110 l) - plastová popelnice
Účel: uskladnění písku ze sedimentační nádrže a shrabků z česlí před jejich další likvidací</t>
    </r>
    <r>
      <rPr>
        <b/>
        <sz val="10"/>
        <color indexed="8"/>
        <rFont val="Calibri"/>
        <family val="2"/>
      </rPr>
      <t xml:space="preserve">
</t>
    </r>
  </si>
  <si>
    <r>
      <rPr>
        <b/>
        <sz val="10"/>
        <rFont val="Calibri"/>
        <family val="2"/>
      </rPr>
      <t xml:space="preserve">Ponorné kalové čerpadlo </t>
    </r>
    <r>
      <rPr>
        <sz val="10"/>
        <rFont val="Calibri"/>
        <family val="2"/>
      </rPr>
      <t>s vířivou hlavou, pro instalaci do mokré jímky.
Součástí dodávky čerpadla je: spouštěcí zařízení, patní koleno, horní držák trubkového spouštěcího vedení, 5 m spouštěcího pozink.  řetězu, kotevní a instalační materiál a 10 m el. přívodního kabelu, vč. ostatního příslušenství
Výkonnostní parametry:
Q = 2,3 l/s; H = 7,7 m, průchodnost min. 65 mm
Elektromotor: (tepelná ochrana ve vinutí statoru),max. 1,75 kW; 400 V; 50 Hz
Materiálové provedení: těleso , mezitěleso a oběžná kola – šedá litina JL1040, hřídel – chromová ocel 1.4021+QT800, těsnění NBR, dvojitá mechanická ucpávka s olejovou komorou
Účel: čerpání směsi písku a odpadní vody ze sedimentační jímky</t>
    </r>
  </si>
  <si>
    <r>
      <rPr>
        <b/>
        <sz val="10"/>
        <color indexed="8"/>
        <rFont val="Calibri"/>
        <family val="2"/>
      </rPr>
      <t xml:space="preserve">Strojní prutové česle kolmé
</t>
    </r>
    <r>
      <rPr>
        <sz val="10"/>
        <color indexed="8"/>
        <rFont val="Calibri"/>
        <family val="2"/>
      </rPr>
      <t>Materiál nerez
max.průtok 3 l/s
Průliny 6 mm, Příkon max.2,5 kW
včetně vlastního rozvaděče, hmotnost max.500 kg
instalace na betonové podlaze nad čerpací jímkou, spínání dle čerpadel 
Účel: hrubé předčištění splaškových odpadních vod</t>
    </r>
    <r>
      <rPr>
        <b/>
        <sz val="10"/>
        <color indexed="8"/>
        <rFont val="Calibri"/>
        <family val="2"/>
      </rPr>
      <t xml:space="preserve">
</t>
    </r>
    <r>
      <rPr>
        <sz val="10"/>
        <color indexed="8"/>
        <rFont val="Calibri"/>
        <family val="2"/>
      </rPr>
      <t xml:space="preserve">                                      </t>
    </r>
  </si>
  <si>
    <r>
      <rPr>
        <b/>
        <sz val="10"/>
        <color indexed="8"/>
        <rFont val="Calibri"/>
        <family val="2"/>
      </rPr>
      <t>Separátor písku</t>
    </r>
    <r>
      <rPr>
        <sz val="10"/>
        <color indexed="8"/>
        <rFont val="Calibri"/>
        <family val="2"/>
      </rPr>
      <t xml:space="preserve"> (labyrint) pro separaci písku v celonerezovém provedení (17 240)
Účel: separace písku
Rozměr 1,0 x 1,4 x 0,8 m vč.poklopu a přepážek</t>
    </r>
    <r>
      <rPr>
        <b/>
        <sz val="10"/>
        <color indexed="8"/>
        <rFont val="Calibri"/>
        <family val="2"/>
      </rPr>
      <t xml:space="preserve">
</t>
    </r>
    <r>
      <rPr>
        <sz val="10"/>
        <color indexed="8"/>
        <rFont val="Calibri"/>
        <family val="2"/>
      </rPr>
      <t xml:space="preserve">                                      </t>
    </r>
  </si>
  <si>
    <r>
      <rPr>
        <b/>
        <sz val="10"/>
        <color indexed="8"/>
        <rFont val="Calibri"/>
        <family val="2"/>
      </rPr>
      <t>Ruční uzavírací šoupátko</t>
    </r>
    <r>
      <rPr>
        <sz val="10"/>
        <color indexed="8"/>
        <rFont val="Calibri"/>
        <family val="2"/>
      </rPr>
      <t xml:space="preserve"> DN 250 PN 6 vč. příslušenství
montáž na stěnu nádrže, ovládání šroubovicí a ručním kolem
materiál: nerezová ocel, těsnění EPDM
Účel: uzávěr přítoku
</t>
    </r>
  </si>
  <si>
    <r>
      <rPr>
        <b/>
        <sz val="10"/>
        <color indexed="8"/>
        <rFont val="Calibri"/>
        <family val="2"/>
      </rPr>
      <t>Středobublinový provzdušňovací systém</t>
    </r>
    <r>
      <rPr>
        <sz val="10"/>
        <color indexed="8"/>
        <rFont val="Calibri"/>
        <family val="2"/>
      </rPr>
      <t xml:space="preserve">, pevně kotvená verze, pro denitrifikační nádrž, provzdušňovací systém je tvořen dvěma plastovými rourami, na každé rouře jsou osazeny 3 ks středobublinových pryžových aeračních elementů, množství vzduchu cca 45 m3/h, včetně uzavíracích armatur, rozvodného a odvodňovacího potrubí, stavitelné podpěry pro ukotvení roštu do dna nádrže, včetně kotevního a instalačního materiálu.
Účel: míchání aktivační směsi v denitrifikační nádrži (při poruše míchadla)
</t>
    </r>
  </si>
  <si>
    <r>
      <rPr>
        <b/>
        <sz val="10"/>
        <color indexed="8"/>
        <rFont val="Calibri"/>
        <family val="2"/>
      </rPr>
      <t>Jemnobublinový provzdušňovací systém</t>
    </r>
    <r>
      <rPr>
        <sz val="10"/>
        <color indexed="8"/>
        <rFont val="Calibri"/>
        <family val="2"/>
      </rPr>
      <t>, pevně kotvená verze, je tvořen plastovým roštem, na kterém jsou jemnobublinné pryžové aerační elementy. 
Součástí dodávky provzdušňovacího systému je: zařízení pro odvodnění provzdušňovacích roštů, stavitelné podpěry pro ukotvení roštu do dna nádrže, včetně kotevního a instalačního materiálu.množství vzduchu cca 150 m3/h, ponor elementů 4 m
Účel: provzdušnění nitrifikační nádrže</t>
    </r>
    <r>
      <rPr>
        <b/>
        <sz val="10"/>
        <color indexed="8"/>
        <rFont val="Calibri"/>
        <family val="2"/>
      </rPr>
      <t xml:space="preserve">
</t>
    </r>
    <r>
      <rPr>
        <sz val="10"/>
        <color indexed="8"/>
        <rFont val="Calibri"/>
        <family val="2"/>
      </rPr>
      <t xml:space="preserve">
</t>
    </r>
  </si>
  <si>
    <r>
      <rPr>
        <b/>
        <sz val="10"/>
        <color indexed="8"/>
        <rFont val="Calibri"/>
        <family val="2"/>
      </rPr>
      <t>Středobublinový provzdušňovací systém</t>
    </r>
    <r>
      <rPr>
        <sz val="10"/>
        <color indexed="8"/>
        <rFont val="Calibri"/>
        <family val="2"/>
      </rPr>
      <t>, pevně kotvená verze, pro zahušťovací nádrž kalu, provzdušňovací systém je tvořen plastovým potrubím se středobublinovým pryžovým aeračním elementem, množství cca 10 m3/h, včetně uzavíracích armatur, rozvodného a odvodňovacího potrubí, stavitelné podpěry pro ukotvení roštu do dna nádrže, včetně kotevního a instalačního materiálu.
Účel: provzdušnění zahušťovací nádrže kalu</t>
    </r>
    <r>
      <rPr>
        <b/>
        <sz val="10"/>
        <color indexed="8"/>
        <rFont val="Calibri"/>
        <family val="2"/>
      </rPr>
      <t xml:space="preserve">
</t>
    </r>
  </si>
  <si>
    <r>
      <rPr>
        <b/>
        <sz val="10"/>
        <color indexed="8"/>
        <rFont val="Calibri"/>
        <family val="2"/>
      </rPr>
      <t>Ponorné kalové čerpadlo</t>
    </r>
    <r>
      <rPr>
        <sz val="10"/>
        <color indexed="8"/>
        <rFont val="Calibri"/>
        <family val="2"/>
      </rPr>
      <t>, pro instalaci v mokré jímce (zahušťovací jímka kalu)
Součástí dodávky čerpadla je: spouštěcí zařízení, patní koleno, horní držák trubkového spouštěcího vedení, 5 m spouštěcího pozink.  řetězu, kotevní a instalační materiál a 10 m el. přívodního kabelu, vč. ostatního příslušenství
Výkonnostní parametry: Q = 2,5 l/s; H = 7,6 m, průchodnost min. 65 mm
Elektromotor: (tepel. ochrana ve vinutí, vč. čidel průsaku); max. 2,25 kW; 400 V; 50 Hz
Materiálové provedení: těleso , mezitěleso a oběžná kola – šedá litina JL1040, hřídel – chromová ocel 1.4021+QT800, těsnění NBR, dvojitá mechanická ucpávka s olejovou komorou
Účel: čerpání přebytečného gravitačně zahuštěného kalu ze zahušťovací nádrže</t>
    </r>
    <r>
      <rPr>
        <b/>
        <sz val="10"/>
        <color indexed="8"/>
        <rFont val="Calibri"/>
        <family val="2"/>
      </rPr>
      <t xml:space="preserve">
</t>
    </r>
    <r>
      <rPr>
        <sz val="10"/>
        <color indexed="8"/>
        <rFont val="Calibri"/>
        <family val="2"/>
      </rPr>
      <t xml:space="preserve">
</t>
    </r>
  </si>
  <si>
    <r>
      <rPr>
        <b/>
        <sz val="10"/>
        <color indexed="8"/>
        <rFont val="Calibri"/>
        <family val="2"/>
      </rPr>
      <t>Přenosové ponorné kalové čerpadlo</t>
    </r>
    <r>
      <rPr>
        <sz val="10"/>
        <color indexed="8"/>
        <rFont val="Calibri"/>
        <family val="2"/>
      </rPr>
      <t xml:space="preserve">, s výtlakem pružnou hadicí, včetně plovákového spínače a 10 m el. přívodního kabelu.
Výkonnostní parametry: Q = 2,1 l/s; H = 9 m, průchodnost min.40 mm
Elektromotor: max. 1,3 kW; 400 V; 50 Hz
Materiálové provedení: těleso , mezitěleso a oběžná kola – šedá litina JL1040, hřídel – chromová ocel 1.4021+QT800, těsnění NBR, dvojitá mechanická ucpávka s olejovou komorou
Účel: čerpání kalové odsazené vody z uskladňovací a zahušťovací nádrže kalu
</t>
    </r>
    <r>
      <rPr>
        <b/>
        <sz val="10"/>
        <color indexed="8"/>
        <rFont val="Calibri"/>
        <family val="2"/>
      </rPr>
      <t xml:space="preserve">
</t>
    </r>
    <r>
      <rPr>
        <sz val="10"/>
        <color indexed="8"/>
        <rFont val="Calibri"/>
        <family val="2"/>
      </rPr>
      <t xml:space="preserve">
</t>
    </r>
  </si>
  <si>
    <r>
      <rPr>
        <b/>
        <sz val="10"/>
        <color indexed="8"/>
        <rFont val="Calibri"/>
        <family val="2"/>
      </rPr>
      <t>Středobublinový provzdušňovací systém</t>
    </r>
    <r>
      <rPr>
        <sz val="10"/>
        <color indexed="8"/>
        <rFont val="Calibri"/>
        <family val="2"/>
      </rPr>
      <t>, pevně kotvená verze, pro denitrifikační nádrž, provzdušňovací systém je tvořen dvěma plastovými rourami, se středobublinovými pryžovými aeračními elementy, množství cca 90 m3/h, včetně uzavíracích armatur, rozvodného a odvodňovacího potrubí, stavitelné podpěry pro ukotvení roštu do dna nádrže, včetně kotevního a instalačního materiálu.
Účel: provzdušnění uskladňovací nádrže kalu</t>
    </r>
    <r>
      <rPr>
        <b/>
        <sz val="10"/>
        <color indexed="8"/>
        <rFont val="Calibri"/>
        <family val="2"/>
      </rPr>
      <t xml:space="preserve">
</t>
    </r>
  </si>
  <si>
    <t>ks</t>
  </si>
  <si>
    <t>ocelový rám pro osazení dmychadel nad sebou
materiál ocel pozink., rozměr dle typu dmychadla
včetně instalačního a kotevního materiálu</t>
  </si>
  <si>
    <r>
      <rPr>
        <b/>
        <sz val="10"/>
        <color indexed="8"/>
        <rFont val="Calibri"/>
        <family val="2"/>
      </rPr>
      <t xml:space="preserve">Pashallův žlab
</t>
    </r>
    <r>
      <rPr>
        <sz val="10"/>
        <color indexed="8"/>
        <rFont val="Calibri"/>
        <family val="2"/>
      </rPr>
      <t>Rozsah 0,26-6,22 l/s
včetně ultrazvukové sondy a vyhodnocovače
materiál: polypropylen
Účel: měření množství vyčištěné odpadní vody</t>
    </r>
    <r>
      <rPr>
        <b/>
        <sz val="10"/>
        <color indexed="8"/>
        <rFont val="Calibri"/>
        <family val="2"/>
      </rPr>
      <t xml:space="preserve">
</t>
    </r>
    <r>
      <rPr>
        <sz val="10"/>
        <color indexed="8"/>
        <rFont val="Calibri"/>
        <family val="2"/>
      </rPr>
      <t xml:space="preserve">
</t>
    </r>
    <r>
      <rPr>
        <b/>
        <sz val="10"/>
        <color indexed="8"/>
        <rFont val="Calibri"/>
        <family val="2"/>
      </rPr>
      <t xml:space="preserve">
</t>
    </r>
    <r>
      <rPr>
        <sz val="10"/>
        <color indexed="8"/>
        <rFont val="Calibri"/>
        <family val="2"/>
      </rPr>
      <t xml:space="preserve">
</t>
    </r>
  </si>
  <si>
    <r>
      <rPr>
        <b/>
        <sz val="10"/>
        <color indexed="8"/>
        <rFont val="Calibri"/>
        <family val="2"/>
      </rPr>
      <t>Plovákový průtokoměr</t>
    </r>
    <r>
      <rPr>
        <sz val="10"/>
        <color indexed="8"/>
        <rFont val="Calibri"/>
        <family val="2"/>
      </rPr>
      <t xml:space="preserve"> DN50 pro orientační měření průtoku vzduchu
Rozsah 4,2-32 m3/h
Účel: orientační měření průtoku vzduchu</t>
    </r>
    <r>
      <rPr>
        <b/>
        <sz val="10"/>
        <color indexed="8"/>
        <rFont val="Calibri"/>
        <family val="2"/>
      </rPr>
      <t xml:space="preserve">
</t>
    </r>
    <r>
      <rPr>
        <sz val="10"/>
        <color indexed="8"/>
        <rFont val="Calibri"/>
        <family val="2"/>
      </rPr>
      <t xml:space="preserve">
</t>
    </r>
    <r>
      <rPr>
        <b/>
        <sz val="10"/>
        <color indexed="8"/>
        <rFont val="Calibri"/>
        <family val="2"/>
      </rPr>
      <t xml:space="preserve">
</t>
    </r>
    <r>
      <rPr>
        <sz val="10"/>
        <color indexed="8"/>
        <rFont val="Calibri"/>
        <family val="2"/>
      </rPr>
      <t xml:space="preserve">
</t>
    </r>
  </si>
  <si>
    <t>Patka jeřábku
pro montáž na vodorovnou plochu, včetně kotevního materiálu
umístění: u míchadla a čerpadel</t>
  </si>
  <si>
    <t>32.</t>
  </si>
  <si>
    <t>33.</t>
  </si>
  <si>
    <t>Typ</t>
  </si>
  <si>
    <t>Výrobce</t>
  </si>
  <si>
    <t>"Nutno doplnit!"</t>
  </si>
  <si>
    <t>Nutno doplnit!</t>
  </si>
  <si>
    <r>
      <rPr>
        <b/>
        <sz val="10"/>
        <rFont val="Calibri"/>
        <family val="2"/>
      </rPr>
      <t>Ponorné axiální vrtulové míchadlo</t>
    </r>
    <r>
      <rPr>
        <sz val="10"/>
        <rFont val="Calibri"/>
        <family val="2"/>
      </rPr>
      <t xml:space="preserve">, včetně spouštěcího zařízení s možností nastavení směru a hloubky zařízení, vedení do hloubky ca 5 m, vyhodnocovacího relé čidla průsaku mechanickou ucpávkou, kotevního a instalačního materiálu a 10 m el. přívodního kabelu, míchaný objem 35,3 m3
Materiálové provedení: těleso motoru – šedá litina JL1040, vrtule – nerez 1.4571, hřídel – nerez 1.4571, těsnění FPM, dvojitá mechanická ucpávka
Průměr vrtule = cca 280 mm, otáčky cca 1400 ot./min.
Elektromotor: (tepelná ochrana ve vinutí statoru, čidlo průsaku mechanickou ucpávkou), max.1,4 kW; 400 V; 50 Hz
Účel: míchání aktivační směsi v denitrifikační nádrži
</t>
    </r>
  </si>
  <si>
    <r>
      <rPr>
        <b/>
        <sz val="10"/>
        <color indexed="8"/>
        <rFont val="Calibri"/>
        <family val="2"/>
      </rPr>
      <t xml:space="preserve">Dmychadlové soustrojí </t>
    </r>
    <r>
      <rPr>
        <sz val="10"/>
        <color indexed="8"/>
        <rFont val="Calibri"/>
        <family val="2"/>
      </rPr>
      <t xml:space="preserve">v provedení s protihlukovým krytem, pro osazení do vnitřního prostředí.
Součástí dodávky je: rotační dmychadlo, integrovaný protihlukový kryt do  vnitřního prostředí, 1 ks rám pro uložení dmychadel na sebe, tlumič hluku na sání  s filtrem, tlumič na výtlaku, spojka, elektromotor, zpětná klapka, pružné uložení, pryžový kompenzátor, pojistný ventil.
Výkonnostní parametry: Q = 60 ÷ 91 m3/h, ∆p = 55 kPa
Elektromotor: včetně tepelné ochrany ve vinutí statoru; max. 2,2 kW; 400 V; 50 Hz
Účel: zdroj stlač. vzduchu pro aerační systémy a pro pohon mamutích čerpadel
</t>
    </r>
    <r>
      <rPr>
        <b/>
        <sz val="10"/>
        <color indexed="8"/>
        <rFont val="Calibri"/>
        <family val="2"/>
      </rPr>
      <t xml:space="preserve">
</t>
    </r>
    <r>
      <rPr>
        <sz val="10"/>
        <color indexed="8"/>
        <rFont val="Calibri"/>
        <family val="2"/>
      </rPr>
      <t xml:space="preserve">
</t>
    </r>
  </si>
  <si>
    <r>
      <rPr>
        <b/>
        <sz val="10"/>
        <color indexed="8"/>
        <rFont val="Calibri"/>
        <family val="2"/>
      </rPr>
      <t>Ponorné kalové čerpadlo</t>
    </r>
    <r>
      <rPr>
        <sz val="10"/>
        <color indexed="8"/>
        <rFont val="Calibri"/>
        <family val="2"/>
      </rPr>
      <t xml:space="preserve"> s řezacím zařízením, pro instalaci do mokré jímky.
Součástí dodávky čerpadla je: spouštěcí zařízení, patní koleno, horní držák trubkového spouštěcího vedení, 5 m spouštěcího pozink.  řetězu, kotevní a instalační materiál a 10 m el. přívodního kabelu, vč. ostatního příslušenství
Výkonnostní parametry:
Q = 2,2 l/s; H = 7,3 m
Elektromotor: (tepel. ochrana ve vinutí, vč. čidel průsaku); max. 0,9 kW; 400 V; 50 Hz
Materiálové provedení: těleso , mezitěleso a oběžná kola – šedá litina JL1040, hřídel – chromová ocel 1.4021+QT800, těsnění NBR, dvojitá mechanická ucpávka s olejovou komorou
Účel: čerpání splaškových odpadních vod z čerpací jímky v ČOV do strojních česlí</t>
    </r>
  </si>
</sst>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00"/>
    <numFmt numFmtId="166" formatCode="0.0"/>
    <numFmt numFmtId="167" formatCode="#,##0\ &quot;Kč&quot;"/>
    <numFmt numFmtId="168" formatCode="dd/mm/yy"/>
    <numFmt numFmtId="169" formatCode="#,##0.0"/>
    <numFmt numFmtId="170" formatCode="&quot;Yes&quot;;&quot;Yes&quot;;&quot;No&quot;"/>
    <numFmt numFmtId="171" formatCode="&quot;True&quot;;&quot;True&quot;;&quot;False&quot;"/>
    <numFmt numFmtId="172" formatCode="&quot;On&quot;;&quot;On&quot;;&quot;Off&quot;"/>
    <numFmt numFmtId="173" formatCode="[$€-2]\ #\ ##,000_);[Red]\([$€-2]\ #\ ##,000\)"/>
    <numFmt numFmtId="174" formatCode="#,##0.00\ &quot;Kč&quot;"/>
    <numFmt numFmtId="175" formatCode="[$¥€-2]\ #\ ##,000_);[Red]\([$€-2]\ #\ ##,000\)"/>
  </numFmts>
  <fonts count="36">
    <font>
      <sz val="10"/>
      <name val="Arial CE"/>
      <family val="0"/>
    </font>
    <font>
      <b/>
      <sz val="10"/>
      <name val="Arial CE"/>
      <family val="0"/>
    </font>
    <font>
      <i/>
      <sz val="10"/>
      <name val="Arial CE"/>
      <family val="0"/>
    </font>
    <font>
      <b/>
      <i/>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u val="single"/>
      <sz val="10"/>
      <color indexed="20"/>
      <name val="Arial CE"/>
      <family val="0"/>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10"/>
      <name val="Calibri"/>
      <family val="2"/>
    </font>
    <font>
      <b/>
      <sz val="10"/>
      <name val="Calibri"/>
      <family val="2"/>
    </font>
    <font>
      <u val="single"/>
      <sz val="10"/>
      <color indexed="8"/>
      <name val="Calibri"/>
      <family val="2"/>
    </font>
    <font>
      <b/>
      <sz val="14"/>
      <name val="Arial CE"/>
      <family val="2"/>
    </font>
    <font>
      <b/>
      <sz val="12"/>
      <name val="Arial CE"/>
      <family val="2"/>
    </font>
    <font>
      <i/>
      <sz val="8"/>
      <name val="Calibri"/>
      <family val="2"/>
    </font>
    <font>
      <sz val="10"/>
      <color indexed="9"/>
      <name val="Calibri"/>
      <family val="2"/>
    </font>
    <font>
      <b/>
      <sz val="10"/>
      <color indexed="9"/>
      <name val="Calibri"/>
      <family val="2"/>
    </font>
    <font>
      <sz val="18"/>
      <name val="Calibri"/>
      <family val="2"/>
    </font>
    <font>
      <b/>
      <i/>
      <sz val="11"/>
      <name val="Calibri"/>
      <family val="2"/>
    </font>
    <font>
      <b/>
      <sz val="10"/>
      <color theme="1"/>
      <name val="Calibri"/>
      <family val="2"/>
    </font>
    <font>
      <sz val="10"/>
      <color theme="1"/>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s>
  <borders count="86">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medium"/>
    </border>
    <border>
      <left style="double"/>
      <right/>
      <top style="double"/>
      <bottom/>
    </border>
    <border>
      <left/>
      <right style="thin"/>
      <top style="double"/>
      <bottom/>
    </border>
    <border>
      <left/>
      <right/>
      <top style="double"/>
      <bottom/>
    </border>
    <border>
      <left style="thin"/>
      <right/>
      <top style="double"/>
      <bottom/>
    </border>
    <border>
      <left/>
      <right style="double"/>
      <top style="double"/>
      <bottom/>
    </border>
    <border>
      <left style="double"/>
      <right/>
      <top/>
      <bottom/>
    </border>
    <border>
      <left>
        <color indexed="63"/>
      </left>
      <right style="thin"/>
      <top>
        <color indexed="63"/>
      </top>
      <bottom>
        <color indexed="63"/>
      </bottom>
    </border>
    <border>
      <left style="thin"/>
      <right/>
      <top/>
      <bottom/>
    </border>
    <border>
      <left/>
      <right style="double"/>
      <top/>
      <bottom/>
    </border>
    <border>
      <left style="double"/>
      <right/>
      <top style="thin"/>
      <bottom/>
    </border>
    <border>
      <left/>
      <right/>
      <top style="thin"/>
      <bottom/>
    </border>
    <border>
      <left style="thin"/>
      <right/>
      <top style="thin"/>
      <bottom/>
    </border>
    <border>
      <left/>
      <right style="double"/>
      <top style="thin"/>
      <bottom/>
    </border>
    <border>
      <left style="double"/>
      <right/>
      <top style="thin"/>
      <bottom style="thin"/>
    </border>
    <border>
      <left/>
      <right/>
      <top style="thin"/>
      <bottom style="thin"/>
    </border>
    <border>
      <left style="thin"/>
      <right/>
      <top style="thin"/>
      <bottom style="thin"/>
    </border>
    <border>
      <left/>
      <right style="double"/>
      <top style="thin"/>
      <bottom style="thin"/>
    </border>
    <border>
      <left style="double"/>
      <right style="double"/>
      <top style="thin"/>
      <bottom style="thin"/>
    </border>
    <border>
      <left style="double"/>
      <right/>
      <top/>
      <bottom style="thin"/>
    </border>
    <border>
      <left/>
      <right/>
      <top/>
      <bottom style="thin"/>
    </border>
    <border>
      <left>
        <color indexed="63"/>
      </left>
      <right style="thin"/>
      <top>
        <color indexed="63"/>
      </top>
      <bottom style="thin"/>
    </border>
    <border>
      <left/>
      <right style="double"/>
      <top/>
      <bottom style="thin"/>
    </border>
    <border>
      <left style="double"/>
      <right style="thin"/>
      <top/>
      <bottom/>
    </border>
    <border>
      <left style="thin"/>
      <right style="thin"/>
      <top>
        <color indexed="63"/>
      </top>
      <bottom style="thin"/>
    </border>
    <border>
      <left style="thin"/>
      <right/>
      <top/>
      <bottom style="thin"/>
    </border>
    <border>
      <left style="thin"/>
      <right style="double"/>
      <top/>
      <bottom style="thin"/>
    </border>
    <border>
      <left style="double"/>
      <right style="thin"/>
      <top/>
      <bottom style="thin"/>
    </border>
    <border>
      <left style="double"/>
      <right/>
      <top style="medium"/>
      <bottom/>
    </border>
    <border>
      <left>
        <color indexed="63"/>
      </left>
      <right>
        <color indexed="63"/>
      </right>
      <top style="medium"/>
      <bottom>
        <color indexed="63"/>
      </bottom>
    </border>
    <border>
      <left style="thin"/>
      <right/>
      <top style="medium"/>
      <bottom/>
    </border>
    <border>
      <left/>
      <right style="double"/>
      <top style="medium"/>
      <bottom/>
    </border>
    <border>
      <left style="double"/>
      <right/>
      <top style="thin"/>
      <bottom style="double"/>
    </border>
    <border>
      <left/>
      <right/>
      <top style="thin"/>
      <bottom style="double"/>
    </border>
    <border>
      <left style="thin"/>
      <right/>
      <top style="thin"/>
      <bottom style="double"/>
    </border>
    <border>
      <left/>
      <right style="double"/>
      <top/>
      <bottom style="double"/>
    </border>
    <border>
      <left style="medium"/>
      <right style="thin"/>
      <top>
        <color indexed="63"/>
      </top>
      <bottom>
        <color indexed="63"/>
      </bottom>
    </border>
    <border>
      <left style="thin"/>
      <right style="medium"/>
      <top>
        <color indexed="63"/>
      </top>
      <bottom style="thin"/>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color indexed="63"/>
      </right>
      <top>
        <color indexed="63"/>
      </top>
      <bottom style="medium"/>
    </border>
    <border>
      <left style="hair"/>
      <right>
        <color indexed="63"/>
      </right>
      <top style="hair"/>
      <bottom style="hair"/>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9"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6" fillId="0" borderId="0" applyNumberFormat="0" applyFill="0" applyBorder="0" applyAlignment="0" applyProtection="0"/>
    <xf numFmtId="0" fontId="0" fillId="4"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17" fillId="6" borderId="0" applyNumberFormat="0" applyBorder="0" applyAlignment="0" applyProtection="0"/>
    <xf numFmtId="0" fontId="8" fillId="12" borderId="0" applyNumberFormat="0" applyBorder="0" applyAlignment="0" applyProtection="0"/>
    <xf numFmtId="0" fontId="15" fillId="0" borderId="0" applyNumberFormat="0" applyFill="0" applyBorder="0" applyAlignment="0" applyProtection="0"/>
    <xf numFmtId="0" fontId="18" fillId="7" borderId="8" applyNumberFormat="0" applyAlignment="0" applyProtection="0"/>
    <xf numFmtId="0" fontId="19" fillId="13" borderId="8" applyNumberFormat="0" applyAlignment="0" applyProtection="0"/>
    <xf numFmtId="0" fontId="20" fillId="13" borderId="9" applyNumberFormat="0" applyAlignment="0" applyProtection="0"/>
    <xf numFmtId="0" fontId="21"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cellStyleXfs>
  <cellXfs count="175">
    <xf numFmtId="0" fontId="0" fillId="0" borderId="0" xfId="0" applyAlignment="1">
      <alignment/>
    </xf>
    <xf numFmtId="0" fontId="24" fillId="0" borderId="0" xfId="0" applyFont="1" applyAlignment="1">
      <alignment vertical="center"/>
    </xf>
    <xf numFmtId="49" fontId="24" fillId="0" borderId="10" xfId="0" applyNumberFormat="1" applyFont="1" applyFill="1" applyBorder="1" applyAlignment="1">
      <alignment horizontal="center" vertical="center"/>
    </xf>
    <xf numFmtId="49" fontId="24" fillId="0" borderId="10" xfId="0" applyNumberFormat="1" applyFont="1" applyFill="1" applyBorder="1" applyAlignment="1" applyProtection="1">
      <alignment horizontal="center" vertical="center" wrapText="1"/>
      <protection hidden="1"/>
    </xf>
    <xf numFmtId="3" fontId="24" fillId="0" borderId="10" xfId="0" applyNumberFormat="1" applyFont="1" applyFill="1" applyBorder="1" applyAlignment="1" applyProtection="1">
      <alignment horizontal="center" vertical="center" shrinkToFit="1"/>
      <protection hidden="1" locked="0"/>
    </xf>
    <xf numFmtId="3" fontId="24" fillId="0" borderId="11" xfId="0" applyNumberFormat="1" applyFont="1" applyFill="1" applyBorder="1" applyAlignment="1" applyProtection="1">
      <alignment horizontal="center" vertical="center" shrinkToFit="1"/>
      <protection hidden="1"/>
    </xf>
    <xf numFmtId="49" fontId="24" fillId="0" borderId="12"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49" fontId="24" fillId="0" borderId="14"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xf>
    <xf numFmtId="49" fontId="24" fillId="0" borderId="16" xfId="0" applyNumberFormat="1" applyFont="1" applyFill="1" applyBorder="1" applyAlignment="1" applyProtection="1">
      <alignment horizontal="center" vertical="center" wrapText="1"/>
      <protection hidden="1"/>
    </xf>
    <xf numFmtId="3" fontId="24" fillId="0" borderId="16" xfId="0" applyNumberFormat="1" applyFont="1" applyFill="1" applyBorder="1" applyAlignment="1" applyProtection="1">
      <alignment horizontal="center" vertical="center" shrinkToFit="1"/>
      <protection hidden="1" locked="0"/>
    </xf>
    <xf numFmtId="3" fontId="24" fillId="0" borderId="17" xfId="0" applyNumberFormat="1" applyFont="1" applyFill="1" applyBorder="1" applyAlignment="1" applyProtection="1">
      <alignment horizontal="center" vertical="center" shrinkToFit="1"/>
      <protection hidden="1"/>
    </xf>
    <xf numFmtId="49" fontId="25" fillId="0" borderId="18" xfId="0" applyNumberFormat="1" applyFont="1" applyFill="1" applyBorder="1" applyAlignment="1">
      <alignment horizontal="left" vertical="center"/>
    </xf>
    <xf numFmtId="49" fontId="25" fillId="0" borderId="19" xfId="0" applyNumberFormat="1" applyFont="1" applyFill="1" applyBorder="1" applyAlignment="1">
      <alignment horizontal="left" vertical="center"/>
    </xf>
    <xf numFmtId="166" fontId="24" fillId="0" borderId="20" xfId="0" applyNumberFormat="1" applyFont="1" applyFill="1" applyBorder="1" applyAlignment="1">
      <alignment horizontal="right"/>
    </xf>
    <xf numFmtId="3" fontId="24" fillId="0" borderId="20" xfId="0" applyNumberFormat="1" applyFont="1" applyFill="1" applyBorder="1" applyAlignment="1">
      <alignment horizontal="right"/>
    </xf>
    <xf numFmtId="3" fontId="24" fillId="0" borderId="20" xfId="0" applyNumberFormat="1" applyFont="1" applyFill="1" applyBorder="1" applyAlignment="1">
      <alignment/>
    </xf>
    <xf numFmtId="3" fontId="25" fillId="0" borderId="20" xfId="0" applyNumberFormat="1" applyFont="1" applyFill="1" applyBorder="1" applyAlignment="1" applyProtection="1">
      <alignment horizontal="center" vertical="center" shrinkToFit="1"/>
      <protection hidden="1"/>
    </xf>
    <xf numFmtId="3" fontId="25" fillId="0" borderId="21" xfId="0" applyNumberFormat="1" applyFont="1" applyFill="1" applyBorder="1" applyAlignment="1" applyProtection="1">
      <alignment horizontal="center" vertical="center" shrinkToFit="1"/>
      <protection hidden="1"/>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166" fontId="29" fillId="0" borderId="24"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166" fontId="29" fillId="0" borderId="27" xfId="0" applyNumberFormat="1" applyFont="1" applyFill="1" applyBorder="1" applyAlignment="1">
      <alignment horizontal="center" vertical="center"/>
    </xf>
    <xf numFmtId="166" fontId="29" fillId="0" borderId="16" xfId="0" applyNumberFormat="1"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3" fontId="24" fillId="0" borderId="27" xfId="0" applyNumberFormat="1" applyFont="1" applyFill="1" applyBorder="1" applyAlignment="1" applyProtection="1">
      <alignment horizontal="center" vertical="center" shrinkToFit="1"/>
      <protection hidden="1" locked="0"/>
    </xf>
    <xf numFmtId="49" fontId="24" fillId="0" borderId="28" xfId="0" applyNumberFormat="1" applyFont="1" applyFill="1" applyBorder="1" applyAlignment="1">
      <alignment horizontal="center" vertical="center"/>
    </xf>
    <xf numFmtId="49" fontId="24" fillId="0" borderId="29" xfId="0" applyNumberFormat="1" applyFont="1" applyFill="1" applyBorder="1" applyAlignment="1">
      <alignment horizontal="center" vertical="center"/>
    </xf>
    <xf numFmtId="49" fontId="24" fillId="0" borderId="30" xfId="0" applyNumberFormat="1" applyFont="1" applyFill="1" applyBorder="1" applyAlignment="1" applyProtection="1">
      <alignment horizontal="center" vertical="center" wrapText="1"/>
      <protection hidden="1"/>
    </xf>
    <xf numFmtId="3" fontId="24" fillId="0" borderId="30" xfId="0" applyNumberFormat="1" applyFont="1" applyFill="1" applyBorder="1" applyAlignment="1" applyProtection="1">
      <alignment horizontal="center" vertical="center" shrinkToFit="1"/>
      <protection hidden="1" locked="0"/>
    </xf>
    <xf numFmtId="49" fontId="24" fillId="0" borderId="31" xfId="0" applyNumberFormat="1" applyFont="1" applyFill="1" applyBorder="1" applyAlignment="1">
      <alignment horizontal="center" vertical="center"/>
    </xf>
    <xf numFmtId="49" fontId="24" fillId="0" borderId="32" xfId="0" applyNumberFormat="1" applyFont="1" applyFill="1" applyBorder="1" applyAlignment="1">
      <alignment horizontal="center" vertical="center"/>
    </xf>
    <xf numFmtId="49" fontId="24" fillId="0" borderId="33" xfId="0" applyNumberFormat="1" applyFont="1" applyFill="1" applyBorder="1" applyAlignment="1" applyProtection="1">
      <alignment horizontal="center" vertical="center" wrapText="1"/>
      <protection hidden="1"/>
    </xf>
    <xf numFmtId="3" fontId="24" fillId="0" borderId="33" xfId="0" applyNumberFormat="1" applyFont="1" applyFill="1" applyBorder="1" applyAlignment="1" applyProtection="1">
      <alignment horizontal="center" vertical="center" shrinkToFit="1"/>
      <protection hidden="1" locked="0"/>
    </xf>
    <xf numFmtId="3" fontId="24" fillId="0" borderId="24" xfId="0" applyNumberFormat="1" applyFont="1" applyFill="1" applyBorder="1" applyAlignment="1" applyProtection="1">
      <alignment horizontal="center" vertical="center" shrinkToFit="1"/>
      <protection hidden="1" locked="0"/>
    </xf>
    <xf numFmtId="3" fontId="24" fillId="0" borderId="34" xfId="0" applyNumberFormat="1" applyFont="1" applyFill="1" applyBorder="1" applyAlignment="1" applyProtection="1">
      <alignment horizontal="center" vertical="center" shrinkToFit="1"/>
      <protection hidden="1"/>
    </xf>
    <xf numFmtId="49" fontId="25" fillId="0" borderId="25" xfId="0" applyNumberFormat="1" applyFont="1" applyFill="1" applyBorder="1" applyAlignment="1">
      <alignment horizontal="left" vertical="center"/>
    </xf>
    <xf numFmtId="49" fontId="25" fillId="0" borderId="26" xfId="0" applyNumberFormat="1" applyFont="1" applyFill="1" applyBorder="1" applyAlignment="1">
      <alignment horizontal="left" vertical="center"/>
    </xf>
    <xf numFmtId="166" fontId="24" fillId="0" borderId="27" xfId="0" applyNumberFormat="1" applyFont="1" applyFill="1" applyBorder="1" applyAlignment="1">
      <alignment horizontal="right"/>
    </xf>
    <xf numFmtId="3" fontId="30" fillId="0" borderId="27" xfId="0" applyNumberFormat="1" applyFont="1" applyFill="1" applyBorder="1" applyAlignment="1">
      <alignment horizontal="right"/>
    </xf>
    <xf numFmtId="3" fontId="30" fillId="0" borderId="27" xfId="0" applyNumberFormat="1" applyFont="1" applyFill="1" applyBorder="1" applyAlignment="1">
      <alignment/>
    </xf>
    <xf numFmtId="3" fontId="25" fillId="0" borderId="27" xfId="0" applyNumberFormat="1" applyFont="1" applyFill="1" applyBorder="1" applyAlignment="1" applyProtection="1">
      <alignment horizontal="center" vertical="center" shrinkToFit="1"/>
      <protection hidden="1"/>
    </xf>
    <xf numFmtId="3" fontId="25" fillId="0" borderId="35" xfId="0" applyNumberFormat="1" applyFont="1" applyFill="1" applyBorder="1" applyAlignment="1" applyProtection="1">
      <alignment horizontal="center" vertical="center" shrinkToFit="1"/>
      <protection hidden="1"/>
    </xf>
    <xf numFmtId="0" fontId="24" fillId="0" borderId="36" xfId="0" applyFont="1" applyFill="1" applyBorder="1" applyAlignment="1">
      <alignment/>
    </xf>
    <xf numFmtId="3" fontId="31" fillId="0" borderId="27" xfId="0" applyNumberFormat="1" applyFont="1" applyFill="1" applyBorder="1" applyAlignment="1" applyProtection="1">
      <alignment horizontal="center" vertical="center" shrinkToFit="1"/>
      <protection hidden="1"/>
    </xf>
    <xf numFmtId="0" fontId="24" fillId="0" borderId="0" xfId="0" applyFont="1" applyAlignment="1">
      <alignment horizontal="center" vertical="center"/>
    </xf>
    <xf numFmtId="0" fontId="24" fillId="0" borderId="0" xfId="0" applyFont="1" applyAlignment="1">
      <alignment horizontal="right" vertical="center"/>
    </xf>
    <xf numFmtId="0" fontId="32" fillId="0" borderId="0" xfId="0" applyFont="1" applyAlignment="1">
      <alignment horizontal="left" vertical="center"/>
    </xf>
    <xf numFmtId="0" fontId="25" fillId="0" borderId="0" xfId="0" applyFont="1" applyAlignment="1">
      <alignment vertical="center"/>
    </xf>
    <xf numFmtId="0" fontId="27"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2" xfId="0" applyBorder="1" applyAlignment="1" applyProtection="1">
      <alignment/>
      <protection hidden="1"/>
    </xf>
    <xf numFmtId="49" fontId="0" fillId="0" borderId="43" xfId="0" applyNumberFormat="1" applyBorder="1" applyAlignment="1" applyProtection="1">
      <alignment/>
      <protection hidden="1"/>
    </xf>
    <xf numFmtId="0" fontId="0" fillId="0" borderId="0" xfId="0" applyBorder="1" applyAlignment="1" applyProtection="1">
      <alignment/>
      <protection hidden="1"/>
    </xf>
    <xf numFmtId="0" fontId="0" fillId="0" borderId="44" xfId="0" applyBorder="1" applyAlignment="1" applyProtection="1">
      <alignment/>
      <protection hidden="1"/>
    </xf>
    <xf numFmtId="0" fontId="0" fillId="0" borderId="45" xfId="0" applyBorder="1" applyAlignment="1" applyProtection="1">
      <alignment/>
      <protection hidden="1"/>
    </xf>
    <xf numFmtId="0" fontId="0" fillId="0" borderId="46" xfId="0" applyBorder="1" applyAlignment="1" applyProtection="1">
      <alignment/>
      <protection hidden="1"/>
    </xf>
    <xf numFmtId="0" fontId="0" fillId="0" borderId="32" xfId="0" applyBorder="1" applyAlignment="1" applyProtection="1">
      <alignment/>
      <protection hidden="1"/>
    </xf>
    <xf numFmtId="0" fontId="0" fillId="0" borderId="47" xfId="0" applyBorder="1" applyAlignment="1" applyProtection="1">
      <alignment/>
      <protection hidden="1"/>
    </xf>
    <xf numFmtId="0" fontId="0" fillId="0" borderId="48" xfId="0" applyBorder="1" applyAlignment="1" applyProtection="1">
      <alignment/>
      <protection hidden="1"/>
    </xf>
    <xf numFmtId="0" fontId="0" fillId="0" borderId="49" xfId="0" applyBorder="1" applyAlignment="1" applyProtection="1">
      <alignment/>
      <protection hidden="1"/>
    </xf>
    <xf numFmtId="0" fontId="0" fillId="0" borderId="50"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27" fillId="0" borderId="54" xfId="0" applyFont="1" applyBorder="1" applyAlignment="1" applyProtection="1">
      <alignment horizontal="centerContinuous" vertical="center"/>
      <protection hidden="1"/>
    </xf>
    <xf numFmtId="0" fontId="28" fillId="0" borderId="54" xfId="0" applyFont="1" applyBorder="1" applyAlignment="1" applyProtection="1">
      <alignment horizontal="centerContinuous" vertical="center"/>
      <protection hidden="1"/>
    </xf>
    <xf numFmtId="0" fontId="0" fillId="0" borderId="54" xfId="0" applyBorder="1" applyAlignment="1" applyProtection="1">
      <alignment horizontal="centerContinuous" vertical="center"/>
      <protection hidden="1"/>
    </xf>
    <xf numFmtId="0" fontId="1" fillId="0" borderId="55" xfId="0" applyFont="1" applyBorder="1" applyAlignment="1" applyProtection="1">
      <alignment horizontal="left"/>
      <protection hidden="1"/>
    </xf>
    <xf numFmtId="0" fontId="0" fillId="0" borderId="56" xfId="0" applyBorder="1" applyAlignment="1" applyProtection="1">
      <alignment horizontal="left"/>
      <protection hidden="1"/>
    </xf>
    <xf numFmtId="0" fontId="0" fillId="0" borderId="57" xfId="0" applyBorder="1" applyAlignment="1" applyProtection="1">
      <alignment horizontal="centerContinuous"/>
      <protection hidden="1"/>
    </xf>
    <xf numFmtId="0" fontId="1" fillId="0" borderId="56" xfId="0" applyFont="1" applyBorder="1" applyAlignment="1" applyProtection="1">
      <alignment horizontal="centerContinuous"/>
      <protection hidden="1"/>
    </xf>
    <xf numFmtId="0" fontId="0" fillId="0" borderId="56" xfId="0" applyBorder="1" applyAlignment="1" applyProtection="1">
      <alignment horizontal="centerContinuous"/>
      <protection hidden="1"/>
    </xf>
    <xf numFmtId="0" fontId="0" fillId="0" borderId="58" xfId="0" applyBorder="1" applyAlignment="1" applyProtection="1">
      <alignment horizontal="centerContinuous"/>
      <protection hidden="1"/>
    </xf>
    <xf numFmtId="0" fontId="0" fillId="0" borderId="59" xfId="0" applyBorder="1" applyAlignment="1" applyProtection="1">
      <alignment/>
      <protection hidden="1"/>
    </xf>
    <xf numFmtId="0" fontId="0" fillId="0" borderId="56" xfId="0" applyBorder="1" applyAlignment="1" applyProtection="1">
      <alignment/>
      <protection hidden="1"/>
    </xf>
    <xf numFmtId="0" fontId="0" fillId="0" borderId="60" xfId="0" applyBorder="1" applyAlignment="1" applyProtection="1">
      <alignment/>
      <protection hidden="1"/>
    </xf>
    <xf numFmtId="3" fontId="0" fillId="0" borderId="56" xfId="0" applyNumberFormat="1" applyBorder="1" applyAlignment="1" applyProtection="1">
      <alignment/>
      <protection hidden="1"/>
    </xf>
    <xf numFmtId="0" fontId="0" fillId="0" borderId="61" xfId="0" applyBorder="1" applyAlignment="1" applyProtection="1">
      <alignment/>
      <protection hidden="1"/>
    </xf>
    <xf numFmtId="3" fontId="0" fillId="0" borderId="62" xfId="0" applyNumberFormat="1" applyBorder="1" applyAlignment="1" applyProtection="1">
      <alignment/>
      <protection hidden="1"/>
    </xf>
    <xf numFmtId="0" fontId="0" fillId="0" borderId="63" xfId="0" applyBorder="1" applyAlignment="1" applyProtection="1">
      <alignment/>
      <protection hidden="1"/>
    </xf>
    <xf numFmtId="0" fontId="0" fillId="0" borderId="55" xfId="0" applyBorder="1" applyAlignment="1" applyProtection="1">
      <alignment/>
      <protection hidden="1"/>
    </xf>
    <xf numFmtId="0" fontId="0" fillId="0" borderId="60" xfId="0" applyFont="1" applyBorder="1" applyAlignment="1" applyProtection="1">
      <alignment/>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0" fontId="0" fillId="0" borderId="66" xfId="0" applyBorder="1" applyAlignment="1" applyProtection="1">
      <alignment/>
      <protection hidden="1"/>
    </xf>
    <xf numFmtId="0" fontId="0" fillId="0" borderId="67" xfId="0" applyBorder="1" applyAlignment="1" applyProtection="1">
      <alignment/>
      <protection hidden="1"/>
    </xf>
    <xf numFmtId="0" fontId="0" fillId="0" borderId="48" xfId="0" applyNumberFormat="1" applyBorder="1" applyAlignment="1" applyProtection="1">
      <alignment horizontal="right"/>
      <protection hidden="1"/>
    </xf>
    <xf numFmtId="0" fontId="28" fillId="0" borderId="68" xfId="0" applyFont="1" applyBorder="1" applyAlignment="1" applyProtection="1">
      <alignment/>
      <protection hidden="1"/>
    </xf>
    <xf numFmtId="0" fontId="28" fillId="0" borderId="69" xfId="0" applyFont="1" applyBorder="1" applyAlignment="1" applyProtection="1">
      <alignment/>
      <protection hidden="1"/>
    </xf>
    <xf numFmtId="0" fontId="28" fillId="0" borderId="70" xfId="0" applyFont="1" applyBorder="1" applyAlignment="1" applyProtection="1">
      <alignment/>
      <protection hidden="1"/>
    </xf>
    <xf numFmtId="0" fontId="28" fillId="0" borderId="71" xfId="0" applyFont="1" applyBorder="1" applyAlignment="1" applyProtection="1">
      <alignment/>
      <protection hidden="1"/>
    </xf>
    <xf numFmtId="0" fontId="0" fillId="0" borderId="0" xfId="0" applyAlignment="1" applyProtection="1">
      <alignment/>
      <protection hidden="1"/>
    </xf>
    <xf numFmtId="0" fontId="0" fillId="0" borderId="47" xfId="0" applyBorder="1" applyAlignment="1">
      <alignment/>
    </xf>
    <xf numFmtId="0" fontId="0" fillId="0" borderId="51" xfId="0" applyBorder="1" applyAlignment="1">
      <alignment/>
    </xf>
    <xf numFmtId="0" fontId="0" fillId="0" borderId="0" xfId="0" applyBorder="1" applyAlignment="1">
      <alignment/>
    </xf>
    <xf numFmtId="0" fontId="0" fillId="0" borderId="46" xfId="0" applyBorder="1" applyAlignment="1">
      <alignment/>
    </xf>
    <xf numFmtId="0" fontId="0" fillId="0" borderId="50" xfId="0" applyBorder="1" applyAlignment="1">
      <alignment/>
    </xf>
    <xf numFmtId="0" fontId="0" fillId="0" borderId="42" xfId="0" applyBorder="1" applyAlignment="1">
      <alignment/>
    </xf>
    <xf numFmtId="49" fontId="0" fillId="0" borderId="51" xfId="0" applyNumberFormat="1" applyBorder="1" applyAlignment="1" applyProtection="1">
      <alignment horizontal="center"/>
      <protection hidden="1"/>
    </xf>
    <xf numFmtId="0" fontId="0" fillId="0" borderId="47" xfId="0" applyFont="1" applyBorder="1" applyAlignment="1">
      <alignment/>
    </xf>
    <xf numFmtId="0" fontId="1" fillId="0" borderId="0" xfId="0" applyFont="1" applyBorder="1" applyAlignment="1" applyProtection="1">
      <alignment/>
      <protection hidden="1"/>
    </xf>
    <xf numFmtId="0" fontId="24" fillId="0" borderId="0" xfId="0" applyFont="1" applyFill="1" applyAlignment="1">
      <alignment horizontal="center" vertical="center"/>
    </xf>
    <xf numFmtId="0" fontId="24" fillId="0" borderId="0" xfId="0" applyFont="1" applyFill="1" applyAlignment="1">
      <alignment vertical="center"/>
    </xf>
    <xf numFmtId="0" fontId="24" fillId="0" borderId="72" xfId="0" applyFont="1" applyFill="1" applyBorder="1" applyAlignment="1">
      <alignment horizontal="center" vertical="center"/>
    </xf>
    <xf numFmtId="0" fontId="24" fillId="0" borderId="43" xfId="0" applyFont="1" applyFill="1" applyBorder="1" applyAlignment="1">
      <alignment horizontal="center" vertical="center"/>
    </xf>
    <xf numFmtId="49" fontId="24" fillId="0" borderId="60" xfId="0" applyNumberFormat="1" applyFont="1" applyFill="1" applyBorder="1" applyAlignment="1" applyProtection="1">
      <alignment horizontal="center" vertical="center" wrapText="1"/>
      <protection hidden="1"/>
    </xf>
    <xf numFmtId="3" fontId="24" fillId="0" borderId="60" xfId="0" applyNumberFormat="1" applyFont="1" applyFill="1" applyBorder="1" applyAlignment="1" applyProtection="1">
      <alignment horizontal="center" vertical="center" shrinkToFit="1"/>
      <protection hidden="1" locked="0"/>
    </xf>
    <xf numFmtId="3" fontId="24" fillId="0" borderId="73" xfId="0" applyNumberFormat="1" applyFont="1" applyFill="1" applyBorder="1" applyAlignment="1" applyProtection="1">
      <alignment horizontal="center" vertical="center" shrinkToFit="1"/>
      <protection hidden="1"/>
    </xf>
    <xf numFmtId="0" fontId="24" fillId="0" borderId="10" xfId="0" applyFont="1" applyFill="1" applyBorder="1" applyAlignment="1">
      <alignment horizontal="center" vertical="center"/>
    </xf>
    <xf numFmtId="49" fontId="24" fillId="0" borderId="74" xfId="0" applyNumberFormat="1" applyFont="1" applyFill="1" applyBorder="1" applyAlignment="1">
      <alignment horizontal="center" vertical="center"/>
    </xf>
    <xf numFmtId="49" fontId="24" fillId="0" borderId="57" xfId="0" applyNumberFormat="1" applyFont="1" applyFill="1" applyBorder="1" applyAlignment="1">
      <alignment horizontal="center" vertical="center"/>
    </xf>
    <xf numFmtId="0" fontId="25" fillId="0" borderId="75" xfId="0" applyFont="1" applyFill="1" applyBorder="1" applyAlignment="1">
      <alignment/>
    </xf>
    <xf numFmtId="0" fontId="25" fillId="0" borderId="36" xfId="0" applyFont="1" applyFill="1" applyBorder="1" applyAlignment="1">
      <alignment/>
    </xf>
    <xf numFmtId="0" fontId="24" fillId="0" borderId="76" xfId="0" applyFont="1" applyFill="1" applyBorder="1" applyAlignment="1">
      <alignment/>
    </xf>
    <xf numFmtId="3" fontId="0" fillId="0" borderId="61" xfId="0" applyNumberFormat="1" applyFill="1" applyBorder="1" applyAlignment="1" applyProtection="1">
      <alignment/>
      <protection hidden="1"/>
    </xf>
    <xf numFmtId="4" fontId="0" fillId="0" borderId="51" xfId="0" applyNumberFormat="1" applyFill="1" applyBorder="1" applyAlignment="1" applyProtection="1">
      <alignment/>
      <protection hidden="1"/>
    </xf>
    <xf numFmtId="0" fontId="0" fillId="0" borderId="43" xfId="0" applyBorder="1" applyAlignment="1" applyProtection="1">
      <alignment/>
      <protection hidden="1"/>
    </xf>
    <xf numFmtId="0" fontId="1" fillId="0" borderId="39" xfId="0" applyFont="1" applyBorder="1" applyAlignment="1" applyProtection="1">
      <alignment/>
      <protection hidden="1"/>
    </xf>
    <xf numFmtId="0" fontId="1" fillId="0" borderId="44" xfId="0" applyFont="1" applyBorder="1" applyAlignment="1">
      <alignment/>
    </xf>
    <xf numFmtId="0" fontId="1" fillId="0" borderId="61" xfId="0" applyFont="1" applyBorder="1" applyAlignment="1">
      <alignment/>
    </xf>
    <xf numFmtId="3" fontId="24" fillId="0" borderId="0" xfId="0" applyNumberFormat="1" applyFont="1" applyAlignment="1">
      <alignment vertical="center"/>
    </xf>
    <xf numFmtId="0" fontId="24" fillId="0" borderId="0" xfId="0" applyFont="1" applyFill="1" applyBorder="1" applyAlignment="1">
      <alignment vertical="top" wrapText="1"/>
    </xf>
    <xf numFmtId="3" fontId="0" fillId="0" borderId="10" xfId="0" applyNumberFormat="1" applyFill="1" applyBorder="1" applyAlignment="1" applyProtection="1">
      <alignment/>
      <protection hidden="1"/>
    </xf>
    <xf numFmtId="4" fontId="0" fillId="0" borderId="0" xfId="0" applyNumberFormat="1" applyFill="1" applyBorder="1" applyAlignment="1" applyProtection="1">
      <alignment/>
      <protection hidden="1"/>
    </xf>
    <xf numFmtId="3" fontId="0" fillId="0" borderId="77" xfId="0" applyNumberFormat="1" applyFill="1" applyBorder="1" applyAlignment="1" applyProtection="1">
      <alignment/>
      <protection hidden="1"/>
    </xf>
    <xf numFmtId="0" fontId="29" fillId="0" borderId="30" xfId="0" applyFont="1" applyFill="1" applyBorder="1" applyAlignment="1">
      <alignment horizontal="center" vertical="center"/>
    </xf>
    <xf numFmtId="0" fontId="29" fillId="0" borderId="66" xfId="0" applyFont="1" applyFill="1" applyBorder="1" applyAlignment="1">
      <alignment vertical="center"/>
    </xf>
    <xf numFmtId="0" fontId="29" fillId="0" borderId="78" xfId="0" applyFont="1" applyFill="1" applyBorder="1" applyAlignment="1">
      <alignment vertical="center"/>
    </xf>
    <xf numFmtId="0" fontId="24" fillId="0" borderId="52" xfId="0" applyFont="1" applyFill="1" applyBorder="1" applyAlignment="1">
      <alignment vertical="top" wrapText="1"/>
    </xf>
    <xf numFmtId="0" fontId="34" fillId="0" borderId="52" xfId="0" applyFont="1" applyFill="1" applyBorder="1" applyAlignment="1">
      <alignment vertical="top" wrapText="1"/>
    </xf>
    <xf numFmtId="0" fontId="22" fillId="0" borderId="52" xfId="0" applyFont="1" applyFill="1" applyBorder="1" applyAlignment="1">
      <alignment vertical="top" wrapText="1"/>
    </xf>
    <xf numFmtId="0" fontId="23" fillId="0" borderId="52" xfId="0" applyFont="1" applyFill="1" applyBorder="1" applyAlignment="1">
      <alignment vertical="top" wrapText="1"/>
    </xf>
    <xf numFmtId="0" fontId="34" fillId="0" borderId="79" xfId="0" applyFont="1" applyFill="1" applyBorder="1" applyAlignment="1">
      <alignment vertical="top" wrapText="1"/>
    </xf>
    <xf numFmtId="0" fontId="33" fillId="0" borderId="80" xfId="0" applyFont="1" applyFill="1" applyBorder="1" applyAlignment="1">
      <alignment/>
    </xf>
    <xf numFmtId="0" fontId="22" fillId="0" borderId="81" xfId="0" applyFont="1" applyFill="1" applyBorder="1" applyAlignment="1">
      <alignment wrapText="1"/>
    </xf>
    <xf numFmtId="0" fontId="22" fillId="0" borderId="52" xfId="0" applyFont="1" applyFill="1" applyBorder="1" applyAlignment="1">
      <alignment wrapText="1"/>
    </xf>
    <xf numFmtId="0" fontId="22" fillId="0" borderId="48" xfId="0" applyFont="1" applyFill="1" applyBorder="1" applyAlignment="1">
      <alignment wrapText="1"/>
    </xf>
    <xf numFmtId="0" fontId="24" fillId="0" borderId="82" xfId="0" applyFont="1" applyFill="1" applyBorder="1" applyAlignment="1">
      <alignment/>
    </xf>
    <xf numFmtId="0" fontId="33" fillId="0" borderId="78" xfId="0" applyFont="1" applyFill="1" applyBorder="1" applyAlignment="1">
      <alignment/>
    </xf>
    <xf numFmtId="49" fontId="24" fillId="0" borderId="57" xfId="0" applyNumberFormat="1" applyFont="1" applyFill="1" applyBorder="1" applyAlignment="1" applyProtection="1">
      <alignment horizontal="center" vertical="center" wrapText="1"/>
      <protection hidden="1"/>
    </xf>
    <xf numFmtId="49" fontId="24" fillId="0" borderId="13" xfId="0" applyNumberFormat="1" applyFont="1" applyFill="1" applyBorder="1" applyAlignment="1" applyProtection="1">
      <alignment horizontal="center" vertical="center" wrapText="1"/>
      <protection hidden="1"/>
    </xf>
    <xf numFmtId="49" fontId="24" fillId="0" borderId="32" xfId="0" applyNumberFormat="1" applyFont="1" applyFill="1" applyBorder="1" applyAlignment="1" applyProtection="1">
      <alignment horizontal="center" vertical="center" wrapText="1"/>
      <protection hidden="1"/>
    </xf>
    <xf numFmtId="0" fontId="24" fillId="0" borderId="19" xfId="0" applyFont="1" applyFill="1" applyBorder="1" applyAlignment="1">
      <alignment horizontal="center"/>
    </xf>
    <xf numFmtId="49" fontId="24" fillId="0" borderId="29" xfId="0" applyNumberFormat="1" applyFont="1" applyFill="1" applyBorder="1" applyAlignment="1" applyProtection="1">
      <alignment horizontal="center" vertical="center" wrapText="1"/>
      <protection hidden="1"/>
    </xf>
    <xf numFmtId="49" fontId="24" fillId="0" borderId="15" xfId="0" applyNumberFormat="1" applyFont="1" applyFill="1" applyBorder="1" applyAlignment="1" applyProtection="1">
      <alignment horizontal="center" vertical="center" wrapText="1"/>
      <protection hidden="1"/>
    </xf>
    <xf numFmtId="0" fontId="24" fillId="0" borderId="26" xfId="0" applyFont="1" applyFill="1" applyBorder="1" applyAlignment="1">
      <alignment horizontal="center"/>
    </xf>
    <xf numFmtId="0" fontId="29" fillId="0" borderId="10" xfId="0" applyFont="1" applyFill="1" applyBorder="1" applyAlignment="1">
      <alignment horizontal="center" vertical="center"/>
    </xf>
    <xf numFmtId="0" fontId="25" fillId="0" borderId="0" xfId="0" applyFont="1" applyAlignment="1">
      <alignment horizontal="center" vertical="center"/>
    </xf>
    <xf numFmtId="0" fontId="24" fillId="18"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18" borderId="10"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33" fillId="0" borderId="16" xfId="0" applyFont="1" applyFill="1" applyBorder="1" applyAlignment="1">
      <alignment horizontal="center" vertical="center"/>
    </xf>
    <xf numFmtId="0" fontId="0" fillId="0" borderId="42" xfId="0" applyBorder="1" applyAlignment="1" applyProtection="1">
      <alignment shrinkToFit="1"/>
      <protection hidden="1"/>
    </xf>
    <xf numFmtId="0" fontId="0" fillId="0" borderId="43" xfId="0" applyBorder="1" applyAlignment="1">
      <alignment/>
    </xf>
    <xf numFmtId="0" fontId="29" fillId="0" borderId="81"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83" xfId="0" applyFont="1" applyFill="1" applyBorder="1" applyAlignment="1">
      <alignment horizontal="center" vertical="center"/>
    </xf>
    <xf numFmtId="0" fontId="29" fillId="0" borderId="84" xfId="0" applyFont="1" applyFill="1" applyBorder="1" applyAlignment="1">
      <alignment horizontal="center" vertical="center"/>
    </xf>
    <xf numFmtId="0" fontId="35" fillId="19" borderId="85"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PROJEKTY\Slatina%20&#268;OV\&#268;OV%20-%20elektro%20&#269;&#225;st,MaR%20+%20stavebn&#237;%20elekt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rozpočtu"/>
      <sheetName val="Rozpoč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37"/>
  <sheetViews>
    <sheetView zoomScaleSheetLayoutView="100" zoomScalePageLayoutView="0" workbookViewId="0" topLeftCell="A1">
      <selection activeCell="F24" sqref="F24"/>
    </sheetView>
  </sheetViews>
  <sheetFormatPr defaultColWidth="9.00390625" defaultRowHeight="12.75"/>
  <cols>
    <col min="2" max="2" width="14.25390625" style="0" customWidth="1"/>
    <col min="3" max="3" width="14.625" style="0" customWidth="1"/>
    <col min="4" max="4" width="11.25390625" style="0" customWidth="1"/>
    <col min="6" max="6" width="14.75390625" style="0" bestFit="1" customWidth="1"/>
  </cols>
  <sheetData>
    <row r="2" spans="1:7" ht="18">
      <c r="A2" s="54" t="s">
        <v>30</v>
      </c>
      <c r="B2" s="55"/>
      <c r="C2" s="55"/>
      <c r="D2" s="55"/>
      <c r="E2" s="55"/>
      <c r="F2" s="55"/>
      <c r="G2" s="55"/>
    </row>
    <row r="3" ht="13.5" thickBot="1"/>
    <row r="4" spans="1:7" ht="13.5" thickTop="1">
      <c r="A4" s="56" t="s">
        <v>31</v>
      </c>
      <c r="B4" s="57"/>
      <c r="C4" s="58" t="s">
        <v>32</v>
      </c>
      <c r="D4" s="128" t="s">
        <v>95</v>
      </c>
      <c r="E4" s="58"/>
      <c r="F4" s="59" t="s">
        <v>33</v>
      </c>
      <c r="G4" s="60"/>
    </row>
    <row r="5" spans="1:7" ht="12.75">
      <c r="A5" s="61"/>
      <c r="B5" s="62"/>
      <c r="C5" s="111" t="s">
        <v>96</v>
      </c>
      <c r="D5" s="63"/>
      <c r="E5" s="111"/>
      <c r="F5" s="64"/>
      <c r="G5" s="65"/>
    </row>
    <row r="6" spans="1:7" ht="12.75">
      <c r="A6" s="66" t="s">
        <v>34</v>
      </c>
      <c r="B6" s="67"/>
      <c r="C6" s="68" t="s">
        <v>35</v>
      </c>
      <c r="D6" s="68"/>
      <c r="E6" s="68"/>
      <c r="F6" s="69" t="s">
        <v>36</v>
      </c>
      <c r="G6" s="70"/>
    </row>
    <row r="7" spans="1:7" ht="12.75">
      <c r="A7" s="61"/>
      <c r="B7" s="127"/>
      <c r="C7" s="129" t="s">
        <v>97</v>
      </c>
      <c r="D7" s="63"/>
      <c r="E7" s="63"/>
      <c r="F7" s="64"/>
      <c r="G7" s="65"/>
    </row>
    <row r="8" spans="1:7" ht="12.75">
      <c r="A8" s="61"/>
      <c r="B8" s="62"/>
      <c r="C8" s="130" t="s">
        <v>98</v>
      </c>
      <c r="D8" s="63"/>
      <c r="E8" s="63"/>
      <c r="F8" s="64"/>
      <c r="G8" s="65"/>
    </row>
    <row r="9" spans="1:7" ht="12.75">
      <c r="A9" s="106" t="s">
        <v>37</v>
      </c>
      <c r="B9" s="103"/>
      <c r="C9" s="103" t="s">
        <v>38</v>
      </c>
      <c r="D9" s="68"/>
      <c r="E9" s="69" t="s">
        <v>39</v>
      </c>
      <c r="F9" s="68"/>
      <c r="G9" s="70"/>
    </row>
    <row r="10" spans="1:7" ht="12.75">
      <c r="A10" s="106" t="s">
        <v>100</v>
      </c>
      <c r="B10" s="103"/>
      <c r="C10" s="110"/>
      <c r="D10" s="68"/>
      <c r="E10" s="69" t="s">
        <v>40</v>
      </c>
      <c r="F10" s="68"/>
      <c r="G10" s="70"/>
    </row>
    <row r="11" spans="1:7" ht="12.75">
      <c r="A11" s="107" t="s">
        <v>41</v>
      </c>
      <c r="B11" s="104"/>
      <c r="C11" s="104"/>
      <c r="D11" s="72"/>
      <c r="E11" s="73" t="s">
        <v>42</v>
      </c>
      <c r="F11" s="109" t="s">
        <v>99</v>
      </c>
      <c r="G11" s="74"/>
    </row>
    <row r="12" spans="1:7" ht="12.75">
      <c r="A12" s="108" t="s">
        <v>43</v>
      </c>
      <c r="B12" s="105"/>
      <c r="C12" s="105"/>
      <c r="D12" s="105"/>
      <c r="E12" s="64" t="s">
        <v>44</v>
      </c>
      <c r="F12" s="63"/>
      <c r="G12" s="65"/>
    </row>
    <row r="13" spans="1:7" ht="12.75">
      <c r="A13" s="108"/>
      <c r="B13" s="105" t="s">
        <v>75</v>
      </c>
      <c r="C13" s="105"/>
      <c r="D13" s="63"/>
      <c r="E13" s="64"/>
      <c r="F13" s="63"/>
      <c r="G13" s="65"/>
    </row>
    <row r="14" spans="1:7" ht="18">
      <c r="A14" s="75" t="s">
        <v>45</v>
      </c>
      <c r="B14" s="76"/>
      <c r="C14" s="76"/>
      <c r="D14" s="76"/>
      <c r="E14" s="77"/>
      <c r="F14" s="77"/>
      <c r="G14" s="77"/>
    </row>
    <row r="15" spans="1:7" ht="12.75">
      <c r="A15" s="78" t="s">
        <v>46</v>
      </c>
      <c r="B15" s="79"/>
      <c r="C15" s="80"/>
      <c r="D15" s="81" t="s">
        <v>47</v>
      </c>
      <c r="E15" s="82"/>
      <c r="F15" s="82"/>
      <c r="G15" s="83"/>
    </row>
    <row r="16" spans="1:7" ht="12.75">
      <c r="A16" s="84"/>
      <c r="B16" s="85" t="s">
        <v>48</v>
      </c>
      <c r="C16" s="125">
        <f>'ČOV technologie'!J47</f>
        <v>0</v>
      </c>
      <c r="D16" s="86" t="s">
        <v>49</v>
      </c>
      <c r="E16" s="87"/>
      <c r="F16" s="88" t="s">
        <v>50</v>
      </c>
      <c r="G16" s="89">
        <v>0</v>
      </c>
    </row>
    <row r="17" spans="1:7" ht="12.75">
      <c r="A17" s="84" t="s">
        <v>51</v>
      </c>
      <c r="B17" s="85" t="s">
        <v>52</v>
      </c>
      <c r="C17" s="125">
        <f>'ČOV technologie'!K33</f>
        <v>0</v>
      </c>
      <c r="D17" s="86"/>
      <c r="E17" s="87"/>
      <c r="F17" s="88"/>
      <c r="G17" s="89"/>
    </row>
    <row r="18" spans="1:7" ht="12.75">
      <c r="A18" s="84" t="s">
        <v>53</v>
      </c>
      <c r="B18" s="85" t="s">
        <v>54</v>
      </c>
      <c r="C18" s="125">
        <v>0</v>
      </c>
      <c r="D18" s="86"/>
      <c r="E18" s="87"/>
      <c r="F18" s="88"/>
      <c r="G18" s="89"/>
    </row>
    <row r="19" spans="1:7" ht="12.75">
      <c r="A19" s="90" t="s">
        <v>55</v>
      </c>
      <c r="B19" s="85" t="s">
        <v>56</v>
      </c>
      <c r="C19" s="125">
        <v>0</v>
      </c>
      <c r="D19" s="86"/>
      <c r="E19" s="87"/>
      <c r="F19" s="88"/>
      <c r="G19" s="89"/>
    </row>
    <row r="20" spans="1:7" ht="12.75">
      <c r="A20" s="91" t="s">
        <v>57</v>
      </c>
      <c r="B20" s="85"/>
      <c r="C20" s="125">
        <f>SUM(C16:C19)</f>
        <v>0</v>
      </c>
      <c r="D20" s="92" t="s">
        <v>58</v>
      </c>
      <c r="E20" s="87"/>
      <c r="F20" s="88"/>
      <c r="G20" s="89"/>
    </row>
    <row r="21" spans="1:7" ht="12.75">
      <c r="A21" s="91"/>
      <c r="B21" s="85"/>
      <c r="C21" s="125"/>
      <c r="D21" s="86"/>
      <c r="E21" s="87"/>
      <c r="F21" s="88"/>
      <c r="G21" s="89"/>
    </row>
    <row r="22" spans="1:7" ht="12.75">
      <c r="A22" s="91" t="s">
        <v>59</v>
      </c>
      <c r="B22" s="85"/>
      <c r="C22" s="125"/>
      <c r="D22" s="86"/>
      <c r="E22" s="87"/>
      <c r="F22" s="88"/>
      <c r="G22" s="89"/>
    </row>
    <row r="23" spans="1:7" ht="12.75">
      <c r="A23" s="61" t="s">
        <v>60</v>
      </c>
      <c r="B23" s="63"/>
      <c r="C23" s="125">
        <f>SUM(C19:C22)</f>
        <v>0</v>
      </c>
      <c r="D23" s="86" t="s">
        <v>61</v>
      </c>
      <c r="E23" s="87"/>
      <c r="F23" s="88"/>
      <c r="G23" s="89"/>
    </row>
    <row r="24" spans="1:7" ht="13.5" thickBot="1">
      <c r="A24" s="71" t="s">
        <v>62</v>
      </c>
      <c r="B24" s="72"/>
      <c r="C24" s="125">
        <f>SUM(C23)</f>
        <v>0</v>
      </c>
      <c r="D24" s="86" t="s">
        <v>63</v>
      </c>
      <c r="E24" s="87"/>
      <c r="F24" s="88" t="s">
        <v>64</v>
      </c>
      <c r="G24" s="89">
        <v>0</v>
      </c>
    </row>
    <row r="25" spans="1:7" ht="12.75">
      <c r="A25" s="93"/>
      <c r="B25" s="94"/>
      <c r="C25" s="95" t="s">
        <v>65</v>
      </c>
      <c r="D25" s="94"/>
      <c r="E25" s="95" t="s">
        <v>66</v>
      </c>
      <c r="F25" s="94"/>
      <c r="G25" s="96"/>
    </row>
    <row r="26" spans="1:7" ht="12.75">
      <c r="A26" s="66"/>
      <c r="B26" s="68"/>
      <c r="C26" s="69" t="s">
        <v>67</v>
      </c>
      <c r="D26" s="68"/>
      <c r="E26" s="69" t="s">
        <v>67</v>
      </c>
      <c r="F26" s="68"/>
      <c r="G26" s="70"/>
    </row>
    <row r="27" spans="1:7" ht="12.75">
      <c r="A27" s="168" t="s">
        <v>101</v>
      </c>
      <c r="B27" s="169"/>
      <c r="C27" s="64" t="s">
        <v>29</v>
      </c>
      <c r="D27" s="63"/>
      <c r="E27" s="64" t="s">
        <v>29</v>
      </c>
      <c r="F27" s="63"/>
      <c r="G27" s="65"/>
    </row>
    <row r="28" spans="1:7" ht="12.75">
      <c r="A28" s="61"/>
      <c r="B28" s="63"/>
      <c r="C28" s="64" t="s">
        <v>68</v>
      </c>
      <c r="D28" s="63"/>
      <c r="E28" s="64" t="s">
        <v>69</v>
      </c>
      <c r="F28" s="63"/>
      <c r="G28" s="65"/>
    </row>
    <row r="29" spans="1:7" ht="12.75">
      <c r="A29" s="61"/>
      <c r="B29" s="63"/>
      <c r="C29" s="64"/>
      <c r="D29" s="63"/>
      <c r="E29" s="64"/>
      <c r="F29" s="63"/>
      <c r="G29" s="65"/>
    </row>
    <row r="30" spans="1:7" ht="12.75">
      <c r="A30" s="61"/>
      <c r="B30" s="63"/>
      <c r="C30" s="64"/>
      <c r="D30" s="63"/>
      <c r="E30" s="64"/>
      <c r="F30" s="63"/>
      <c r="G30" s="65"/>
    </row>
    <row r="31" spans="1:7" ht="12.75">
      <c r="A31" s="66" t="s">
        <v>70</v>
      </c>
      <c r="B31" s="68"/>
      <c r="C31" s="97">
        <v>21</v>
      </c>
      <c r="D31" s="68" t="s">
        <v>71</v>
      </c>
      <c r="E31" s="69"/>
      <c r="F31" s="133">
        <f>C20</f>
        <v>0</v>
      </c>
      <c r="G31" s="70"/>
    </row>
    <row r="32" spans="1:7" ht="12.75">
      <c r="A32" s="66" t="s">
        <v>72</v>
      </c>
      <c r="B32" s="68"/>
      <c r="C32" s="97">
        <v>21</v>
      </c>
      <c r="D32" s="68" t="s">
        <v>71</v>
      </c>
      <c r="E32" s="69"/>
      <c r="F32" s="134">
        <f>F35-F31</f>
        <v>0</v>
      </c>
      <c r="G32" s="74"/>
    </row>
    <row r="33" spans="1:7" ht="12.75">
      <c r="A33" s="66" t="s">
        <v>70</v>
      </c>
      <c r="B33" s="68"/>
      <c r="C33" s="97">
        <v>15</v>
      </c>
      <c r="D33" s="68" t="s">
        <v>71</v>
      </c>
      <c r="E33" s="69"/>
      <c r="F33" s="126">
        <v>0</v>
      </c>
      <c r="G33" s="70"/>
    </row>
    <row r="34" spans="1:7" ht="12.75">
      <c r="A34" s="66" t="s">
        <v>72</v>
      </c>
      <c r="B34" s="68"/>
      <c r="C34" s="97">
        <v>15</v>
      </c>
      <c r="D34" s="68" t="s">
        <v>71</v>
      </c>
      <c r="E34" s="69"/>
      <c r="F34" s="134">
        <v>0</v>
      </c>
      <c r="G34" s="74"/>
    </row>
    <row r="35" spans="1:7" ht="16.5" thickBot="1">
      <c r="A35" s="98" t="s">
        <v>73</v>
      </c>
      <c r="B35" s="99"/>
      <c r="C35" s="99"/>
      <c r="D35" s="99"/>
      <c r="E35" s="100"/>
      <c r="F35" s="135">
        <f>'ČOV technologie'!L47*1.21</f>
        <v>0</v>
      </c>
      <c r="G35" s="101"/>
    </row>
    <row r="36" ht="13.5" thickTop="1"/>
    <row r="37" spans="1:7" ht="12.75">
      <c r="A37" s="102" t="s">
        <v>74</v>
      </c>
      <c r="B37" s="102"/>
      <c r="C37" s="102"/>
      <c r="D37" s="102"/>
      <c r="E37" s="102"/>
      <c r="F37" s="102"/>
      <c r="G37" s="102"/>
    </row>
  </sheetData>
  <sheetProtection/>
  <mergeCells count="1">
    <mergeCell ref="A27:B2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Normal="80" zoomScaleSheetLayoutView="100" workbookViewId="0" topLeftCell="A4">
      <selection activeCell="D8" sqref="D8"/>
    </sheetView>
  </sheetViews>
  <sheetFormatPr defaultColWidth="9.00390625" defaultRowHeight="12.75"/>
  <cols>
    <col min="1" max="1" width="6.75390625" style="50" customWidth="1"/>
    <col min="2" max="2" width="12.75390625" style="50" customWidth="1"/>
    <col min="3" max="3" width="61.00390625" style="1" customWidth="1"/>
    <col min="4" max="5" width="22.125" style="50" customWidth="1"/>
    <col min="6" max="7" width="6.25390625" style="1" customWidth="1"/>
    <col min="8" max="9" width="9.75390625" style="1" customWidth="1"/>
    <col min="10" max="10" width="11.875" style="1" customWidth="1"/>
    <col min="11" max="11" width="9.75390625" style="1" customWidth="1"/>
    <col min="12" max="12" width="12.00390625" style="1" customWidth="1"/>
    <col min="13" max="14" width="9.125" style="1" customWidth="1"/>
    <col min="15" max="15" width="10.75390625" style="1" customWidth="1"/>
    <col min="16" max="16384" width="9.125" style="1" customWidth="1"/>
  </cols>
  <sheetData>
    <row r="1" spans="1:2" ht="23.25">
      <c r="A1" s="51"/>
      <c r="B1" s="52" t="s">
        <v>76</v>
      </c>
    </row>
    <row r="2" spans="1:5" s="113" customFormat="1" ht="13.5" thickBot="1">
      <c r="A2" s="112"/>
      <c r="B2" s="112"/>
      <c r="D2" s="112"/>
      <c r="E2" s="112"/>
    </row>
    <row r="3" spans="1:12" s="113" customFormat="1" ht="12.75">
      <c r="A3" s="20" t="s">
        <v>3</v>
      </c>
      <c r="B3" s="21" t="s">
        <v>118</v>
      </c>
      <c r="C3" s="137" t="s">
        <v>6</v>
      </c>
      <c r="D3" s="136" t="s">
        <v>160</v>
      </c>
      <c r="E3" s="136" t="s">
        <v>161</v>
      </c>
      <c r="F3" s="21" t="s">
        <v>7</v>
      </c>
      <c r="G3" s="22" t="s">
        <v>8</v>
      </c>
      <c r="H3" s="170" t="s">
        <v>9</v>
      </c>
      <c r="I3" s="171"/>
      <c r="J3" s="170" t="s">
        <v>10</v>
      </c>
      <c r="K3" s="172"/>
      <c r="L3" s="173"/>
    </row>
    <row r="4" spans="1:12" s="113" customFormat="1" ht="12" customHeight="1" thickBot="1">
      <c r="A4" s="23"/>
      <c r="B4" s="24"/>
      <c r="C4" s="138"/>
      <c r="D4" s="157"/>
      <c r="E4" s="157"/>
      <c r="F4" s="24" t="s">
        <v>11</v>
      </c>
      <c r="G4" s="26"/>
      <c r="H4" s="26" t="s">
        <v>12</v>
      </c>
      <c r="I4" s="25" t="s">
        <v>13</v>
      </c>
      <c r="J4" s="27" t="s">
        <v>12</v>
      </c>
      <c r="K4" s="28" t="s">
        <v>13</v>
      </c>
      <c r="L4" s="29" t="s">
        <v>14</v>
      </c>
    </row>
    <row r="5" spans="1:12" s="113" customFormat="1" ht="149.25" customHeight="1">
      <c r="A5" s="114" t="s">
        <v>15</v>
      </c>
      <c r="B5" s="115">
        <v>1</v>
      </c>
      <c r="C5" s="132" t="s">
        <v>143</v>
      </c>
      <c r="D5" s="159" t="s">
        <v>162</v>
      </c>
      <c r="E5" s="159" t="s">
        <v>163</v>
      </c>
      <c r="F5" s="150" t="s">
        <v>20</v>
      </c>
      <c r="G5" s="116" t="s">
        <v>1</v>
      </c>
      <c r="H5" s="117">
        <v>0</v>
      </c>
      <c r="I5" s="117">
        <v>0</v>
      </c>
      <c r="J5" s="117">
        <f aca="true" t="shared" si="0" ref="J5:J32">H5*G5</f>
        <v>0</v>
      </c>
      <c r="K5" s="117">
        <f aca="true" t="shared" si="1" ref="K5:K32">I5*G5</f>
        <v>0</v>
      </c>
      <c r="L5" s="118">
        <f aca="true" t="shared" si="2" ref="L5:L32">SUM(H5+I5)*G5</f>
        <v>0</v>
      </c>
    </row>
    <row r="6" spans="1:12" s="113" customFormat="1" ht="95.25" customHeight="1">
      <c r="A6" s="119" t="s">
        <v>28</v>
      </c>
      <c r="B6" s="119">
        <v>2</v>
      </c>
      <c r="C6" s="139" t="s">
        <v>141</v>
      </c>
      <c r="D6" s="159" t="s">
        <v>163</v>
      </c>
      <c r="E6" s="159" t="s">
        <v>163</v>
      </c>
      <c r="F6" s="150" t="s">
        <v>16</v>
      </c>
      <c r="G6" s="116" t="s">
        <v>1</v>
      </c>
      <c r="H6" s="117">
        <v>0</v>
      </c>
      <c r="I6" s="117">
        <v>0</v>
      </c>
      <c r="J6" s="117">
        <f t="shared" si="0"/>
        <v>0</v>
      </c>
      <c r="K6" s="117">
        <f t="shared" si="1"/>
        <v>0</v>
      </c>
      <c r="L6" s="118">
        <f t="shared" si="2"/>
        <v>0</v>
      </c>
    </row>
    <row r="7" spans="1:12" s="113" customFormat="1" ht="52.5" customHeight="1">
      <c r="A7" s="119" t="s">
        <v>17</v>
      </c>
      <c r="B7" s="2" t="s">
        <v>102</v>
      </c>
      <c r="C7" s="140" t="s">
        <v>142</v>
      </c>
      <c r="D7" s="160"/>
      <c r="E7" s="160"/>
      <c r="F7" s="150" t="s">
        <v>20</v>
      </c>
      <c r="G7" s="116" t="s">
        <v>2</v>
      </c>
      <c r="H7" s="117">
        <v>0</v>
      </c>
      <c r="I7" s="117">
        <v>0</v>
      </c>
      <c r="J7" s="117">
        <f t="shared" si="0"/>
        <v>0</v>
      </c>
      <c r="K7" s="117">
        <f t="shared" si="1"/>
        <v>0</v>
      </c>
      <c r="L7" s="118">
        <f t="shared" si="2"/>
        <v>0</v>
      </c>
    </row>
    <row r="8" spans="1:12" s="113" customFormat="1" ht="170.25" customHeight="1">
      <c r="A8" s="120" t="s">
        <v>18</v>
      </c>
      <c r="B8" s="121" t="s">
        <v>103</v>
      </c>
      <c r="C8" s="174" t="s">
        <v>166</v>
      </c>
      <c r="D8" s="161" t="s">
        <v>163</v>
      </c>
      <c r="E8" s="161" t="s">
        <v>163</v>
      </c>
      <c r="F8" s="151" t="s">
        <v>20</v>
      </c>
      <c r="G8" s="3" t="s">
        <v>2</v>
      </c>
      <c r="H8" s="4">
        <v>0</v>
      </c>
      <c r="I8" s="4">
        <v>0</v>
      </c>
      <c r="J8" s="4">
        <f t="shared" si="0"/>
        <v>0</v>
      </c>
      <c r="K8" s="4">
        <f t="shared" si="1"/>
        <v>0</v>
      </c>
      <c r="L8" s="5">
        <f t="shared" si="2"/>
        <v>0</v>
      </c>
    </row>
    <row r="9" spans="1:12" s="113" customFormat="1" ht="100.5" customHeight="1">
      <c r="A9" s="6" t="s">
        <v>19</v>
      </c>
      <c r="B9" s="7" t="s">
        <v>104</v>
      </c>
      <c r="C9" s="141" t="s">
        <v>144</v>
      </c>
      <c r="D9" s="162" t="s">
        <v>163</v>
      </c>
      <c r="E9" s="162" t="s">
        <v>163</v>
      </c>
      <c r="F9" s="151" t="s">
        <v>16</v>
      </c>
      <c r="G9" s="3" t="s">
        <v>1</v>
      </c>
      <c r="H9" s="4">
        <v>0</v>
      </c>
      <c r="I9" s="4">
        <v>0</v>
      </c>
      <c r="J9" s="4">
        <f t="shared" si="0"/>
        <v>0</v>
      </c>
      <c r="K9" s="4">
        <f t="shared" si="1"/>
        <v>0</v>
      </c>
      <c r="L9" s="5">
        <f t="shared" si="2"/>
        <v>0</v>
      </c>
    </row>
    <row r="10" spans="1:12" s="113" customFormat="1" ht="58.5" customHeight="1">
      <c r="A10" s="6" t="s">
        <v>105</v>
      </c>
      <c r="B10" s="7" t="s">
        <v>77</v>
      </c>
      <c r="C10" s="141" t="s">
        <v>145</v>
      </c>
      <c r="D10" s="163"/>
      <c r="E10" s="163"/>
      <c r="F10" s="151" t="s">
        <v>16</v>
      </c>
      <c r="G10" s="3" t="s">
        <v>1</v>
      </c>
      <c r="H10" s="4">
        <v>0</v>
      </c>
      <c r="I10" s="4">
        <v>0</v>
      </c>
      <c r="J10" s="4">
        <f t="shared" si="0"/>
        <v>0</v>
      </c>
      <c r="K10" s="4">
        <f t="shared" si="1"/>
        <v>0</v>
      </c>
      <c r="L10" s="5">
        <f t="shared" si="2"/>
        <v>0</v>
      </c>
    </row>
    <row r="11" spans="1:12" s="113" customFormat="1" ht="54.75" customHeight="1">
      <c r="A11" s="6" t="s">
        <v>106</v>
      </c>
      <c r="B11" s="7" t="s">
        <v>79</v>
      </c>
      <c r="C11" s="141" t="s">
        <v>146</v>
      </c>
      <c r="D11" s="163"/>
      <c r="E11" s="163"/>
      <c r="F11" s="151" t="s">
        <v>20</v>
      </c>
      <c r="G11" s="3" t="s">
        <v>1</v>
      </c>
      <c r="H11" s="4">
        <v>0</v>
      </c>
      <c r="I11" s="4">
        <v>0</v>
      </c>
      <c r="J11" s="4">
        <f t="shared" si="0"/>
        <v>0</v>
      </c>
      <c r="K11" s="4">
        <f t="shared" si="1"/>
        <v>0</v>
      </c>
      <c r="L11" s="5">
        <f t="shared" si="2"/>
        <v>0</v>
      </c>
    </row>
    <row r="12" spans="1:12" s="113" customFormat="1" ht="149.25" customHeight="1">
      <c r="A12" s="6" t="s">
        <v>107</v>
      </c>
      <c r="B12" s="7" t="s">
        <v>80</v>
      </c>
      <c r="C12" s="139" t="s">
        <v>164</v>
      </c>
      <c r="D12" s="159" t="s">
        <v>163</v>
      </c>
      <c r="E12" s="159" t="s">
        <v>163</v>
      </c>
      <c r="F12" s="151" t="s">
        <v>20</v>
      </c>
      <c r="G12" s="3" t="s">
        <v>1</v>
      </c>
      <c r="H12" s="4">
        <v>0</v>
      </c>
      <c r="I12" s="4">
        <v>0</v>
      </c>
      <c r="J12" s="4">
        <f t="shared" si="0"/>
        <v>0</v>
      </c>
      <c r="K12" s="4">
        <f t="shared" si="1"/>
        <v>0</v>
      </c>
      <c r="L12" s="5">
        <f t="shared" si="2"/>
        <v>0</v>
      </c>
    </row>
    <row r="13" spans="1:12" s="113" customFormat="1" ht="99" customHeight="1">
      <c r="A13" s="6" t="s">
        <v>108</v>
      </c>
      <c r="B13" s="7" t="s">
        <v>81</v>
      </c>
      <c r="C13" s="141" t="s">
        <v>147</v>
      </c>
      <c r="D13" s="162" t="s">
        <v>163</v>
      </c>
      <c r="E13" s="162" t="s">
        <v>163</v>
      </c>
      <c r="F13" s="151" t="s">
        <v>16</v>
      </c>
      <c r="G13" s="3" t="s">
        <v>1</v>
      </c>
      <c r="H13" s="4">
        <v>0</v>
      </c>
      <c r="I13" s="4">
        <v>0</v>
      </c>
      <c r="J13" s="4">
        <f t="shared" si="0"/>
        <v>0</v>
      </c>
      <c r="K13" s="4">
        <f t="shared" si="1"/>
        <v>0</v>
      </c>
      <c r="L13" s="5">
        <f t="shared" si="2"/>
        <v>0</v>
      </c>
    </row>
    <row r="14" spans="1:12" s="113" customFormat="1" ht="96" customHeight="1">
      <c r="A14" s="6" t="s">
        <v>109</v>
      </c>
      <c r="B14" s="7" t="s">
        <v>82</v>
      </c>
      <c r="C14" s="141" t="s">
        <v>148</v>
      </c>
      <c r="D14" s="162" t="s">
        <v>163</v>
      </c>
      <c r="E14" s="162" t="s">
        <v>163</v>
      </c>
      <c r="F14" s="151" t="s">
        <v>16</v>
      </c>
      <c r="G14" s="3" t="s">
        <v>1</v>
      </c>
      <c r="H14" s="4">
        <v>0</v>
      </c>
      <c r="I14" s="4">
        <v>0</v>
      </c>
      <c r="J14" s="4">
        <f t="shared" si="0"/>
        <v>0</v>
      </c>
      <c r="K14" s="4">
        <f t="shared" si="1"/>
        <v>0</v>
      </c>
      <c r="L14" s="5">
        <f t="shared" si="2"/>
        <v>0</v>
      </c>
    </row>
    <row r="15" spans="1:12" s="113" customFormat="1" ht="171.75" customHeight="1">
      <c r="A15" s="6" t="s">
        <v>110</v>
      </c>
      <c r="B15" s="7" t="s">
        <v>83</v>
      </c>
      <c r="C15" s="141" t="s">
        <v>112</v>
      </c>
      <c r="D15" s="162" t="s">
        <v>163</v>
      </c>
      <c r="E15" s="162" t="s">
        <v>163</v>
      </c>
      <c r="F15" s="151" t="s">
        <v>16</v>
      </c>
      <c r="G15" s="3" t="s">
        <v>1</v>
      </c>
      <c r="H15" s="4">
        <v>0</v>
      </c>
      <c r="I15" s="4">
        <v>0</v>
      </c>
      <c r="J15" s="4">
        <f t="shared" si="0"/>
        <v>0</v>
      </c>
      <c r="K15" s="4">
        <f t="shared" si="1"/>
        <v>0</v>
      </c>
      <c r="L15" s="5">
        <f t="shared" si="2"/>
        <v>0</v>
      </c>
    </row>
    <row r="16" spans="1:12" s="113" customFormat="1" ht="97.5" customHeight="1">
      <c r="A16" s="6" t="s">
        <v>111</v>
      </c>
      <c r="B16" s="7" t="s">
        <v>78</v>
      </c>
      <c r="C16" s="141" t="s">
        <v>149</v>
      </c>
      <c r="D16" s="162" t="s">
        <v>163</v>
      </c>
      <c r="E16" s="162" t="s">
        <v>163</v>
      </c>
      <c r="F16" s="151" t="s">
        <v>16</v>
      </c>
      <c r="G16" s="3" t="s">
        <v>1</v>
      </c>
      <c r="H16" s="4">
        <v>0</v>
      </c>
      <c r="I16" s="4">
        <v>0</v>
      </c>
      <c r="J16" s="4">
        <f t="shared" si="0"/>
        <v>0</v>
      </c>
      <c r="K16" s="4">
        <f t="shared" si="1"/>
        <v>0</v>
      </c>
      <c r="L16" s="5">
        <f t="shared" si="2"/>
        <v>0</v>
      </c>
    </row>
    <row r="17" spans="1:12" s="113" customFormat="1" ht="174" customHeight="1">
      <c r="A17" s="6" t="s">
        <v>113</v>
      </c>
      <c r="B17" s="7" t="s">
        <v>84</v>
      </c>
      <c r="C17" s="141" t="s">
        <v>150</v>
      </c>
      <c r="D17" s="162" t="s">
        <v>163</v>
      </c>
      <c r="E17" s="162" t="s">
        <v>163</v>
      </c>
      <c r="F17" s="151" t="s">
        <v>16</v>
      </c>
      <c r="G17" s="3" t="s">
        <v>1</v>
      </c>
      <c r="H17" s="4">
        <v>0</v>
      </c>
      <c r="I17" s="4">
        <v>0</v>
      </c>
      <c r="J17" s="4">
        <f t="shared" si="0"/>
        <v>0</v>
      </c>
      <c r="K17" s="4">
        <f t="shared" si="1"/>
        <v>0</v>
      </c>
      <c r="L17" s="5">
        <f t="shared" si="2"/>
        <v>0</v>
      </c>
    </row>
    <row r="18" spans="1:12" s="113" customFormat="1" ht="120.75" customHeight="1">
      <c r="A18" s="6" t="s">
        <v>114</v>
      </c>
      <c r="B18" s="7" t="s">
        <v>85</v>
      </c>
      <c r="C18" s="141" t="s">
        <v>151</v>
      </c>
      <c r="D18" s="162" t="s">
        <v>163</v>
      </c>
      <c r="E18" s="162" t="s">
        <v>163</v>
      </c>
      <c r="F18" s="151" t="s">
        <v>20</v>
      </c>
      <c r="G18" s="3" t="s">
        <v>2</v>
      </c>
      <c r="H18" s="4">
        <v>0</v>
      </c>
      <c r="I18" s="4">
        <v>0</v>
      </c>
      <c r="J18" s="4">
        <f t="shared" si="0"/>
        <v>0</v>
      </c>
      <c r="K18" s="4">
        <f t="shared" si="1"/>
        <v>0</v>
      </c>
      <c r="L18" s="5">
        <f t="shared" si="2"/>
        <v>0</v>
      </c>
    </row>
    <row r="19" spans="1:12" s="113" customFormat="1" ht="98.25" customHeight="1">
      <c r="A19" s="6" t="s">
        <v>115</v>
      </c>
      <c r="B19" s="7" t="s">
        <v>86</v>
      </c>
      <c r="C19" s="141" t="s">
        <v>152</v>
      </c>
      <c r="D19" s="162" t="s">
        <v>163</v>
      </c>
      <c r="E19" s="162" t="s">
        <v>163</v>
      </c>
      <c r="F19" s="151" t="s">
        <v>20</v>
      </c>
      <c r="G19" s="3" t="s">
        <v>1</v>
      </c>
      <c r="H19" s="4">
        <v>0</v>
      </c>
      <c r="I19" s="4">
        <v>0</v>
      </c>
      <c r="J19" s="4">
        <f t="shared" si="0"/>
        <v>0</v>
      </c>
      <c r="K19" s="4">
        <f t="shared" si="1"/>
        <v>0</v>
      </c>
      <c r="L19" s="5">
        <f t="shared" si="2"/>
        <v>0</v>
      </c>
    </row>
    <row r="20" spans="1:12" s="113" customFormat="1" ht="161.25" customHeight="1">
      <c r="A20" s="6" t="s">
        <v>116</v>
      </c>
      <c r="B20" s="7" t="s">
        <v>87</v>
      </c>
      <c r="C20" s="141" t="s">
        <v>165</v>
      </c>
      <c r="D20" s="162" t="s">
        <v>163</v>
      </c>
      <c r="E20" s="162" t="s">
        <v>163</v>
      </c>
      <c r="F20" s="151" t="s">
        <v>16</v>
      </c>
      <c r="G20" s="3" t="s">
        <v>102</v>
      </c>
      <c r="H20" s="4">
        <v>0</v>
      </c>
      <c r="I20" s="4">
        <v>0</v>
      </c>
      <c r="J20" s="4">
        <f t="shared" si="0"/>
        <v>0</v>
      </c>
      <c r="K20" s="4">
        <f t="shared" si="1"/>
        <v>0</v>
      </c>
      <c r="L20" s="5">
        <f t="shared" si="2"/>
        <v>0</v>
      </c>
    </row>
    <row r="21" spans="1:12" s="113" customFormat="1" ht="46.5" customHeight="1">
      <c r="A21" s="6" t="s">
        <v>117</v>
      </c>
      <c r="B21" s="7"/>
      <c r="C21" s="141" t="s">
        <v>154</v>
      </c>
      <c r="D21" s="163"/>
      <c r="E21" s="163"/>
      <c r="F21" s="151" t="s">
        <v>153</v>
      </c>
      <c r="G21" s="3" t="s">
        <v>1</v>
      </c>
      <c r="H21" s="4">
        <v>0</v>
      </c>
      <c r="I21" s="4">
        <v>0</v>
      </c>
      <c r="J21" s="4">
        <f>H21*G21</f>
        <v>0</v>
      </c>
      <c r="K21" s="4">
        <f>I21*G21</f>
        <v>0</v>
      </c>
      <c r="L21" s="5">
        <f>SUM(H21+I21)*G21</f>
        <v>0</v>
      </c>
    </row>
    <row r="22" spans="1:12" s="113" customFormat="1" ht="70.5" customHeight="1">
      <c r="A22" s="6" t="s">
        <v>120</v>
      </c>
      <c r="B22" s="7" t="s">
        <v>88</v>
      </c>
      <c r="C22" s="141" t="s">
        <v>119</v>
      </c>
      <c r="D22" s="163"/>
      <c r="E22" s="163"/>
      <c r="F22" s="151" t="s">
        <v>16</v>
      </c>
      <c r="G22" s="3" t="s">
        <v>2</v>
      </c>
      <c r="H22" s="4">
        <v>0</v>
      </c>
      <c r="I22" s="4">
        <v>0</v>
      </c>
      <c r="J22" s="4">
        <f t="shared" si="0"/>
        <v>0</v>
      </c>
      <c r="K22" s="4">
        <f t="shared" si="1"/>
        <v>0</v>
      </c>
      <c r="L22" s="5">
        <f t="shared" si="2"/>
        <v>0</v>
      </c>
    </row>
    <row r="23" spans="1:12" s="113" customFormat="1" ht="34.5" customHeight="1">
      <c r="A23" s="6" t="s">
        <v>122</v>
      </c>
      <c r="B23" s="7" t="s">
        <v>89</v>
      </c>
      <c r="C23" s="141" t="s">
        <v>121</v>
      </c>
      <c r="D23" s="163"/>
      <c r="E23" s="163"/>
      <c r="F23" s="151" t="s">
        <v>16</v>
      </c>
      <c r="G23" s="3" t="s">
        <v>1</v>
      </c>
      <c r="H23" s="4">
        <v>0</v>
      </c>
      <c r="I23" s="4">
        <v>0</v>
      </c>
      <c r="J23" s="4">
        <f t="shared" si="0"/>
        <v>0</v>
      </c>
      <c r="K23" s="4">
        <f t="shared" si="1"/>
        <v>0</v>
      </c>
      <c r="L23" s="5">
        <f t="shared" si="2"/>
        <v>0</v>
      </c>
    </row>
    <row r="24" spans="1:12" s="113" customFormat="1" ht="68.25" customHeight="1">
      <c r="A24" s="6" t="s">
        <v>123</v>
      </c>
      <c r="B24" s="7" t="s">
        <v>90</v>
      </c>
      <c r="C24" s="141" t="s">
        <v>155</v>
      </c>
      <c r="D24" s="162" t="s">
        <v>163</v>
      </c>
      <c r="E24" s="162" t="s">
        <v>163</v>
      </c>
      <c r="F24" s="151" t="s">
        <v>16</v>
      </c>
      <c r="G24" s="3" t="s">
        <v>1</v>
      </c>
      <c r="H24" s="4">
        <v>0</v>
      </c>
      <c r="I24" s="4">
        <v>0</v>
      </c>
      <c r="J24" s="4">
        <f t="shared" si="0"/>
        <v>0</v>
      </c>
      <c r="K24" s="4">
        <f t="shared" si="1"/>
        <v>0</v>
      </c>
      <c r="L24" s="5">
        <f t="shared" si="2"/>
        <v>0</v>
      </c>
    </row>
    <row r="25" spans="1:12" s="113" customFormat="1" ht="45" customHeight="1">
      <c r="A25" s="6" t="s">
        <v>124</v>
      </c>
      <c r="B25" s="7" t="s">
        <v>91</v>
      </c>
      <c r="C25" s="141" t="s">
        <v>156</v>
      </c>
      <c r="D25" s="163"/>
      <c r="E25" s="163"/>
      <c r="F25" s="151" t="s">
        <v>16</v>
      </c>
      <c r="G25" s="3" t="s">
        <v>1</v>
      </c>
      <c r="H25" s="4">
        <v>0</v>
      </c>
      <c r="I25" s="4">
        <v>0</v>
      </c>
      <c r="J25" s="4">
        <f t="shared" si="0"/>
        <v>0</v>
      </c>
      <c r="K25" s="4">
        <f t="shared" si="1"/>
        <v>0</v>
      </c>
      <c r="L25" s="5">
        <f t="shared" si="2"/>
        <v>0</v>
      </c>
    </row>
    <row r="26" spans="1:12" s="113" customFormat="1" ht="57" customHeight="1">
      <c r="A26" s="6" t="s">
        <v>126</v>
      </c>
      <c r="B26" s="7" t="s">
        <v>92</v>
      </c>
      <c r="C26" s="141" t="s">
        <v>125</v>
      </c>
      <c r="D26" s="163"/>
      <c r="E26" s="163"/>
      <c r="F26" s="151" t="s">
        <v>16</v>
      </c>
      <c r="G26" s="3" t="s">
        <v>2</v>
      </c>
      <c r="H26" s="4">
        <v>0</v>
      </c>
      <c r="I26" s="4">
        <v>0</v>
      </c>
      <c r="J26" s="4">
        <f t="shared" si="0"/>
        <v>0</v>
      </c>
      <c r="K26" s="4">
        <f t="shared" si="1"/>
        <v>0</v>
      </c>
      <c r="L26" s="5">
        <f t="shared" si="2"/>
        <v>0</v>
      </c>
    </row>
    <row r="27" spans="1:12" s="113" customFormat="1" ht="68.25" customHeight="1">
      <c r="A27" s="6" t="s">
        <v>128</v>
      </c>
      <c r="B27" s="7" t="s">
        <v>93</v>
      </c>
      <c r="C27" s="141" t="s">
        <v>127</v>
      </c>
      <c r="D27" s="163"/>
      <c r="E27" s="163"/>
      <c r="F27" s="151" t="s">
        <v>16</v>
      </c>
      <c r="G27" s="3" t="s">
        <v>102</v>
      </c>
      <c r="H27" s="4">
        <v>0</v>
      </c>
      <c r="I27" s="4">
        <v>0</v>
      </c>
      <c r="J27" s="4">
        <f t="shared" si="0"/>
        <v>0</v>
      </c>
      <c r="K27" s="4">
        <f t="shared" si="1"/>
        <v>0</v>
      </c>
      <c r="L27" s="5">
        <f t="shared" si="2"/>
        <v>0</v>
      </c>
    </row>
    <row r="28" spans="1:12" s="113" customFormat="1" ht="53.25" customHeight="1">
      <c r="A28" s="6" t="s">
        <v>130</v>
      </c>
      <c r="B28" s="7" t="s">
        <v>94</v>
      </c>
      <c r="C28" s="141" t="s">
        <v>129</v>
      </c>
      <c r="D28" s="163"/>
      <c r="E28" s="163"/>
      <c r="F28" s="151" t="s">
        <v>16</v>
      </c>
      <c r="G28" s="3" t="s">
        <v>102</v>
      </c>
      <c r="H28" s="4">
        <v>0</v>
      </c>
      <c r="I28" s="4">
        <v>0</v>
      </c>
      <c r="J28" s="4">
        <f t="shared" si="0"/>
        <v>0</v>
      </c>
      <c r="K28" s="4">
        <f t="shared" si="1"/>
        <v>0</v>
      </c>
      <c r="L28" s="5">
        <f t="shared" si="2"/>
        <v>0</v>
      </c>
    </row>
    <row r="29" spans="1:12" s="113" customFormat="1" ht="53.25" customHeight="1">
      <c r="A29" s="6" t="s">
        <v>132</v>
      </c>
      <c r="B29" s="7"/>
      <c r="C29" s="141" t="s">
        <v>157</v>
      </c>
      <c r="D29" s="163"/>
      <c r="E29" s="163"/>
      <c r="F29" s="151" t="s">
        <v>16</v>
      </c>
      <c r="G29" s="3" t="s">
        <v>104</v>
      </c>
      <c r="H29" s="4">
        <v>0</v>
      </c>
      <c r="I29" s="4">
        <v>0</v>
      </c>
      <c r="J29" s="4">
        <f>H29*G29</f>
        <v>0</v>
      </c>
      <c r="K29" s="4">
        <f>I29*G29</f>
        <v>0</v>
      </c>
      <c r="L29" s="5">
        <f>SUM(H29+I29)*G29</f>
        <v>0</v>
      </c>
    </row>
    <row r="30" spans="1:12" s="113" customFormat="1" ht="162.75" customHeight="1">
      <c r="A30" s="6" t="s">
        <v>135</v>
      </c>
      <c r="B30" s="7"/>
      <c r="C30" s="141" t="s">
        <v>131</v>
      </c>
      <c r="D30" s="163"/>
      <c r="E30" s="163"/>
      <c r="F30" s="151" t="s">
        <v>16</v>
      </c>
      <c r="G30" s="3" t="s">
        <v>1</v>
      </c>
      <c r="H30" s="4">
        <v>0</v>
      </c>
      <c r="I30" s="4">
        <v>0</v>
      </c>
      <c r="J30" s="4">
        <f t="shared" si="0"/>
        <v>0</v>
      </c>
      <c r="K30" s="4">
        <f t="shared" si="1"/>
        <v>0</v>
      </c>
      <c r="L30" s="5">
        <f t="shared" si="2"/>
        <v>0</v>
      </c>
    </row>
    <row r="31" spans="1:12" s="113" customFormat="1" ht="37.5" customHeight="1">
      <c r="A31" s="6" t="s">
        <v>136</v>
      </c>
      <c r="B31" s="7"/>
      <c r="C31" s="142" t="s">
        <v>21</v>
      </c>
      <c r="D31" s="164"/>
      <c r="E31" s="164"/>
      <c r="F31" s="151" t="s">
        <v>16</v>
      </c>
      <c r="G31" s="3" t="s">
        <v>1</v>
      </c>
      <c r="H31" s="4">
        <v>0</v>
      </c>
      <c r="I31" s="4">
        <v>0</v>
      </c>
      <c r="J31" s="4">
        <f t="shared" si="0"/>
        <v>0</v>
      </c>
      <c r="K31" s="4">
        <f t="shared" si="1"/>
        <v>0</v>
      </c>
      <c r="L31" s="5">
        <f t="shared" si="2"/>
        <v>0</v>
      </c>
    </row>
    <row r="32" spans="1:12" s="113" customFormat="1" ht="68.25" customHeight="1" thickBot="1">
      <c r="A32" s="6" t="s">
        <v>137</v>
      </c>
      <c r="B32" s="7"/>
      <c r="C32" s="143" t="s">
        <v>134</v>
      </c>
      <c r="D32" s="160"/>
      <c r="E32" s="160"/>
      <c r="F32" s="152" t="s">
        <v>16</v>
      </c>
      <c r="G32" s="37" t="s">
        <v>1</v>
      </c>
      <c r="H32" s="38">
        <v>0</v>
      </c>
      <c r="I32" s="38">
        <v>0</v>
      </c>
      <c r="J32" s="4">
        <f t="shared" si="0"/>
        <v>0</v>
      </c>
      <c r="K32" s="4">
        <f t="shared" si="1"/>
        <v>0</v>
      </c>
      <c r="L32" s="5">
        <f t="shared" si="2"/>
        <v>0</v>
      </c>
    </row>
    <row r="33" spans="1:12" s="113" customFormat="1" ht="15.75" thickBot="1">
      <c r="A33" s="13" t="s">
        <v>133</v>
      </c>
      <c r="B33" s="14"/>
      <c r="C33" s="144"/>
      <c r="D33" s="165"/>
      <c r="E33" s="165"/>
      <c r="F33" s="153" t="s">
        <v>0</v>
      </c>
      <c r="G33" s="15"/>
      <c r="H33" s="16"/>
      <c r="I33" s="17"/>
      <c r="J33" s="18">
        <f>SUM(J5:J32)</f>
        <v>0</v>
      </c>
      <c r="K33" s="18">
        <f>SUM(K5:K32)</f>
        <v>0</v>
      </c>
      <c r="L33" s="19">
        <f>SUM(L5:L32)</f>
        <v>0</v>
      </c>
    </row>
    <row r="34" spans="1:12" s="113" customFormat="1" ht="13.5" thickBot="1">
      <c r="A34" s="122" t="s">
        <v>27</v>
      </c>
      <c r="B34" s="123"/>
      <c r="C34" s="48"/>
      <c r="D34" s="119"/>
      <c r="E34" s="119"/>
      <c r="F34" s="48"/>
      <c r="G34" s="48"/>
      <c r="H34" s="48"/>
      <c r="I34" s="48"/>
      <c r="J34" s="48"/>
      <c r="K34" s="48"/>
      <c r="L34" s="124"/>
    </row>
    <row r="35" spans="1:12" s="113" customFormat="1" ht="12.75">
      <c r="A35" s="20" t="s">
        <v>3</v>
      </c>
      <c r="B35" s="21"/>
      <c r="C35" s="137" t="s">
        <v>6</v>
      </c>
      <c r="D35" s="157"/>
      <c r="E35" s="157"/>
      <c r="F35" s="21" t="s">
        <v>7</v>
      </c>
      <c r="G35" s="22" t="s">
        <v>8</v>
      </c>
      <c r="H35" s="170" t="s">
        <v>9</v>
      </c>
      <c r="I35" s="171"/>
      <c r="J35" s="170" t="s">
        <v>10</v>
      </c>
      <c r="K35" s="172"/>
      <c r="L35" s="173"/>
    </row>
    <row r="36" spans="1:12" s="113" customFormat="1" ht="13.5" thickBot="1">
      <c r="A36" s="23"/>
      <c r="B36" s="24"/>
      <c r="C36" s="138"/>
      <c r="D36" s="157"/>
      <c r="E36" s="157"/>
      <c r="F36" s="24" t="s">
        <v>11</v>
      </c>
      <c r="G36" s="26"/>
      <c r="H36" s="26" t="s">
        <v>12</v>
      </c>
      <c r="I36" s="25" t="s">
        <v>13</v>
      </c>
      <c r="J36" s="27" t="s">
        <v>12</v>
      </c>
      <c r="K36" s="28" t="s">
        <v>13</v>
      </c>
      <c r="L36" s="29" t="s">
        <v>14</v>
      </c>
    </row>
    <row r="37" spans="1:12" s="113" customFormat="1" ht="12.75">
      <c r="A37" s="31" t="s">
        <v>138</v>
      </c>
      <c r="B37" s="32"/>
      <c r="C37" s="145" t="s">
        <v>22</v>
      </c>
      <c r="D37" s="166"/>
      <c r="E37" s="166"/>
      <c r="F37" s="154" t="s">
        <v>16</v>
      </c>
      <c r="G37" s="33" t="s">
        <v>1</v>
      </c>
      <c r="H37" s="34">
        <v>0</v>
      </c>
      <c r="I37" s="39" t="s">
        <v>5</v>
      </c>
      <c r="J37" s="34">
        <f>H37*G37</f>
        <v>0</v>
      </c>
      <c r="K37" s="39" t="s">
        <v>5</v>
      </c>
      <c r="L37" s="40">
        <f>J37</f>
        <v>0</v>
      </c>
    </row>
    <row r="38" spans="1:12" s="113" customFormat="1" ht="12.75">
      <c r="A38" s="6" t="s">
        <v>139</v>
      </c>
      <c r="B38" s="2"/>
      <c r="C38" s="146" t="s">
        <v>23</v>
      </c>
      <c r="D38" s="166"/>
      <c r="E38" s="166"/>
      <c r="F38" s="151" t="s">
        <v>16</v>
      </c>
      <c r="G38" s="3" t="s">
        <v>1</v>
      </c>
      <c r="H38" s="4">
        <v>0</v>
      </c>
      <c r="I38" s="4" t="s">
        <v>5</v>
      </c>
      <c r="J38" s="4">
        <f>H38*G38</f>
        <v>0</v>
      </c>
      <c r="K38" s="4" t="s">
        <v>5</v>
      </c>
      <c r="L38" s="5">
        <f>J38</f>
        <v>0</v>
      </c>
    </row>
    <row r="39" spans="1:12" s="113" customFormat="1" ht="12.75">
      <c r="A39" s="6" t="s">
        <v>140</v>
      </c>
      <c r="B39" s="2"/>
      <c r="C39" s="146" t="s">
        <v>24</v>
      </c>
      <c r="D39" s="166"/>
      <c r="E39" s="166"/>
      <c r="F39" s="151" t="s">
        <v>16</v>
      </c>
      <c r="G39" s="3" t="s">
        <v>1</v>
      </c>
      <c r="H39" s="4">
        <v>0</v>
      </c>
      <c r="I39" s="4" t="s">
        <v>5</v>
      </c>
      <c r="J39" s="4">
        <f>H39*G39</f>
        <v>0</v>
      </c>
      <c r="K39" s="4" t="s">
        <v>5</v>
      </c>
      <c r="L39" s="5">
        <f>J39</f>
        <v>0</v>
      </c>
    </row>
    <row r="40" spans="1:12" s="113" customFormat="1" ht="12.75">
      <c r="A40" s="35" t="s">
        <v>158</v>
      </c>
      <c r="B40" s="36"/>
      <c r="C40" s="147" t="s">
        <v>25</v>
      </c>
      <c r="D40" s="166"/>
      <c r="E40" s="166"/>
      <c r="F40" s="152" t="s">
        <v>16</v>
      </c>
      <c r="G40" s="37" t="s">
        <v>1</v>
      </c>
      <c r="H40" s="38">
        <v>0</v>
      </c>
      <c r="I40" s="4" t="s">
        <v>5</v>
      </c>
      <c r="J40" s="4">
        <f>H40*G40</f>
        <v>0</v>
      </c>
      <c r="K40" s="4" t="s">
        <v>5</v>
      </c>
      <c r="L40" s="5">
        <f>J40</f>
        <v>0</v>
      </c>
    </row>
    <row r="41" spans="1:12" s="113" customFormat="1" ht="13.5" thickBot="1">
      <c r="A41" s="8" t="s">
        <v>159</v>
      </c>
      <c r="B41" s="9"/>
      <c r="C41" s="148" t="s">
        <v>26</v>
      </c>
      <c r="D41" s="119"/>
      <c r="E41" s="119"/>
      <c r="F41" s="155" t="s">
        <v>16</v>
      </c>
      <c r="G41" s="10" t="s">
        <v>1</v>
      </c>
      <c r="H41" s="11">
        <v>0</v>
      </c>
      <c r="I41" s="30" t="s">
        <v>5</v>
      </c>
      <c r="J41" s="11">
        <f>H41*G41</f>
        <v>0</v>
      </c>
      <c r="K41" s="11" t="s">
        <v>5</v>
      </c>
      <c r="L41" s="12">
        <f>J41</f>
        <v>0</v>
      </c>
    </row>
    <row r="42" spans="1:12" ht="15.75" thickBot="1">
      <c r="A42" s="41" t="s">
        <v>4</v>
      </c>
      <c r="B42" s="42"/>
      <c r="C42" s="149"/>
      <c r="D42" s="167"/>
      <c r="E42" s="167"/>
      <c r="F42" s="156" t="s">
        <v>0</v>
      </c>
      <c r="G42" s="43"/>
      <c r="H42" s="44">
        <f>SUM(H37:H41)</f>
        <v>0</v>
      </c>
      <c r="I42" s="45"/>
      <c r="J42" s="46">
        <f>SUM(J37:J41)</f>
        <v>0</v>
      </c>
      <c r="K42" s="49">
        <f>SUM(K37:K41)</f>
        <v>0</v>
      </c>
      <c r="L42" s="47">
        <f>SUM(L37:L41)</f>
        <v>0</v>
      </c>
    </row>
    <row r="46" spans="3:5" ht="12.75">
      <c r="C46" s="53"/>
      <c r="D46" s="158"/>
      <c r="E46" s="158"/>
    </row>
    <row r="47" spans="10:12" ht="12.75">
      <c r="J47" s="131">
        <f>SUM(J42,J33)</f>
        <v>0</v>
      </c>
      <c r="L47" s="131">
        <f>SUM(L42,L33)</f>
        <v>0</v>
      </c>
    </row>
  </sheetData>
  <sheetProtection/>
  <mergeCells count="4">
    <mergeCell ref="H35:I35"/>
    <mergeCell ref="J35:L35"/>
    <mergeCell ref="H3:I3"/>
    <mergeCell ref="J3:L3"/>
  </mergeCells>
  <printOptions/>
  <pageMargins left="0.7874015748031497" right="0.7874015748031497" top="0.984251968503937" bottom="0.984251968503937" header="0.5118110236220472" footer="0.5118110236220472"/>
  <pageSetup firstPageNumber="10" useFirstPageNumber="1" fitToHeight="0" fitToWidth="1" horizontalDpi="600" verticalDpi="600" orientation="landscape" paperSize="9" scale="69" r:id="rId1"/>
  <headerFooter alignWithMargins="0">
    <firstFooter>&amp;C&amp;P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Čech</dc:creator>
  <cp:keywords/>
  <dc:description/>
  <cp:lastModifiedBy>Jaroslava Žemličková</cp:lastModifiedBy>
  <cp:lastPrinted>2020-11-23T15:08:56Z</cp:lastPrinted>
  <dcterms:created xsi:type="dcterms:W3CDTF">2008-09-01T21:47:19Z</dcterms:created>
  <dcterms:modified xsi:type="dcterms:W3CDTF">2021-05-17T07:27:15Z</dcterms:modified>
  <cp:category/>
  <cp:version/>
  <cp:contentType/>
  <cp:contentStatus/>
</cp:coreProperties>
</file>