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Ú\STAVBY\B 21 STAVBY LB 2021\B 21 003 Změna užívání objektu B - BLT\01 - VÝBĚROVÉ ŘÍZENÍ\Zadávací dokumentace\"/>
    </mc:Choice>
  </mc:AlternateContent>
  <bookViews>
    <workbookView xWindow="0" yWindow="0" windowWidth="16380" windowHeight="8190" tabRatio="500" activeTab="2"/>
  </bookViews>
  <sheets>
    <sheet name="Rekapitulace " sheetId="5" r:id="rId1"/>
    <sheet name="ST Rekapitulace" sheetId="3" r:id="rId2"/>
    <sheet name="ST Položky" sheetId="4" r:id="rId3"/>
    <sheet name="EIaSLP" sheetId="10" r:id="rId4"/>
    <sheet name="ZTI" sheetId="6" r:id="rId5"/>
    <sheet name="UT - REK" sheetId="7" r:id="rId6"/>
    <sheet name="UT - POLOŽKY" sheetId="8" r:id="rId7"/>
  </sheets>
  <externalReferences>
    <externalReference r:id="rId8"/>
  </externalReferences>
  <definedNames>
    <definedName name="_xlnm._FilterDatabase" localSheetId="2" hidden="1">'ST Položky'!$A$9:$I$307</definedName>
    <definedName name="cisloobjektu" localSheetId="2">'[1] ST'!$A$4</definedName>
    <definedName name="cisloobjektu" localSheetId="1">'[1] ST'!$A$4</definedName>
    <definedName name="cisloobjektu">#REF!</definedName>
    <definedName name="cislostavby" localSheetId="2">'[1] ST'!$A$6</definedName>
    <definedName name="cislostavby" localSheetId="1">'[1] ST'!$A$6</definedName>
    <definedName name="cislostavby">#REF!</definedName>
    <definedName name="Datum">#REF!</definedName>
    <definedName name="Dil">'ST Rekapitulace'!$A$7</definedName>
    <definedName name="Dodavka">'[1]ST Rekapitulace'!$G$33</definedName>
    <definedName name="Dodavka0">'ST Položky'!#REF!</definedName>
    <definedName name="Excel_BuiltIn__FilterDatabase_1" localSheetId="3">#REF!</definedName>
    <definedName name="Excel_BuiltIn__FilterDatabase_1">#REF!</definedName>
    <definedName name="Excel_BuiltIn__FilterDatabase_2" localSheetId="3">EIaSLP!#REF!</definedName>
    <definedName name="Excel_BuiltIn__FilterDatabase_2">#REF!</definedName>
    <definedName name="Excel_BuiltIn_Print_Area" localSheetId="3">EIaSLP!$A$8:$H$137</definedName>
    <definedName name="Excel_BuiltIn_Print_Area_1_1">#REF!</definedName>
    <definedName name="Excel_BuiltIn_Print_Area_2" localSheetId="3">EIaSLP!$B$8:$H$107</definedName>
    <definedName name="Excel_BuiltIn_Print_Area_2">#REF!</definedName>
    <definedName name="Excel_BuiltIn_Print_Titles" localSheetId="3">EIaSLP!$20:$22</definedName>
    <definedName name="Excel_BuiltIn_Print_Titles_1_1">#REF!</definedName>
    <definedName name="Excel_BuiltIn_Print_Titles_2" localSheetId="3">EIaSLP!$B$20:$IV$22</definedName>
    <definedName name="Excel_BuiltIn_Print_Titles_2">#REF!</definedName>
    <definedName name="HSV">'[1]ST Rekapitulace'!$E$33</definedName>
    <definedName name="HSV0">'ST Položky'!#REF!</definedName>
    <definedName name="HZS" localSheetId="2">'[1]ST Rekapitulace'!$I$33</definedName>
    <definedName name="HZS">'ST Rekapitulace'!#REF!</definedName>
    <definedName name="HZS0">'ST Položky'!#REF!</definedName>
    <definedName name="JKSO">#REF!</definedName>
    <definedName name="MJ">#REF!</definedName>
    <definedName name="Mont">'[1]ST Rekapitulace'!$H$33</definedName>
    <definedName name="Montaz0">'ST Položky'!#REF!</definedName>
    <definedName name="NazevDilu">'ST Rekapitulace'!$B$7</definedName>
    <definedName name="nazevobjektu" localSheetId="2">'[1] ST'!$C$4</definedName>
    <definedName name="nazevobjektu" localSheetId="1">'[1] ST'!$C$4</definedName>
    <definedName name="nazevobjektu">#REF!</definedName>
    <definedName name="nazevstavby" localSheetId="2">'[1] ST'!$C$6</definedName>
    <definedName name="nazevstavby" localSheetId="1">'[1] ST'!$C$6</definedName>
    <definedName name="nazevstavby">#REF!</definedName>
    <definedName name="_xlnm.Print_Titles" localSheetId="3">EIaSLP!$20:$21</definedName>
    <definedName name="_xlnm.Print_Titles" localSheetId="2">'ST Položky'!$8:$9</definedName>
    <definedName name="_xlnm.Print_Titles" localSheetId="1">'ST Rekapitulace'!$6:$7</definedName>
    <definedName name="_xlnm.Print_Titles" localSheetId="6">'UT - POLOŽKY'!$9:$9</definedName>
    <definedName name="_xlnm.Print_Titles" localSheetId="4">ZTI!$10:$11</definedName>
    <definedName name="Objednatel">#REF!</definedName>
    <definedName name="_xlnm.Print_Area" localSheetId="3">EIaSLP!$A$1:$H$136</definedName>
    <definedName name="_xlnm.Print_Area" localSheetId="0">'Rekapitulace '!$A$1:$C$20</definedName>
    <definedName name="_xlnm.Print_Area" localSheetId="2">'ST Položky'!$A$1:$I$307</definedName>
    <definedName name="_xlnm.Print_Area" localSheetId="1">'ST Rekapitulace'!$A$1:$F$40</definedName>
    <definedName name="_xlnm.Print_Area" localSheetId="6">'UT - POLOŽKY'!$A$1:$I$69</definedName>
    <definedName name="_xlnm.Print_Area" localSheetId="5">'UT - REK'!$B$1:$J$23</definedName>
    <definedName name="_xlnm.Print_Area" localSheetId="4">ZTI!$A$1:$G$67</definedName>
    <definedName name="PocetMJ" localSheetId="2">'[1] ST'!$G$7</definedName>
    <definedName name="PocetMJ" localSheetId="1">'[1] ST'!$G$7</definedName>
    <definedName name="PocetMJ">#REF!</definedName>
    <definedName name="Poznamka" localSheetId="2">'[1] ST'!#REF!</definedName>
    <definedName name="Poznamka" localSheetId="1">'[1] ST'!#REF!</definedName>
    <definedName name="Poznamka">#REF!</definedName>
    <definedName name="Projektant">#REF!</definedName>
    <definedName name="PSV">'[1]ST Rekapitulace'!$F$33</definedName>
    <definedName name="PSV0">'ST Položky'!#REF!</definedName>
    <definedName name="SloupecCC">'ST Položky'!$G$9</definedName>
    <definedName name="SloupecCisloPol">'ST Položky'!$B$9</definedName>
    <definedName name="SloupecCH">'ST Položky'!$I$9</definedName>
    <definedName name="SloupecJC">'ST Položky'!$F$9</definedName>
    <definedName name="SloupecJH">'ST Položky'!$H$9</definedName>
    <definedName name="SloupecMJ">'ST Položky'!$D$9</definedName>
    <definedName name="SloupecMnozstvi">'ST Položky'!$E$9</definedName>
    <definedName name="SloupecNazPol">'ST Položky'!$C$9</definedName>
    <definedName name="SloupecPC">'ST Položky'!$A$9</definedName>
    <definedName name="solver_lin" localSheetId="2" hidden="1">0</definedName>
    <definedName name="solver_num" localSheetId="2" hidden="1">0</definedName>
    <definedName name="solver_opt" localSheetId="2" hidden="1">'ST Položky'!#REF!</definedName>
    <definedName name="solver_typ" localSheetId="2" hidden="1">1</definedName>
    <definedName name="solver_val" localSheetId="2" hidden="1">0</definedName>
    <definedName name="Typ">'ST Položky'!#REF!</definedName>
    <definedName name="VRN" localSheetId="2">'[1]ST Rekapitulace'!$H$39</definedName>
    <definedName name="VRN">'ST Rekapitulace'!#REF!</definedName>
    <definedName name="VRNKc" localSheetId="2">'[1]ST Rekapitulace'!#REF!</definedName>
    <definedName name="VRNKc">'ST Rekapitulace'!#REF!</definedName>
    <definedName name="VRNnazev" localSheetId="2">'[1]ST Rekapitulace'!#REF!</definedName>
    <definedName name="VRNnazev">'ST Rekapitulace'!#REF!</definedName>
    <definedName name="VRNproc" localSheetId="2">'[1]ST Rekapitulace'!#REF!</definedName>
    <definedName name="VRNproc">'ST Rekapitulace'!#REF!</definedName>
    <definedName name="VRNzakl" localSheetId="2">'[1]ST Rekapitulace'!#REF!</definedName>
    <definedName name="VRNzakl">'ST Rekapitulace'!#REF!</definedName>
    <definedName name="Zakazka">#REF!</definedName>
    <definedName name="Zaklad22">#REF!</definedName>
    <definedName name="Zaklad5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G13" i="4" l="1"/>
  <c r="G17" i="4"/>
  <c r="G23" i="4"/>
  <c r="I68" i="4"/>
  <c r="G73" i="4"/>
  <c r="G89" i="4"/>
  <c r="G127" i="4"/>
  <c r="I143" i="4"/>
  <c r="I147" i="4"/>
  <c r="I149" i="4"/>
  <c r="I167" i="4"/>
  <c r="I171" i="4"/>
  <c r="G185" i="4"/>
  <c r="G201" i="4"/>
  <c r="G233" i="4"/>
  <c r="G265" i="4"/>
  <c r="I277" i="4"/>
  <c r="I284" i="4"/>
  <c r="R11" i="4"/>
  <c r="S11" i="4"/>
  <c r="T11" i="4"/>
  <c r="R13" i="4"/>
  <c r="S13" i="4"/>
  <c r="T13" i="4"/>
  <c r="T34" i="4" s="1"/>
  <c r="R15" i="4"/>
  <c r="S15" i="4"/>
  <c r="T15" i="4"/>
  <c r="R17" i="4"/>
  <c r="S17" i="4"/>
  <c r="T17" i="4"/>
  <c r="R18" i="4"/>
  <c r="S18" i="4"/>
  <c r="T18" i="4"/>
  <c r="R19" i="4"/>
  <c r="S19" i="4"/>
  <c r="T19" i="4"/>
  <c r="R20" i="4"/>
  <c r="S20" i="4"/>
  <c r="T20" i="4"/>
  <c r="R21" i="4"/>
  <c r="S21" i="4"/>
  <c r="T21" i="4"/>
  <c r="R23" i="4"/>
  <c r="S23" i="4"/>
  <c r="T23" i="4"/>
  <c r="R25" i="4"/>
  <c r="S25" i="4"/>
  <c r="T25" i="4"/>
  <c r="R27" i="4"/>
  <c r="S27" i="4"/>
  <c r="T27" i="4"/>
  <c r="R29" i="4"/>
  <c r="S29" i="4"/>
  <c r="T29" i="4"/>
  <c r="R31" i="4"/>
  <c r="S31" i="4"/>
  <c r="T31" i="4"/>
  <c r="R33" i="4"/>
  <c r="S33" i="4"/>
  <c r="T33" i="4"/>
  <c r="R36" i="4"/>
  <c r="S36" i="4"/>
  <c r="T36" i="4"/>
  <c r="R38" i="4"/>
  <c r="S38" i="4"/>
  <c r="S77" i="4" s="1"/>
  <c r="T38" i="4"/>
  <c r="T77" i="4" s="1"/>
  <c r="R66" i="4"/>
  <c r="S66" i="4"/>
  <c r="T66" i="4"/>
  <c r="R68" i="4"/>
  <c r="S68" i="4"/>
  <c r="T68" i="4"/>
  <c r="R69" i="4"/>
  <c r="S69" i="4"/>
  <c r="T69" i="4"/>
  <c r="R71" i="4"/>
  <c r="S71" i="4"/>
  <c r="T71" i="4"/>
  <c r="R75" i="4"/>
  <c r="S75" i="4"/>
  <c r="T75" i="4"/>
  <c r="R79" i="4"/>
  <c r="S79" i="4"/>
  <c r="T79" i="4"/>
  <c r="T85" i="4" s="1"/>
  <c r="R81" i="4"/>
  <c r="S81" i="4"/>
  <c r="T81" i="4"/>
  <c r="R83" i="4"/>
  <c r="R85" i="4"/>
  <c r="E11" i="3"/>
  <c r="S83" i="4"/>
  <c r="T83" i="4"/>
  <c r="R87" i="4"/>
  <c r="S87" i="4"/>
  <c r="T87" i="4"/>
  <c r="R118" i="4"/>
  <c r="S118" i="4"/>
  <c r="T118" i="4"/>
  <c r="R120" i="4"/>
  <c r="S120" i="4"/>
  <c r="T120" i="4"/>
  <c r="R121" i="4"/>
  <c r="S121" i="4"/>
  <c r="T121" i="4"/>
  <c r="R123" i="4"/>
  <c r="S123" i="4"/>
  <c r="T123" i="4"/>
  <c r="R124" i="4"/>
  <c r="S124" i="4"/>
  <c r="T124" i="4"/>
  <c r="R125" i="4"/>
  <c r="S125" i="4"/>
  <c r="T125" i="4"/>
  <c r="R126" i="4"/>
  <c r="S126" i="4"/>
  <c r="T126" i="4"/>
  <c r="R127" i="4"/>
  <c r="S127" i="4"/>
  <c r="T127" i="4"/>
  <c r="R129" i="4"/>
  <c r="S129" i="4"/>
  <c r="T129" i="4"/>
  <c r="R131" i="4"/>
  <c r="S131" i="4"/>
  <c r="T131" i="4"/>
  <c r="R135" i="4"/>
  <c r="S135" i="4"/>
  <c r="T135" i="4"/>
  <c r="R137" i="4"/>
  <c r="S137" i="4"/>
  <c r="T137" i="4"/>
  <c r="R143" i="4"/>
  <c r="R152" i="4" s="1"/>
  <c r="E14" i="3" s="1"/>
  <c r="S143" i="4"/>
  <c r="S152" i="4" s="1"/>
  <c r="T143" i="4"/>
  <c r="R145" i="4"/>
  <c r="S145" i="4"/>
  <c r="T145" i="4"/>
  <c r="R147" i="4"/>
  <c r="S147" i="4"/>
  <c r="T147" i="4"/>
  <c r="R149" i="4"/>
  <c r="S149" i="4"/>
  <c r="T149" i="4"/>
  <c r="R154" i="4"/>
  <c r="S154" i="4"/>
  <c r="S157" i="4" s="1"/>
  <c r="F15" i="3" s="1"/>
  <c r="T154" i="4"/>
  <c r="T157" i="4"/>
  <c r="R156" i="4"/>
  <c r="S156" i="4"/>
  <c r="T156" i="4"/>
  <c r="R159" i="4"/>
  <c r="S159" i="4"/>
  <c r="T159" i="4"/>
  <c r="R161" i="4"/>
  <c r="S161" i="4"/>
  <c r="T161" i="4"/>
  <c r="R163" i="4"/>
  <c r="S163" i="4"/>
  <c r="T163" i="4"/>
  <c r="R164" i="4"/>
  <c r="S164" i="4"/>
  <c r="T164" i="4"/>
  <c r="R167" i="4"/>
  <c r="S167" i="4"/>
  <c r="T167" i="4"/>
  <c r="R169" i="4"/>
  <c r="S169" i="4"/>
  <c r="S177" i="4" s="1"/>
  <c r="T169" i="4"/>
  <c r="R171" i="4"/>
  <c r="S171" i="4"/>
  <c r="T171" i="4"/>
  <c r="R173" i="4"/>
  <c r="S173" i="4"/>
  <c r="T173" i="4"/>
  <c r="R174" i="4"/>
  <c r="S174" i="4"/>
  <c r="T174" i="4"/>
  <c r="R175" i="4"/>
  <c r="S175" i="4"/>
  <c r="T175" i="4"/>
  <c r="R179" i="4"/>
  <c r="S179" i="4"/>
  <c r="T179" i="4"/>
  <c r="T193" i="4" s="1"/>
  <c r="R181" i="4"/>
  <c r="S181" i="4"/>
  <c r="T181" i="4"/>
  <c r="R183" i="4"/>
  <c r="S183" i="4"/>
  <c r="T183" i="4"/>
  <c r="R184" i="4"/>
  <c r="S184" i="4"/>
  <c r="T184" i="4"/>
  <c r="R185" i="4"/>
  <c r="S185" i="4"/>
  <c r="T185" i="4"/>
  <c r="R187" i="4"/>
  <c r="S187" i="4"/>
  <c r="T187" i="4"/>
  <c r="R190" i="4"/>
  <c r="S190" i="4"/>
  <c r="T190" i="4"/>
  <c r="R191" i="4"/>
  <c r="S191" i="4"/>
  <c r="T191" i="4"/>
  <c r="D19" i="3"/>
  <c r="R195" i="4"/>
  <c r="R197" i="4" s="1"/>
  <c r="E19" i="3" s="1"/>
  <c r="S195" i="4"/>
  <c r="S197" i="4" s="1"/>
  <c r="T195" i="4"/>
  <c r="T197" i="4"/>
  <c r="R199" i="4"/>
  <c r="S199" i="4"/>
  <c r="T199" i="4"/>
  <c r="R201" i="4"/>
  <c r="S201" i="4"/>
  <c r="F19" i="3" s="1"/>
  <c r="T201" i="4"/>
  <c r="R212" i="4"/>
  <c r="S212" i="4"/>
  <c r="T212" i="4"/>
  <c r="R214" i="4"/>
  <c r="S214" i="4"/>
  <c r="T214" i="4"/>
  <c r="T220" i="4" s="1"/>
  <c r="R215" i="4"/>
  <c r="S215" i="4"/>
  <c r="T215" i="4"/>
  <c r="R216" i="4"/>
  <c r="S216" i="4"/>
  <c r="F20" i="3"/>
  <c r="T216" i="4"/>
  <c r="R218" i="4"/>
  <c r="S218" i="4"/>
  <c r="T218" i="4"/>
  <c r="R219" i="4"/>
  <c r="S219" i="4"/>
  <c r="T219" i="4"/>
  <c r="R233" i="4"/>
  <c r="S233" i="4"/>
  <c r="T233" i="4"/>
  <c r="T236" i="4" s="1"/>
  <c r="R234" i="4"/>
  <c r="S234" i="4"/>
  <c r="T234" i="4"/>
  <c r="R235" i="4"/>
  <c r="S235" i="4"/>
  <c r="T235" i="4"/>
  <c r="R238" i="4"/>
  <c r="S238" i="4"/>
  <c r="T238" i="4"/>
  <c r="R239" i="4"/>
  <c r="S239" i="4"/>
  <c r="T239" i="4"/>
  <c r="R240" i="4"/>
  <c r="S240" i="4"/>
  <c r="T240" i="4"/>
  <c r="R241" i="4"/>
  <c r="S241" i="4"/>
  <c r="T241" i="4"/>
  <c r="R242" i="4"/>
  <c r="S242" i="4"/>
  <c r="T242" i="4"/>
  <c r="T243" i="4" s="1"/>
  <c r="R245" i="4"/>
  <c r="S245" i="4"/>
  <c r="T245" i="4"/>
  <c r="R247" i="4"/>
  <c r="S247" i="4"/>
  <c r="T247" i="4"/>
  <c r="R248" i="4"/>
  <c r="S248" i="4"/>
  <c r="F23" i="3" s="1"/>
  <c r="T248" i="4"/>
  <c r="R249" i="4"/>
  <c r="S249" i="4"/>
  <c r="T249" i="4"/>
  <c r="R250" i="4"/>
  <c r="S250" i="4"/>
  <c r="T250" i="4"/>
  <c r="R251" i="4"/>
  <c r="S251" i="4"/>
  <c r="T251" i="4"/>
  <c r="R252" i="4"/>
  <c r="S252" i="4"/>
  <c r="T252" i="4"/>
  <c r="R253" i="4"/>
  <c r="S253" i="4"/>
  <c r="T253" i="4"/>
  <c r="R254" i="4"/>
  <c r="S254" i="4"/>
  <c r="T254" i="4"/>
  <c r="R257" i="4"/>
  <c r="R260" i="4" s="1"/>
  <c r="E26" i="3" s="1"/>
  <c r="S257" i="4"/>
  <c r="T257" i="4"/>
  <c r="R258" i="4"/>
  <c r="S258" i="4"/>
  <c r="T258" i="4"/>
  <c r="R259" i="4"/>
  <c r="S259" i="4"/>
  <c r="T259" i="4"/>
  <c r="R262" i="4"/>
  <c r="S262" i="4"/>
  <c r="T262" i="4"/>
  <c r="R264" i="4"/>
  <c r="S264" i="4"/>
  <c r="T264" i="4"/>
  <c r="R265" i="4"/>
  <c r="S265" i="4"/>
  <c r="T265" i="4"/>
  <c r="R267" i="4"/>
  <c r="S267" i="4"/>
  <c r="T267" i="4"/>
  <c r="R269" i="4"/>
  <c r="S269" i="4"/>
  <c r="T269" i="4"/>
  <c r="R271" i="4"/>
  <c r="S271" i="4"/>
  <c r="T271" i="4"/>
  <c r="R272" i="4"/>
  <c r="S272" i="4"/>
  <c r="T272" i="4"/>
  <c r="R275" i="4"/>
  <c r="R282" i="4" s="1"/>
  <c r="E28" i="3" s="1"/>
  <c r="S275" i="4"/>
  <c r="F26" i="3"/>
  <c r="T275" i="4"/>
  <c r="T282" i="4" s="1"/>
  <c r="R277" i="4"/>
  <c r="S277" i="4"/>
  <c r="T277" i="4"/>
  <c r="R279" i="4"/>
  <c r="S279" i="4"/>
  <c r="T279" i="4"/>
  <c r="R281" i="4"/>
  <c r="S281" i="4"/>
  <c r="T281" i="4"/>
  <c r="R284" i="4"/>
  <c r="R290" i="4" s="1"/>
  <c r="E29" i="3" s="1"/>
  <c r="S284" i="4"/>
  <c r="T284" i="4"/>
  <c r="T290" i="4" s="1"/>
  <c r="R287" i="4"/>
  <c r="S287" i="4"/>
  <c r="S290" i="4" s="1"/>
  <c r="T287" i="4"/>
  <c r="R289" i="4"/>
  <c r="S289" i="4"/>
  <c r="T289" i="4"/>
  <c r="R292" i="4"/>
  <c r="S292" i="4"/>
  <c r="S295" i="4"/>
  <c r="T292" i="4"/>
  <c r="R294" i="4"/>
  <c r="S294" i="4"/>
  <c r="T294" i="4"/>
  <c r="R297" i="4"/>
  <c r="S297" i="4"/>
  <c r="T297" i="4"/>
  <c r="T300" i="4"/>
  <c r="R299" i="4"/>
  <c r="S299" i="4"/>
  <c r="T299" i="4"/>
  <c r="C32" i="3"/>
  <c r="R302" i="4"/>
  <c r="R303" i="4" s="1"/>
  <c r="E32" i="3" s="1"/>
  <c r="T302" i="4"/>
  <c r="T303" i="4" s="1"/>
  <c r="R306" i="4"/>
  <c r="S306" i="4"/>
  <c r="F29" i="3"/>
  <c r="T306" i="4"/>
  <c r="D12" i="3"/>
  <c r="F31" i="3"/>
  <c r="F30" i="3"/>
  <c r="F28" i="3"/>
  <c r="F27" i="3"/>
  <c r="F25" i="3"/>
  <c r="F21" i="3"/>
  <c r="F18" i="3"/>
  <c r="F17" i="3"/>
  <c r="F16" i="3"/>
  <c r="F14" i="3"/>
  <c r="F13" i="3"/>
  <c r="F11" i="3"/>
  <c r="F10" i="3"/>
  <c r="F9" i="3"/>
  <c r="C282" i="4"/>
  <c r="I306" i="4"/>
  <c r="C306" i="4"/>
  <c r="H118" i="10"/>
  <c r="H68" i="10"/>
  <c r="H67" i="10"/>
  <c r="F135" i="10"/>
  <c r="F134" i="10"/>
  <c r="F133" i="10"/>
  <c r="F132" i="10"/>
  <c r="F131" i="10"/>
  <c r="F130" i="10"/>
  <c r="F129" i="10"/>
  <c r="F128" i="10"/>
  <c r="F127" i="10"/>
  <c r="F126" i="10"/>
  <c r="F125" i="10"/>
  <c r="H119" i="10"/>
  <c r="F119" i="10"/>
  <c r="F118" i="10"/>
  <c r="H117" i="10"/>
  <c r="F117" i="10"/>
  <c r="H116" i="10"/>
  <c r="F116" i="10"/>
  <c r="F120" i="10" s="1"/>
  <c r="H110" i="10"/>
  <c r="H111" i="10" s="1"/>
  <c r="H112" i="10" s="1"/>
  <c r="F110" i="10"/>
  <c r="F111" i="10" s="1"/>
  <c r="H113" i="10" s="1"/>
  <c r="H14" i="10" s="1"/>
  <c r="H104" i="10"/>
  <c r="F104" i="10"/>
  <c r="H103" i="10"/>
  <c r="F103" i="10"/>
  <c r="H102" i="10"/>
  <c r="F102" i="10"/>
  <c r="H101" i="10"/>
  <c r="F101" i="10"/>
  <c r="H100" i="10"/>
  <c r="F100" i="10"/>
  <c r="H99" i="10"/>
  <c r="F99" i="10"/>
  <c r="H98" i="10"/>
  <c r="F98" i="10"/>
  <c r="H92" i="10"/>
  <c r="F92" i="10"/>
  <c r="H91" i="10"/>
  <c r="F91" i="10"/>
  <c r="H90" i="10"/>
  <c r="F90" i="10"/>
  <c r="H89" i="10"/>
  <c r="F89" i="10"/>
  <c r="H88" i="10"/>
  <c r="F88" i="10"/>
  <c r="H87" i="10"/>
  <c r="F87" i="10"/>
  <c r="H86" i="10"/>
  <c r="F86" i="10"/>
  <c r="H85" i="10"/>
  <c r="F85" i="10"/>
  <c r="H83" i="10"/>
  <c r="F83" i="10"/>
  <c r="H82" i="10"/>
  <c r="F82" i="10"/>
  <c r="H81" i="10"/>
  <c r="F81" i="10"/>
  <c r="H80" i="10"/>
  <c r="F80" i="10"/>
  <c r="H79" i="10"/>
  <c r="F79" i="10"/>
  <c r="H78" i="10"/>
  <c r="F78" i="10"/>
  <c r="H77" i="10"/>
  <c r="F77" i="10"/>
  <c r="H76" i="10"/>
  <c r="F76" i="10"/>
  <c r="H75" i="10"/>
  <c r="F75" i="10"/>
  <c r="H73" i="10"/>
  <c r="F73" i="10"/>
  <c r="H72" i="10"/>
  <c r="F72" i="10"/>
  <c r="H71" i="10"/>
  <c r="F71" i="10"/>
  <c r="H70" i="10"/>
  <c r="F70" i="10"/>
  <c r="H69" i="10"/>
  <c r="F69" i="10"/>
  <c r="F68" i="10"/>
  <c r="F67" i="10"/>
  <c r="H66" i="10"/>
  <c r="F66" i="10"/>
  <c r="H65" i="10"/>
  <c r="F65" i="10"/>
  <c r="H64" i="10"/>
  <c r="F64" i="10"/>
  <c r="H58" i="10"/>
  <c r="F58" i="10"/>
  <c r="H57" i="10"/>
  <c r="F57" i="10"/>
  <c r="H56" i="10"/>
  <c r="F56" i="10"/>
  <c r="H55" i="10"/>
  <c r="F55" i="10"/>
  <c r="H54" i="10"/>
  <c r="F54" i="10"/>
  <c r="H53" i="10"/>
  <c r="F53" i="10"/>
  <c r="H52" i="10"/>
  <c r="F52" i="10"/>
  <c r="H51" i="10"/>
  <c r="F51" i="10"/>
  <c r="H45" i="10"/>
  <c r="F45" i="10"/>
  <c r="H44" i="10"/>
  <c r="F44" i="10"/>
  <c r="H43" i="10"/>
  <c r="F43" i="10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D30" i="10"/>
  <c r="H30" i="10" s="1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H46" i="10" s="1"/>
  <c r="F23" i="10"/>
  <c r="B16" i="10"/>
  <c r="B15" i="10"/>
  <c r="B14" i="10"/>
  <c r="B13" i="10"/>
  <c r="B12" i="10"/>
  <c r="B11" i="10"/>
  <c r="B10" i="10"/>
  <c r="A59" i="8"/>
  <c r="I56" i="8"/>
  <c r="I55" i="8"/>
  <c r="H57" i="8"/>
  <c r="I57" i="8" s="1"/>
  <c r="I58" i="8" s="1"/>
  <c r="A54" i="8"/>
  <c r="A53" i="8"/>
  <c r="A52" i="8"/>
  <c r="I49" i="8"/>
  <c r="I48" i="8"/>
  <c r="I47" i="8"/>
  <c r="I46" i="8"/>
  <c r="I45" i="8"/>
  <c r="I44" i="8"/>
  <c r="I43" i="8"/>
  <c r="I42" i="8"/>
  <c r="I41" i="8"/>
  <c r="I40" i="8"/>
  <c r="I39" i="8"/>
  <c r="A38" i="8"/>
  <c r="A37" i="8"/>
  <c r="I34" i="8"/>
  <c r="I33" i="8"/>
  <c r="I32" i="8"/>
  <c r="I31" i="8"/>
  <c r="I30" i="8"/>
  <c r="I29" i="8"/>
  <c r="I28" i="8"/>
  <c r="I27" i="8"/>
  <c r="H35" i="8" s="1"/>
  <c r="I35" i="8" s="1"/>
  <c r="A26" i="8"/>
  <c r="A25" i="8"/>
  <c r="I22" i="8"/>
  <c r="I21" i="8"/>
  <c r="I20" i="8"/>
  <c r="I19" i="8"/>
  <c r="I18" i="8"/>
  <c r="I17" i="8"/>
  <c r="A16" i="8"/>
  <c r="I12" i="8"/>
  <c r="I11" i="8"/>
  <c r="A10" i="8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5" i="6"/>
  <c r="G24" i="6"/>
  <c r="G23" i="6"/>
  <c r="G22" i="6"/>
  <c r="G21" i="6"/>
  <c r="G20" i="6"/>
  <c r="G19" i="6"/>
  <c r="G18" i="6"/>
  <c r="G17" i="6"/>
  <c r="G16" i="6"/>
  <c r="G15" i="6"/>
  <c r="G14" i="6"/>
  <c r="G305" i="4"/>
  <c r="C33" i="3"/>
  <c r="C303" i="4"/>
  <c r="I302" i="4"/>
  <c r="I303" i="4" s="1"/>
  <c r="G302" i="4"/>
  <c r="G303" i="4" s="1"/>
  <c r="F32" i="3" s="1"/>
  <c r="C300" i="4"/>
  <c r="C295" i="4"/>
  <c r="C290" i="4"/>
  <c r="I275" i="4"/>
  <c r="C273" i="4"/>
  <c r="I267" i="4"/>
  <c r="G267" i="4"/>
  <c r="C260" i="4"/>
  <c r="I259" i="4"/>
  <c r="G259" i="4"/>
  <c r="I258" i="4"/>
  <c r="G258" i="4"/>
  <c r="I257" i="4"/>
  <c r="I260" i="4" s="1"/>
  <c r="G257" i="4"/>
  <c r="C255" i="4"/>
  <c r="I254" i="4"/>
  <c r="G254" i="4"/>
  <c r="I253" i="4"/>
  <c r="G253" i="4"/>
  <c r="I252" i="4"/>
  <c r="G252" i="4"/>
  <c r="I251" i="4"/>
  <c r="G251" i="4"/>
  <c r="I250" i="4"/>
  <c r="G250" i="4"/>
  <c r="I249" i="4"/>
  <c r="G249" i="4"/>
  <c r="I248" i="4"/>
  <c r="G248" i="4"/>
  <c r="I247" i="4"/>
  <c r="G247" i="4"/>
  <c r="G245" i="4"/>
  <c r="G255" i="4" s="1"/>
  <c r="D25" i="3" s="1"/>
  <c r="C243" i="4"/>
  <c r="I242" i="4"/>
  <c r="G242" i="4"/>
  <c r="I241" i="4"/>
  <c r="G241" i="4"/>
  <c r="I240" i="4"/>
  <c r="G240" i="4"/>
  <c r="I239" i="4"/>
  <c r="G239" i="4"/>
  <c r="I238" i="4"/>
  <c r="G238" i="4"/>
  <c r="G243" i="4"/>
  <c r="D24" i="3" s="1"/>
  <c r="C236" i="4"/>
  <c r="I235" i="4"/>
  <c r="G235" i="4"/>
  <c r="I234" i="4"/>
  <c r="G234" i="4"/>
  <c r="G236" i="4" s="1"/>
  <c r="D23" i="3" s="1"/>
  <c r="G230" i="4"/>
  <c r="G229" i="4"/>
  <c r="G227" i="4"/>
  <c r="G225" i="4"/>
  <c r="G222" i="4"/>
  <c r="C220" i="4"/>
  <c r="I219" i="4"/>
  <c r="G219" i="4"/>
  <c r="I216" i="4"/>
  <c r="I215" i="4"/>
  <c r="G215" i="4"/>
  <c r="I214" i="4"/>
  <c r="G214" i="4"/>
  <c r="C210" i="4"/>
  <c r="G209" i="4"/>
  <c r="G205" i="4"/>
  <c r="G202" i="4"/>
  <c r="C197" i="4"/>
  <c r="C193" i="4"/>
  <c r="G187" i="4"/>
  <c r="I181" i="4"/>
  <c r="G181" i="4"/>
  <c r="C177" i="4"/>
  <c r="I174" i="4"/>
  <c r="G174" i="4"/>
  <c r="I173" i="4"/>
  <c r="C165" i="4"/>
  <c r="G159" i="4"/>
  <c r="C157" i="4"/>
  <c r="I156" i="4"/>
  <c r="G156" i="4"/>
  <c r="C152" i="4"/>
  <c r="I145" i="4"/>
  <c r="G145" i="4"/>
  <c r="C141" i="4"/>
  <c r="I129" i="4"/>
  <c r="G129" i="4"/>
  <c r="I126" i="4"/>
  <c r="G126" i="4"/>
  <c r="I125" i="4"/>
  <c r="G125" i="4"/>
  <c r="I124" i="4"/>
  <c r="G124" i="4"/>
  <c r="I123" i="4"/>
  <c r="G123" i="4"/>
  <c r="G121" i="4"/>
  <c r="I120" i="4"/>
  <c r="G120" i="4"/>
  <c r="I118" i="4"/>
  <c r="G118" i="4"/>
  <c r="G98" i="4"/>
  <c r="G93" i="4"/>
  <c r="I87" i="4"/>
  <c r="G87" i="4"/>
  <c r="C85" i="4"/>
  <c r="C77" i="4"/>
  <c r="I71" i="4"/>
  <c r="G71" i="4"/>
  <c r="I69" i="4"/>
  <c r="G69" i="4"/>
  <c r="G64" i="4"/>
  <c r="G61" i="4"/>
  <c r="G56" i="4"/>
  <c r="G54" i="4"/>
  <c r="G52" i="4"/>
  <c r="G50" i="4"/>
  <c r="G48" i="4"/>
  <c r="G46" i="4"/>
  <c r="G40" i="4"/>
  <c r="G36" i="4"/>
  <c r="C34" i="4"/>
  <c r="G29" i="4"/>
  <c r="I20" i="4"/>
  <c r="G20" i="4"/>
  <c r="I19" i="4"/>
  <c r="G19" i="4"/>
  <c r="I18" i="4"/>
  <c r="G18" i="4"/>
  <c r="G199" i="4"/>
  <c r="H50" i="8"/>
  <c r="I50" i="8" s="1"/>
  <c r="I51" i="8" s="1"/>
  <c r="I20" i="7" s="1"/>
  <c r="H23" i="8"/>
  <c r="I23" i="8" s="1"/>
  <c r="I24" i="8" s="1"/>
  <c r="I18" i="7" s="1"/>
  <c r="T210" i="4"/>
  <c r="G154" i="4"/>
  <c r="G157" i="4"/>
  <c r="C15" i="3" s="1"/>
  <c r="I154" i="4"/>
  <c r="G27" i="4"/>
  <c r="G143" i="4"/>
  <c r="G152" i="4" s="1"/>
  <c r="C14" i="3" s="1"/>
  <c r="G21" i="4"/>
  <c r="I269" i="4"/>
  <c r="R295" i="4"/>
  <c r="E30" i="3"/>
  <c r="C31" i="3"/>
  <c r="C25" i="3"/>
  <c r="C23" i="3"/>
  <c r="S210" i="4"/>
  <c r="T273" i="4"/>
  <c r="C26" i="3"/>
  <c r="D15" i="3"/>
  <c r="D13" i="3"/>
  <c r="D14" i="3"/>
  <c r="C29" i="3"/>
  <c r="D16" i="3"/>
  <c r="R157" i="4"/>
  <c r="E15" i="3"/>
  <c r="D9" i="3"/>
  <c r="G137" i="4"/>
  <c r="S302" i="4"/>
  <c r="S303" i="4"/>
  <c r="I199" i="4"/>
  <c r="G275" i="4"/>
  <c r="I185" i="4"/>
  <c r="G218" i="4"/>
  <c r="G262" i="4"/>
  <c r="I262" i="4"/>
  <c r="I21" i="4"/>
  <c r="G147" i="4"/>
  <c r="D11" i="3"/>
  <c r="G66" i="4"/>
  <c r="I159" i="4"/>
  <c r="I36" i="4"/>
  <c r="G15" i="4"/>
  <c r="I66" i="4"/>
  <c r="C27" i="3"/>
  <c r="I121" i="4"/>
  <c r="I13" i="4"/>
  <c r="I201" i="4"/>
  <c r="I210" i="4" s="1"/>
  <c r="D18" i="3"/>
  <c r="G68" i="4"/>
  <c r="I187" i="4"/>
  <c r="C28" i="3"/>
  <c r="G216" i="4"/>
  <c r="C30" i="3"/>
  <c r="I83" i="4"/>
  <c r="G83" i="4"/>
  <c r="G169" i="4"/>
  <c r="I169" i="4"/>
  <c r="G135" i="4"/>
  <c r="I135" i="4"/>
  <c r="I245" i="4"/>
  <c r="I233" i="4"/>
  <c r="I236" i="4" s="1"/>
  <c r="I15" i="4"/>
  <c r="G173" i="4"/>
  <c r="D17" i="3"/>
  <c r="I17" i="4"/>
  <c r="G284" i="4"/>
  <c r="G277" i="4"/>
  <c r="G149" i="4"/>
  <c r="D10" i="3"/>
  <c r="G287" i="4"/>
  <c r="I287" i="4"/>
  <c r="I297" i="4"/>
  <c r="I300" i="4" s="1"/>
  <c r="G297" i="4"/>
  <c r="G300" i="4" s="1"/>
  <c r="D31" i="3" s="1"/>
  <c r="I31" i="4"/>
  <c r="G31" i="4"/>
  <c r="G175" i="4"/>
  <c r="I175" i="4"/>
  <c r="I177" i="4" s="1"/>
  <c r="C180" i="4" s="1"/>
  <c r="G264" i="4"/>
  <c r="I264" i="4"/>
  <c r="I131" i="4"/>
  <c r="G131" i="4"/>
  <c r="I27" i="4"/>
  <c r="I161" i="4"/>
  <c r="G161" i="4"/>
  <c r="I191" i="4"/>
  <c r="G191" i="4"/>
  <c r="G38" i="4"/>
  <c r="I38" i="4"/>
  <c r="I212" i="4"/>
  <c r="G212" i="4"/>
  <c r="G220" i="4"/>
  <c r="D21" i="3" s="1"/>
  <c r="G279" i="4"/>
  <c r="I279" i="4"/>
  <c r="G269" i="4"/>
  <c r="G292" i="4"/>
  <c r="G295" i="4"/>
  <c r="D30" i="3" s="1"/>
  <c r="I292" i="4"/>
  <c r="I295" i="4" s="1"/>
  <c r="G167" i="4"/>
  <c r="I29" i="4"/>
  <c r="I23" i="4"/>
  <c r="I11" i="4"/>
  <c r="G11" i="4"/>
  <c r="G75" i="4"/>
  <c r="I75" i="4"/>
  <c r="C24" i="3"/>
  <c r="I127" i="4"/>
  <c r="I79" i="4"/>
  <c r="I85" i="4" s="1"/>
  <c r="G79" i="4"/>
  <c r="G171" i="4"/>
  <c r="I265" i="4"/>
  <c r="F93" i="10"/>
  <c r="F59" i="10"/>
  <c r="H59" i="10"/>
  <c r="H60" i="10" s="1"/>
  <c r="H120" i="10"/>
  <c r="H121" i="10" s="1"/>
  <c r="F136" i="10"/>
  <c r="H16" i="10" s="1"/>
  <c r="H93" i="10"/>
  <c r="H94" i="10" s="1"/>
  <c r="H105" i="10"/>
  <c r="H106" i="10" s="1"/>
  <c r="F105" i="10"/>
  <c r="H107" i="10" s="1"/>
  <c r="H13" i="10" s="1"/>
  <c r="F30" i="10"/>
  <c r="F46" i="10"/>
  <c r="G42" i="6"/>
  <c r="G13" i="6"/>
  <c r="G26" i="6"/>
  <c r="G12" i="6"/>
  <c r="C7" i="5" s="1"/>
  <c r="H13" i="8"/>
  <c r="I13" i="8" s="1"/>
  <c r="I14" i="8" s="1"/>
  <c r="I17" i="7" s="1"/>
  <c r="I137" i="4"/>
  <c r="I218" i="4"/>
  <c r="G81" i="4"/>
  <c r="I81" i="4"/>
  <c r="I77" i="4"/>
  <c r="I281" i="4"/>
  <c r="G281" i="4"/>
  <c r="G294" i="4"/>
  <c r="I294" i="4"/>
  <c r="I271" i="4"/>
  <c r="I273" i="4" s="1"/>
  <c r="G271" i="4"/>
  <c r="I163" i="4"/>
  <c r="G163" i="4"/>
  <c r="I33" i="4"/>
  <c r="I34" i="4" s="1"/>
  <c r="G33" i="4"/>
  <c r="C182" i="4"/>
  <c r="G299" i="4"/>
  <c r="I299" i="4"/>
  <c r="G25" i="4"/>
  <c r="G34" i="4" s="1"/>
  <c r="C9" i="3" s="1"/>
  <c r="I25" i="4"/>
  <c r="G164" i="4"/>
  <c r="G165" i="4" s="1"/>
  <c r="I164" i="4"/>
  <c r="I165" i="4"/>
  <c r="I179" i="4"/>
  <c r="G179" i="4"/>
  <c r="G193" i="4" s="1"/>
  <c r="C18" i="3" s="1"/>
  <c r="I272" i="4"/>
  <c r="G272" i="4"/>
  <c r="G289" i="4"/>
  <c r="G290" i="4" s="1"/>
  <c r="D29" i="3" s="1"/>
  <c r="I289" i="4"/>
  <c r="I290" i="4"/>
  <c r="I184" i="4"/>
  <c r="G184" i="4"/>
  <c r="G190" i="4"/>
  <c r="I190" i="4"/>
  <c r="I183" i="4"/>
  <c r="G183" i="4"/>
  <c r="I195" i="4"/>
  <c r="I197" i="4"/>
  <c r="G195" i="4"/>
  <c r="G197" i="4"/>
  <c r="C19" i="3" s="1"/>
  <c r="R300" i="4"/>
  <c r="E31" i="3" s="1"/>
  <c r="G306" i="4"/>
  <c r="I193" i="4"/>
  <c r="G177" i="4"/>
  <c r="C17" i="3"/>
  <c r="G273" i="4"/>
  <c r="D27" i="3" s="1"/>
  <c r="G113" i="4"/>
  <c r="C12" i="3" s="1"/>
  <c r="G141" i="4"/>
  <c r="C13" i="3" s="1"/>
  <c r="I141" i="4"/>
  <c r="I157" i="4"/>
  <c r="I220" i="4"/>
  <c r="G231" i="4"/>
  <c r="D22" i="3"/>
  <c r="I243" i="4"/>
  <c r="G260" i="4"/>
  <c r="D26" i="3" s="1"/>
  <c r="T255" i="4"/>
  <c r="S255" i="4"/>
  <c r="F24" i="3"/>
  <c r="R243" i="4"/>
  <c r="E24" i="3"/>
  <c r="S236" i="4"/>
  <c r="R220" i="4"/>
  <c r="E21" i="3" s="1"/>
  <c r="G282" i="4"/>
  <c r="D28" i="3" s="1"/>
  <c r="I255" i="4"/>
  <c r="G210" i="4"/>
  <c r="C20" i="3"/>
  <c r="T295" i="4"/>
  <c r="R273" i="4"/>
  <c r="E27" i="3" s="1"/>
  <c r="T260" i="4"/>
  <c r="S260" i="4"/>
  <c r="R255" i="4"/>
  <c r="E25" i="3" s="1"/>
  <c r="T177" i="4"/>
  <c r="S165" i="4"/>
  <c r="T141" i="4"/>
  <c r="S141" i="4"/>
  <c r="R141" i="4"/>
  <c r="E13" i="3" s="1"/>
  <c r="S85" i="4"/>
  <c r="I282" i="4"/>
  <c r="I152" i="4"/>
  <c r="S300" i="4"/>
  <c r="S282" i="4"/>
  <c r="S273" i="4"/>
  <c r="S243" i="4"/>
  <c r="R236" i="4"/>
  <c r="E23" i="3" s="1"/>
  <c r="S220" i="4"/>
  <c r="R210" i="4"/>
  <c r="E20" i="3"/>
  <c r="S193" i="4"/>
  <c r="R193" i="4"/>
  <c r="E18" i="3" s="1"/>
  <c r="R177" i="4"/>
  <c r="E17" i="3" s="1"/>
  <c r="R165" i="4"/>
  <c r="E16" i="3" s="1"/>
  <c r="T152" i="4"/>
  <c r="G85" i="4"/>
  <c r="C11" i="3"/>
  <c r="R34" i="4"/>
  <c r="E9" i="3"/>
  <c r="S34" i="4"/>
  <c r="R77" i="4" l="1"/>
  <c r="E10" i="3" s="1"/>
  <c r="G77" i="4"/>
  <c r="C10" i="3" s="1"/>
  <c r="D34" i="3"/>
  <c r="C37" i="3" s="1"/>
  <c r="I21" i="7"/>
  <c r="H60" i="8"/>
  <c r="H47" i="10"/>
  <c r="H48" i="10" s="1"/>
  <c r="H10" i="10" s="1"/>
  <c r="H17" i="10" s="1"/>
  <c r="C6" i="5" s="1"/>
  <c r="H122" i="10"/>
  <c r="H15" i="10" s="1"/>
  <c r="F34" i="3"/>
  <c r="C39" i="3" s="1"/>
  <c r="E34" i="3"/>
  <c r="C38" i="3" s="1"/>
  <c r="H95" i="10"/>
  <c r="H12" i="10" s="1"/>
  <c r="I36" i="8"/>
  <c r="I19" i="7" s="1"/>
  <c r="H61" i="10"/>
  <c r="H11" i="10" s="1"/>
  <c r="T165" i="4"/>
  <c r="G307" i="4"/>
  <c r="C16" i="3"/>
  <c r="C34" i="3" l="1"/>
  <c r="C36" i="3" s="1"/>
  <c r="C40" i="3" s="1"/>
  <c r="C5" i="5" s="1"/>
  <c r="I60" i="8"/>
  <c r="H62" i="8"/>
  <c r="I62" i="8" s="1"/>
  <c r="H61" i="8"/>
  <c r="I61" i="8" s="1"/>
  <c r="I63" i="8" l="1"/>
  <c r="I65" i="8" l="1"/>
  <c r="A63" i="8"/>
  <c r="I22" i="7"/>
  <c r="J11" i="7" s="1"/>
  <c r="C8" i="5" s="1"/>
  <c r="C10" i="5" s="1"/>
</calcChain>
</file>

<file path=xl/sharedStrings.xml><?xml version="1.0" encoding="utf-8"?>
<sst xmlns="http://schemas.openxmlformats.org/spreadsheetml/2006/main" count="1230" uniqueCount="745">
  <si>
    <t>REKAPITULACE</t>
  </si>
  <si>
    <t>Součet bez DPH</t>
  </si>
  <si>
    <t>Popis</t>
  </si>
  <si>
    <t>Jedn.</t>
  </si>
  <si>
    <t>Množ.</t>
  </si>
  <si>
    <t>Montáže</t>
  </si>
  <si>
    <t>1. Elektroinstalace</t>
  </si>
  <si>
    <t>jed.cena</t>
  </si>
  <si>
    <t>celkem</t>
  </si>
  <si>
    <t>Vodič CY4 žl.zel.</t>
  </si>
  <si>
    <t>m</t>
  </si>
  <si>
    <t>Kabel CYKY 3Jx1,5</t>
  </si>
  <si>
    <t>Kabel CYKY 3Jx2,5</t>
  </si>
  <si>
    <t>Kabel CYKY 4Jx1,5</t>
  </si>
  <si>
    <t>Kabel CYKY 5Jx4</t>
  </si>
  <si>
    <t>Trubka ohebná PVC FX 20</t>
  </si>
  <si>
    <t>Trubka ohebná PVC FX 25</t>
  </si>
  <si>
    <t>Krabice přístrojová KP68</t>
  </si>
  <si>
    <t>ks</t>
  </si>
  <si>
    <t>Krabice KU68 LD/1do hořlavého podkladu (třída F)</t>
  </si>
  <si>
    <t>Krabice rozvodná KR 68</t>
  </si>
  <si>
    <t>Krabice KO 68</t>
  </si>
  <si>
    <t>Vícenásobné rámečky (dle interieru)</t>
  </si>
  <si>
    <t>Koupelnový ventilátor 50W/230V s časovým doběhem</t>
  </si>
  <si>
    <t>Doplnění rozvaděče R dle schéma</t>
  </si>
  <si>
    <t>Rozvaděč RB dle schéma</t>
  </si>
  <si>
    <t xml:space="preserve">Mezisoučet </t>
  </si>
  <si>
    <t>Podružný materiál, PPV</t>
  </si>
  <si>
    <t>2. Svítidla</t>
  </si>
  <si>
    <t>Svítídla A1 - svítidla stropní přisazená včetně čidla, LED 16,5W</t>
  </si>
  <si>
    <t>Svítidla B - zavěšená v pokojích, 24W, IP20, materiál ocel,barva těla nikl, chrom, víška 1100mm, průměr 530mm,2450lm, včetně zdroje</t>
  </si>
  <si>
    <t>Svítidla C - stropní přisazená v pokojích 24W, Ip44, barva těla bílá, 2100lm, včetně zdroje</t>
  </si>
  <si>
    <t xml:space="preserve">Svítidlo C1 -  PŘISAZENÉ, NÁSTĚNNÉ, IP44, 5-10W, LED, </t>
  </si>
  <si>
    <t>Svítidlo D, NÁSTĚNNÉ, ČIDLO, IP65, 11W, LED, průměr 95mm,3000K, 1000lm, IP65, včetně driveru 230V</t>
  </si>
  <si>
    <t>Svítidlo F1 – VOX, stolní svítidlo, 2x20W, E27, 230V, 2700K, lesklá ocel, stínítko chinzt, bílý, průměr 300mm</t>
  </si>
  <si>
    <t>Svítidlo F2 – VARV, nástěnné, bodové svítidlo s klipsem, stříbrné, LED 3,4W, IP20</t>
  </si>
  <si>
    <t>3. Telefon a datové rozvody</t>
  </si>
  <si>
    <t>Kabel UTP drát CAT5E, LSZH, box 305m, fialový</t>
  </si>
  <si>
    <t>Zásuvka 2xRJ45 Legrand Celiane Bílá</t>
  </si>
  <si>
    <t>Samořezný keystone CAT5E UTP, černý</t>
  </si>
  <si>
    <t>Ukončení kabelů</t>
  </si>
  <si>
    <t>Měření přípojného bodu včetně tisku protokolu (účastnické zásuvky)</t>
  </si>
  <si>
    <t>Lišta LV 60x40 včetně víka, bezhalogenová</t>
  </si>
  <si>
    <t>Krabice KU 68</t>
  </si>
  <si>
    <t>Svorkovnice do krabice</t>
  </si>
  <si>
    <t>4. Anténní systém STA</t>
  </si>
  <si>
    <t>Vodič AY 2,5 protahovací</t>
  </si>
  <si>
    <t xml:space="preserve">TV koaxiál </t>
  </si>
  <si>
    <t>Krabice KU68</t>
  </si>
  <si>
    <t>Zásuvka TV-R Legrand Celiane Bílá</t>
  </si>
  <si>
    <t>Úprava a doplnění stávajícího rozvaděče STA</t>
  </si>
  <si>
    <t>5. Autonomní detekce požáru</t>
  </si>
  <si>
    <t>Autotonmní detektor požáru hlásič 230V</t>
  </si>
  <si>
    <t>6. Přístupový systém - kartový</t>
  </si>
  <si>
    <t>Čtečka pro bezkontaktní média, CISA S OFFLINE ZÁMKEM. Včetně krabice</t>
  </si>
  <si>
    <t xml:space="preserve">Čtečka  pro bezkontaktní média pro venkovní prostředí CISA S OFFLINE ZÁMKEM (zalité  v krabičce) </t>
  </si>
  <si>
    <t>Programování, definice úrovní,přístupu a uživatelských práv dle objednatele a dodaných seznamů</t>
  </si>
  <si>
    <t>Elektromechanické zámky OFFILINE CISA</t>
  </si>
  <si>
    <t>7. HZS</t>
  </si>
  <si>
    <t>Demontáž stávající el.instalace</t>
  </si>
  <si>
    <t>hod</t>
  </si>
  <si>
    <t>Přemístění páteřních telefonních, STA a optických kabelů v objektu B</t>
  </si>
  <si>
    <t>Koordinace profesí</t>
  </si>
  <si>
    <t>Nastavení a oživení telefonů a datových rozvodů</t>
  </si>
  <si>
    <t>Nastavení a oživení STA</t>
  </si>
  <si>
    <t>Stavební přípomoci (sekání, vrtání, drážkování)</t>
  </si>
  <si>
    <t>Koordinace se stávajícími sítěmi, napojení na stávající rozvody</t>
  </si>
  <si>
    <t>Projektová dokumentace skutečného provedení</t>
  </si>
  <si>
    <t>Revize elektroinstalace dle ČSN 33 1500, ČSN 33 2000-6</t>
  </si>
  <si>
    <t>Slatinné lázně Třeboň s.r.o.</t>
  </si>
  <si>
    <t>Vedlejší rozpočtové náklady</t>
  </si>
  <si>
    <t>Stavební díl</t>
  </si>
  <si>
    <t>HSV</t>
  </si>
  <si>
    <t>PSV</t>
  </si>
  <si>
    <t>Dodávka</t>
  </si>
  <si>
    <t>Montáž</t>
  </si>
  <si>
    <t>S01</t>
  </si>
  <si>
    <t>763</t>
  </si>
  <si>
    <t>Konstrukce montované</t>
  </si>
  <si>
    <t>000: Společné práce</t>
  </si>
  <si>
    <t>CELKEM  OBJEKT</t>
  </si>
  <si>
    <t>%</t>
  </si>
  <si>
    <t>Zařízení staveniště</t>
  </si>
  <si>
    <t>P.č.</t>
  </si>
  <si>
    <t>Číslo položky</t>
  </si>
  <si>
    <t>Název položky</t>
  </si>
  <si>
    <t>MJ</t>
  </si>
  <si>
    <t>Díl:</t>
  </si>
  <si>
    <t>1</t>
  </si>
  <si>
    <t>Zemní práce</t>
  </si>
  <si>
    <t>121 10-1100.R00</t>
  </si>
  <si>
    <t>Sejmutí ornice, pl. do 400 m2, přemístění do 50 m</t>
  </si>
  <si>
    <t>m3</t>
  </si>
  <si>
    <t>(3*8,6)*0,20</t>
  </si>
  <si>
    <t>122 20-1101.R00</t>
  </si>
  <si>
    <t>Odkopávky nezapažené v hor. 3 do 100 m3</t>
  </si>
  <si>
    <t>162 20-1201.R00</t>
  </si>
  <si>
    <t>Vodorovné přemíst. výkopku nošením hor.1-4, do 10m</t>
  </si>
  <si>
    <t>162 20-1209.R00</t>
  </si>
  <si>
    <t>Příplatek za dalších 10 m nošení výkopku z hor.1-4</t>
  </si>
  <si>
    <t>182 30-1123.R00</t>
  </si>
  <si>
    <t>Rozprostření ornice, svah, tl. 15-20 cm, do 500 m2</t>
  </si>
  <si>
    <t>m2</t>
  </si>
  <si>
    <t>180 40-2112.R00</t>
  </si>
  <si>
    <t>Založení trávníku parkového výsevem svah do 1:2</t>
  </si>
  <si>
    <t>005-72400</t>
  </si>
  <si>
    <t>Směs travní parková I. běžná zátěž PROFI</t>
  </si>
  <si>
    <t>kg</t>
  </si>
  <si>
    <t>139 71-1101.RT4</t>
  </si>
  <si>
    <t>Vykopávka v uzavřených prostorách v hor.1-4 hornina 4</t>
  </si>
  <si>
    <t>(1,4*3,28+1,67*2,48+1,6*0,75)*0,4</t>
  </si>
  <si>
    <t>175 10-0020.RA0</t>
  </si>
  <si>
    <t>Obsyp potrubí štěrkopískem</t>
  </si>
  <si>
    <t>(1,4+ 3,28+1,67+2,48+1,6)*0,4*0,4</t>
  </si>
  <si>
    <t>174 10-1102.R00</t>
  </si>
  <si>
    <t>Zásyp ruční se zhutněním</t>
  </si>
  <si>
    <t>162 60-1102.R00</t>
  </si>
  <si>
    <t>Vodorovné přemístění výkopku z hor.1-4 do 5000 m</t>
  </si>
  <si>
    <t>5,68+1,67</t>
  </si>
  <si>
    <t>113 10-7131.R00</t>
  </si>
  <si>
    <t>Odstranění podkladu pl.200 m2, bet.prostý tl.15 cm</t>
  </si>
  <si>
    <t>(1,4*3,28+1,67*2,48+1,6*0,75)</t>
  </si>
  <si>
    <t>113 20-2111.R00</t>
  </si>
  <si>
    <t>Vytrhání obrub z krajníků nebo obrubníků stojatých</t>
  </si>
  <si>
    <t>3,5+9,6-1,2</t>
  </si>
  <si>
    <t>199 00-0002.R00</t>
  </si>
  <si>
    <t>Poplatek za skládku horniny 1- 4</t>
  </si>
  <si>
    <t>Celkem za</t>
  </si>
  <si>
    <t>3</t>
  </si>
  <si>
    <t>Svislé a kompletní konstrukce</t>
  </si>
  <si>
    <t>346 27-5111.R00</t>
  </si>
  <si>
    <t>Přizdívky z desek Ytong tl. 50 mm - pro geberit</t>
  </si>
  <si>
    <t>0,8*1,2*2</t>
  </si>
  <si>
    <t>310 23-9211</t>
  </si>
  <si>
    <t>Zazdívka otvorů plochy do 4 m2 cihlami na MC s použitím suché maltové směsi</t>
  </si>
  <si>
    <t>1,71*1,25*0,4</t>
  </si>
  <si>
    <t>311236101</t>
  </si>
  <si>
    <t>Zdivo jednovrstvé zvukově izolační na cementovou maltu M10 z cihel děrovaných P15 tloušťky 190 mm</t>
  </si>
  <si>
    <t>6,40*(3,89+5,02)</t>
  </si>
  <si>
    <t>(1,50+0,20*2)*3,89</t>
  </si>
  <si>
    <t>(3,23*2)*(3,27+3,89)/2</t>
  </si>
  <si>
    <t>otvory</t>
  </si>
  <si>
    <t>-0,80*1,97*2</t>
  </si>
  <si>
    <t>317168012</t>
  </si>
  <si>
    <t>Překlad keramický plochý š 115 mm dl 1250 mm</t>
  </si>
  <si>
    <t>kus</t>
  </si>
  <si>
    <t>1+2</t>
  </si>
  <si>
    <t>317168032</t>
  </si>
  <si>
    <t>Překlad keramický plochý š 175 mm dl 1250 mm</t>
  </si>
  <si>
    <t>2</t>
  </si>
  <si>
    <t>317168056</t>
  </si>
  <si>
    <t>Překlad keramický vysoký v 238 mm dl 2250 mm</t>
  </si>
  <si>
    <t>4*2</t>
  </si>
  <si>
    <t>317998112</t>
  </si>
  <si>
    <t>Tepelná izolace mezi překlady v 24 cm z EPS tl do 70 mm</t>
  </si>
  <si>
    <t>2,25*2</t>
  </si>
  <si>
    <t>340231025</t>
  </si>
  <si>
    <t>Zazdívka otvorů v příčkách nebo stěnách plochy do 4 m2 cihlami děrovanými tl 115 mm</t>
  </si>
  <si>
    <t>0,80*2,10*2</t>
  </si>
  <si>
    <t>342244211</t>
  </si>
  <si>
    <t>Příčka z cihel broušených na tenkovrstvou maltu tloušťky 115 mm</t>
  </si>
  <si>
    <t>(3,23+1,67)*(3,89+3,27)/2</t>
  </si>
  <si>
    <t>-0,60*1,97</t>
  </si>
  <si>
    <t>-0,70*1,97</t>
  </si>
  <si>
    <t>342291112</t>
  </si>
  <si>
    <t>Ukotvení příček montážní polyuretanovou pěnou tl příčky přes 100 mm</t>
  </si>
  <si>
    <t>3,27*2+5,02</t>
  </si>
  <si>
    <t>(3,89+3,27)/2*(2+1)</t>
  </si>
  <si>
    <t>349231811</t>
  </si>
  <si>
    <t>Přizdívka ostění s ozubem z cihel tl do 150 mm</t>
  </si>
  <si>
    <t>Výkaz výměr:</t>
  </si>
  <si>
    <t>0,25*2,10*2</t>
  </si>
  <si>
    <t>347 01-6131.R00</t>
  </si>
  <si>
    <t>Předstěna SDK,tl.115mm, ocel. kce CW, 1x RB 12,5mm</t>
  </si>
  <si>
    <t>34701 0000</t>
  </si>
  <si>
    <t>Doplnění předstěny další deskou SDK 12,5 mm- rozdělovač ÚT</t>
  </si>
  <si>
    <t>340 23-9212.R00</t>
  </si>
  <si>
    <t>Zazdívka otvorů pl.4 m2,cihlami tl.zdi nad 10 cm</t>
  </si>
  <si>
    <t>1,71*</t>
  </si>
  <si>
    <t>340 23-9211.R00</t>
  </si>
  <si>
    <t>Zazdívka otvorů pl.4 m2,cihlami tl.zdi do 10 cm</t>
  </si>
  <si>
    <t>1,71*0,4 nad překladem</t>
  </si>
  <si>
    <t>317 94-4311.RU3</t>
  </si>
  <si>
    <t>Válcované nosníky do č.12 osazené do otvorů včetně dodávky profilu U č.12</t>
  </si>
  <si>
    <t>t</t>
  </si>
  <si>
    <t>(2,1*2)*2*0,0111</t>
  </si>
  <si>
    <t>317 23-4410.R00</t>
  </si>
  <si>
    <t>Vyzdívka mezi nosníky cihlami pálenými na MC</t>
  </si>
  <si>
    <t>(1,7*0,32*,3)*2</t>
  </si>
  <si>
    <t>5</t>
  </si>
  <si>
    <t>Komunikace</t>
  </si>
  <si>
    <t>564 87-1111.R00</t>
  </si>
  <si>
    <t>Podklad ze štěrkodrti po zhutnění tloušťky 25 cm</t>
  </si>
  <si>
    <t>(3*8,6)*0,25</t>
  </si>
  <si>
    <t>R 596 21-5021.R00</t>
  </si>
  <si>
    <t>Kladení zámkové dlažby tl. 4 cm na terče</t>
  </si>
  <si>
    <t>3*8,6</t>
  </si>
  <si>
    <t>592-45309.0</t>
  </si>
  <si>
    <t>Dlažba velkoformátopvá 600/600/40</t>
  </si>
  <si>
    <t>25,8*1,05</t>
  </si>
  <si>
    <t>61</t>
  </si>
  <si>
    <t>612 40-3399.R00</t>
  </si>
  <si>
    <t>Hrubá výplň rýh ve stěnách maltou</t>
  </si>
  <si>
    <t>0,12*1,3*2*2+0,12*1,0*2+0,12*2,0*2+0,12*1,85*2+0,12*1,6*2+0,12*2,2*2</t>
  </si>
  <si>
    <t>612322121</t>
  </si>
  <si>
    <t>Vápenocementová lehčená omítka hladká jednovrstvá vnitřních stěn nanášená ručně</t>
  </si>
  <si>
    <t>pod obklady na novém zdivu</t>
  </si>
  <si>
    <t>(2,48+1,67)*2,*2,65</t>
  </si>
  <si>
    <t>612322141</t>
  </si>
  <si>
    <t>Vápenocementová lehčená omítka štuková dvouvrstvá vnitřních stěn nanášená ručně</t>
  </si>
  <si>
    <t>6,40*(2,50+0,20)*2</t>
  </si>
  <si>
    <t>(3,28*2+0,20+1,50+0,20)*(2,50+0,20*2)*2</t>
  </si>
  <si>
    <t>obklady</t>
  </si>
  <si>
    <t>-7,336</t>
  </si>
  <si>
    <t>612325421</t>
  </si>
  <si>
    <t>Oprava vnitřní vápenocementové štukové omítky stěn v rozsahu plochy do 100%</t>
  </si>
  <si>
    <t>pokoje</t>
  </si>
  <si>
    <t>(4,26*2+6,40)*(2,65+0,20)*2</t>
  </si>
  <si>
    <t>-1,71*2,25*2</t>
  </si>
  <si>
    <t>ostění</t>
  </si>
  <si>
    <t>(1,71+2,25*2)*0,155*2</t>
  </si>
  <si>
    <t>=</t>
  </si>
  <si>
    <t>chodby</t>
  </si>
  <si>
    <t>(1,67+0,70)*(2,50+0,20)</t>
  </si>
  <si>
    <t>(1,815*2+3,28)*(2,50+0,20)</t>
  </si>
  <si>
    <t>(1,545*2)*(2,50+0,20)</t>
  </si>
  <si>
    <t>1,50*(2,50+0,20)</t>
  </si>
  <si>
    <t>-0,70*1,97*2*(1)</t>
  </si>
  <si>
    <t>62</t>
  </si>
  <si>
    <t>1,71*1,25</t>
  </si>
  <si>
    <t>(1,71+2,25*2)*0,50*2</t>
  </si>
  <si>
    <t>10-8,348+0,001</t>
  </si>
  <si>
    <t>622143003</t>
  </si>
  <si>
    <t>Montáž omítkových plastových rohových  profilů</t>
  </si>
  <si>
    <t>(2,25*2+1,6)*2</t>
  </si>
  <si>
    <t>553430250</t>
  </si>
  <si>
    <t>profil omítkový rohový pod omítky venkovní</t>
  </si>
  <si>
    <t>622143004</t>
  </si>
  <si>
    <t>Montáž omítkových samolepících začišťovacích  profilů(Apu lišt)</t>
  </si>
  <si>
    <t>6*1,0+5,6*2+5,4*2</t>
  </si>
  <si>
    <t>5900514760</t>
  </si>
  <si>
    <t>Profil okenní s tkaninou APU lišta 9 mm</t>
  </si>
  <si>
    <t>622143006</t>
  </si>
  <si>
    <t>Montáž okenních a dveřních profilů</t>
  </si>
  <si>
    <t>590510000</t>
  </si>
  <si>
    <t>Nadokenní profil s okapničkou</t>
  </si>
  <si>
    <t>590514940</t>
  </si>
  <si>
    <t>Lišta parapetní</t>
  </si>
  <si>
    <t>622 31-9563.R00</t>
  </si>
  <si>
    <t>Zateplovací systém Weber, parapet, XPS tl. 30 mm</t>
  </si>
  <si>
    <t>1,7*0,25*2</t>
  </si>
  <si>
    <t>622 31-9153.RT3</t>
  </si>
  <si>
    <t>Zatepl.sys.Webertherm elastic, ostění, EPS F 30 mm s omítkou weber.pas silikon 3,3 kg/m2</t>
  </si>
  <si>
    <t>0,15*(1,7+2*2,25)*2</t>
  </si>
  <si>
    <t>620471312</t>
  </si>
  <si>
    <t>Vnější omítka tenkovrstvá probarvená struktura a barva viz stávající</t>
  </si>
  <si>
    <t>622 31-9131.R00</t>
  </si>
  <si>
    <t>Zatepl. Webertherm elastic, fasáda, EPS F 100 mm</t>
  </si>
  <si>
    <t>622611133</t>
  </si>
  <si>
    <t xml:space="preserve">Nátěr Weber.tonBio dvojnásobný vnějších stěn včetně systémové penetrace celá východní fasáda </t>
  </si>
  <si>
    <t>5,375*9,63-1,7*2,25*2+(2,25*2+1,7)*,2*2</t>
  </si>
  <si>
    <t>(5,375+3,13)/2*10,65</t>
  </si>
  <si>
    <t>3,13*9,13</t>
  </si>
  <si>
    <t>63</t>
  </si>
  <si>
    <t>Podlahy a podlahové konstrukce</t>
  </si>
  <si>
    <t>631 31-1131.R00</t>
  </si>
  <si>
    <t>Doplnění mazanin betonem do 1 m2, nad tl. 8 cm</t>
  </si>
  <si>
    <t>1,65*0,75*0,08*2</t>
  </si>
  <si>
    <t>631 31-2121.R00</t>
  </si>
  <si>
    <t>Doplnění mazanin betonem do 4 m2, do tl. 8 cm</t>
  </si>
  <si>
    <t>(1,4*3,28+1,67*2,48)*0,08*2</t>
  </si>
  <si>
    <t>631 31-2611.R00</t>
  </si>
  <si>
    <t>Mazanina betonová tl. 5 - 8 cm C 16/20  (B 20)</t>
  </si>
  <si>
    <t>(3*8,6)*0,08</t>
  </si>
  <si>
    <t>632 41-1104.RT1</t>
  </si>
  <si>
    <t>Vyrovnávací stěrka Cemix 050, ruční zprac. tl.4 mm samonivelační anhydritová směs 30 Cemix 050 30 MPa</t>
  </si>
  <si>
    <t>27,12+27,26+5,95+1,4*3,28+3,23*1,5+5,07+8,14</t>
  </si>
  <si>
    <t>91</t>
  </si>
  <si>
    <t>Doplňující práce na komunikaci</t>
  </si>
  <si>
    <t>916 56-1111.R00</t>
  </si>
  <si>
    <t>Osazení záhon.obrubníků do lože z B 12,5 s opěrou</t>
  </si>
  <si>
    <t>3,5+8,6</t>
  </si>
  <si>
    <t>592-17512</t>
  </si>
  <si>
    <t>Obrubník Best PARKAN I přírodní 50x5x20 cm</t>
  </si>
  <si>
    <t>94</t>
  </si>
  <si>
    <t>Lešení a stavební výtahy</t>
  </si>
  <si>
    <t>941 95-5001.R00</t>
  </si>
  <si>
    <t>Lešení lehké pomocné, výška podlahy do 1,2 m</t>
  </si>
  <si>
    <t>941 94-1031.R00</t>
  </si>
  <si>
    <t>Montáž lešení leh.řad.s podlahami,š.do 1 m, H 10 m</t>
  </si>
  <si>
    <t>(11+10+10)*4</t>
  </si>
  <si>
    <t>941 94-1831.R00</t>
  </si>
  <si>
    <t>Demontáž lešení leh.řad.s podlahami,š.1 m, H 10 m</t>
  </si>
  <si>
    <t>941 94-1191.R00</t>
  </si>
  <si>
    <t>Příplatek za každý měsíc použití lešení k pol.1031</t>
  </si>
  <si>
    <t>96</t>
  </si>
  <si>
    <t>Bourání konstrukcí</t>
  </si>
  <si>
    <t>965 08-1713.RT2</t>
  </si>
  <si>
    <t>Bourání dlaždic keramických tl. 1 cm, nad 1 m2 sbíječka, dlaždice keramické</t>
  </si>
  <si>
    <t>17,95+17,82+17,95+2,05+2,12+2,31+17,25+2,53+2,76</t>
  </si>
  <si>
    <t>968 07-2455.R00</t>
  </si>
  <si>
    <t>Vybourání kovových dveřních zárubní pl. do 2 m2</t>
  </si>
  <si>
    <t>4*1,6+4*1,2</t>
  </si>
  <si>
    <t>962 03-1133.R00</t>
  </si>
  <si>
    <t>Bourání příček cihelných tl. 15 cm</t>
  </si>
  <si>
    <t>6,4*2*(3,485+4,16)/2+5,25*3,485+3,28*(2,88+3,485)/2*2+(1,4+1,67)*(2,88+3,485)/2</t>
  </si>
  <si>
    <t>968 08-3002.R00</t>
  </si>
  <si>
    <t>Vybourání plastových oken do 2 m2</t>
  </si>
  <si>
    <t>968 06-1125.R00</t>
  </si>
  <si>
    <t>Vyvěšení dřevěných dveřních křídel pl. do 2 m2</t>
  </si>
  <si>
    <t>965 04-2131.RT1</t>
  </si>
  <si>
    <t>Bourání mazanin betonových  ručně</t>
  </si>
  <si>
    <t>97</t>
  </si>
  <si>
    <t>Prorážení otvorů</t>
  </si>
  <si>
    <t>979 08-2113.R00</t>
  </si>
  <si>
    <t>Vodorovná doprava suti po suchu do 1000 m</t>
  </si>
  <si>
    <t>979 08-2119.R00</t>
  </si>
  <si>
    <t>Příplatek k přesunu suti za každých dalších 1000 m</t>
  </si>
  <si>
    <t>979 08-2111.R00</t>
  </si>
  <si>
    <t>Vnitrostaveništní doprava suti do 10 m</t>
  </si>
  <si>
    <t>979 99-0107.R00</t>
  </si>
  <si>
    <t>Poplatek za skládku suti - směs betonu,cihel,dřeva</t>
  </si>
  <si>
    <t>978 05-9531.R00</t>
  </si>
  <si>
    <t>Odsekání vnitřních obkladů stěn nad 2 m2</t>
  </si>
  <si>
    <t>(1,4+3,28)*2*2,1+(2,48+1,67)*2*2,1-2*1,2</t>
  </si>
  <si>
    <t>970 24-1100.R00</t>
  </si>
  <si>
    <t>Řezání prostého betonu hl. řezu 100 mm</t>
  </si>
  <si>
    <t>979 98-1104.R00</t>
  </si>
  <si>
    <t>Kontejner, suť bez příměsí, odvoz a likvidace, 9 t</t>
  </si>
  <si>
    <t>971 03-3631.R00</t>
  </si>
  <si>
    <t>Vybourání otv. zeď cihel. pl.4 m2, tl.30 cm, MVC</t>
  </si>
  <si>
    <t>1,75*1,4*2</t>
  </si>
  <si>
    <t>99</t>
  </si>
  <si>
    <t>Staveništní přesun hmot</t>
  </si>
  <si>
    <t>999 28-1105.R00</t>
  </si>
  <si>
    <t>Přesun hmot pro opravy a údržbu do výšky 6 m</t>
  </si>
  <si>
    <t>711</t>
  </si>
  <si>
    <t>Izolace proti vodě</t>
  </si>
  <si>
    <t>711 11-1001.RZ1</t>
  </si>
  <si>
    <t>Izolace proti vlhkosti vodor. nátěr ALP za studena 1x nátěr - včetně dodávky penetračního laku ALP</t>
  </si>
  <si>
    <t>1,65*0,75+1,4*3,28+1,67*2,48</t>
  </si>
  <si>
    <t>711 14-1559.RY1</t>
  </si>
  <si>
    <t>Izolace proti vlhk. vodorovná pásy přitavením 1 vrstva - včetně dod. Elastek 40 special mineral</t>
  </si>
  <si>
    <t>711193121</t>
  </si>
  <si>
    <t>Izolace proti vlhkosti na vodorovné ploše těsnicí hmotou minerální na bázi cementu a disperze  dvousložková + bandáž rohů a koutů</t>
  </si>
  <si>
    <t>koupelny</t>
  </si>
  <si>
    <t>3,28*1,49+4,14</t>
  </si>
  <si>
    <t>711193131</t>
  </si>
  <si>
    <t>Izolace proti vlhkosti na svislé ploše těsnicí kaší minerální minerální na bázi cementu a disperze  dvousložková + bandáž rohů a koutů</t>
  </si>
  <si>
    <t>(3,28+1,49)*2*0,20</t>
  </si>
  <si>
    <t>(1,67+2,48)*2*0,20</t>
  </si>
  <si>
    <t>(1,46+0,80*2+0,50*2+1,67+0,80*2+0,50*2)*(2,10-0,20)</t>
  </si>
  <si>
    <t>998711201</t>
  </si>
  <si>
    <t>Přesun hmot procentní pro izolace proti vodě, vlhkosti a plynům v objektech v do 6 m</t>
  </si>
  <si>
    <t>713</t>
  </si>
  <si>
    <t>Izolace tepelné</t>
  </si>
  <si>
    <t>713 11-1221.RK2</t>
  </si>
  <si>
    <t>Montáž parozábrany, zavěšené podhl., přelep. spojů Jutafol N 110 speciál</t>
  </si>
  <si>
    <t>27,12+27,26+1,4*3,28+5,95+3,23*1,5+5,07+4,14</t>
  </si>
  <si>
    <t>713 10-0812.R00</t>
  </si>
  <si>
    <t>Odstranění tepelné izolace, polystyrén tl. do 5 cm</t>
  </si>
  <si>
    <t>998 71-3101.R00</t>
  </si>
  <si>
    <t>Přesun hmot pro izolace tepelné, výšky do 6 m</t>
  </si>
  <si>
    <t>713 12-1111.RV1</t>
  </si>
  <si>
    <t>Izolace tepelná podlah na sucho, jednovrstvá včetně dodávky polystyren tl. 50 mm</t>
  </si>
  <si>
    <t>(1,65*0,75+1,4*3,28+1,67*2,48)*1,1</t>
  </si>
  <si>
    <t>713 19-1100.RT9</t>
  </si>
  <si>
    <t>Položení izolační fólie včetně dodávky fólie PE</t>
  </si>
  <si>
    <t>713 13-1130.R00</t>
  </si>
  <si>
    <t>Izolace tepelná stěn vložením do konstrukce</t>
  </si>
  <si>
    <t xml:space="preserve">763131411.R </t>
  </si>
  <si>
    <t>SDK podhled desky 1xA 12,5 včetně izolace min.vatou tl. 4 cm a parotěsné zábrany,  dvouvrstvá spodní kce profil CD+UD</t>
  </si>
  <si>
    <t>27,12+27,26</t>
  </si>
  <si>
    <t>5,95+4,85+5,07+1,67*0,70</t>
  </si>
  <si>
    <t>763131451.R</t>
  </si>
  <si>
    <t>SDK podhled deska 1xH2 12,5 včetně izolace min.vatou tl. 4 cm a parotěsné zábrany dvouvrstvá spodní kce profil CD+UD</t>
  </si>
  <si>
    <t>763131714</t>
  </si>
  <si>
    <t>SDK podhled základní penetrační nátěr</t>
  </si>
  <si>
    <t>71,419+9,027</t>
  </si>
  <si>
    <t>763131767</t>
  </si>
  <si>
    <t>Příplatek k SDK podhledu za výšku zavěšení přes 1,5 m</t>
  </si>
  <si>
    <t>998763401</t>
  </si>
  <si>
    <t>Přesun hmot procentní pro sádrokartonové konstrukce v objektech v do 6 m</t>
  </si>
  <si>
    <t xml:space="preserve">Celkem za </t>
  </si>
  <si>
    <t>764</t>
  </si>
  <si>
    <t>Konstrukce klempířské</t>
  </si>
  <si>
    <t>764 51-0440.RT2</t>
  </si>
  <si>
    <t>764 41-0850.R00</t>
  </si>
  <si>
    <t>Demontáž oplechování parapetů,rš od 100 do 330 mm</t>
  </si>
  <si>
    <t>998 76-4101.R00</t>
  </si>
  <si>
    <t>Přesun hmot pro klempířské konstr., výšky do 6 m</t>
  </si>
  <si>
    <t>765</t>
  </si>
  <si>
    <t>Krytiny tvrdé</t>
  </si>
  <si>
    <t>765 33-2272.R00</t>
  </si>
  <si>
    <t>Taška odvětrací 11.6 KMB Beta</t>
  </si>
  <si>
    <t>765 33-1634.R00</t>
  </si>
  <si>
    <t>Taška 11.5. pro odkouření turbok</t>
  </si>
  <si>
    <t>765 39-1921.R00</t>
  </si>
  <si>
    <t>Přeložení krytiny drážkové, střech jednod.,nasucho</t>
  </si>
  <si>
    <t>765 33-2271.R00</t>
  </si>
  <si>
    <t>Tašky nášlapné KMB Beta Standard</t>
  </si>
  <si>
    <t>998 76-5101.R00</t>
  </si>
  <si>
    <t>Přesun hmot pro krytiny tvrdé, výšky do 6 m</t>
  </si>
  <si>
    <t>766</t>
  </si>
  <si>
    <t>Konstrukce truhlářské</t>
  </si>
  <si>
    <t>766 41-0010.RAA</t>
  </si>
  <si>
    <t>Obklad stěn palubkami pero - drážka palubky SM/JD, nátěr, rošt</t>
  </si>
  <si>
    <t>(6,4+0,7+2)*2,65*2</t>
  </si>
  <si>
    <t>766 00000</t>
  </si>
  <si>
    <t>76600001</t>
  </si>
  <si>
    <t xml:space="preserve">Plastové balk. dveře včetně rolovací sítě proti  hmyzu, </t>
  </si>
  <si>
    <t>998 76-6101.R00</t>
  </si>
  <si>
    <t>Přesun hmot pro truhlářské konstr., výšky do 6 m</t>
  </si>
  <si>
    <t>76600006</t>
  </si>
  <si>
    <t>Plastová síť proti hmyzu 1710/2250</t>
  </si>
  <si>
    <t>76600010</t>
  </si>
  <si>
    <t>76600011</t>
  </si>
  <si>
    <t>Dveře vnitřní hladké plné, obložková zár. WC zámek, pol. 3</t>
  </si>
  <si>
    <t>766 69-5213.R00</t>
  </si>
  <si>
    <t>Montáž prahů dveří jednokřídlových š. nad 10 cm</t>
  </si>
  <si>
    <t>611-87161</t>
  </si>
  <si>
    <t>Prah dubový délka 80 cm šířka 15 cm tl. 2 cm</t>
  </si>
  <si>
    <t>767</t>
  </si>
  <si>
    <t>Konstrukce zámečnické</t>
  </si>
  <si>
    <t>76700000</t>
  </si>
  <si>
    <t>Hasící přístroj práškový P6ČE34A</t>
  </si>
  <si>
    <t>76700001</t>
  </si>
  <si>
    <t>Berzpečnostní tabulky NB.4.78.</t>
  </si>
  <si>
    <t>998 76-7101.R00</t>
  </si>
  <si>
    <t>Přesun hmot pro zámečnické konstr., výšky do 6 m</t>
  </si>
  <si>
    <t>771</t>
  </si>
  <si>
    <t>Podlahy z dlaždic a obklady</t>
  </si>
  <si>
    <t>771 57-5113.RT6</t>
  </si>
  <si>
    <t>Montáž podlah keram.,hladké, tmel, 30x60 cm Keraflex (lepidlo), Ultracolor plus (spár.hmota)</t>
  </si>
  <si>
    <t>1,4*3,28+4,85+4,14</t>
  </si>
  <si>
    <t>597700000</t>
  </si>
  <si>
    <t>Dlažba keramická béžová podélná mozaika viz projekt interiéru, bude výběr  po předložení vzorků</t>
  </si>
  <si>
    <t>771 47-5014.R00</t>
  </si>
  <si>
    <t>Obklad soklíků keram.rovných, tmel,výška 10 cm</t>
  </si>
  <si>
    <t>3,23*2+1,5-2*0,9</t>
  </si>
  <si>
    <t>771 57-7133.RS4</t>
  </si>
  <si>
    <t>Lišta nerezová přechodová, dlažba -koberec</t>
  </si>
  <si>
    <t>5*0,7+0,6</t>
  </si>
  <si>
    <t>771000000</t>
  </si>
  <si>
    <t>Osazení zrcadla do obkladu</t>
  </si>
  <si>
    <t>(0,45+0,45)*1,34+2* 0,7*0,5</t>
  </si>
  <si>
    <t>634-65128</t>
  </si>
  <si>
    <t>Zrcadlo nemontované čiré tl. 8 mm</t>
  </si>
  <si>
    <t>998 77-1101.R00</t>
  </si>
  <si>
    <t>Přesun hmot pro podlahy z dlaždic, výšky do 6 m</t>
  </si>
  <si>
    <t>776</t>
  </si>
  <si>
    <t>Podlahy povlakové</t>
  </si>
  <si>
    <t>776 57-0020.RA0</t>
  </si>
  <si>
    <t>Podlaha povlaková textilní lepená, soklík</t>
  </si>
  <si>
    <t>27,12+5,95+27,26+5,07</t>
  </si>
  <si>
    <t>345-72181</t>
  </si>
  <si>
    <t>Lišta elegant LE 60, délka 2m</t>
  </si>
  <si>
    <t>4*6,4+4,26*4+3,28*4-07*2-4*1-2*1,7-08*2</t>
  </si>
  <si>
    <t>776000000</t>
  </si>
  <si>
    <t>65,4*1,15</t>
  </si>
  <si>
    <t>998 77-6101.R00</t>
  </si>
  <si>
    <t>Přesun hmot pro podlahy povlakové, výšky do 6 m</t>
  </si>
  <si>
    <t>781</t>
  </si>
  <si>
    <t>Obklady keramické</t>
  </si>
  <si>
    <t>781 47-1111.R00</t>
  </si>
  <si>
    <t>Obklad vnitř.stěn,keram.režný,hladký, MC, 60x25 cm</t>
  </si>
  <si>
    <t>597000000</t>
  </si>
  <si>
    <t>Obklad keramický viz projekt interiéru</t>
  </si>
  <si>
    <t>20,62*1,2</t>
  </si>
  <si>
    <t>998 78-1101.R00</t>
  </si>
  <si>
    <t>Přesun hmot pro obklady keramické, výšky do 6 m</t>
  </si>
  <si>
    <t>784</t>
  </si>
  <si>
    <t>Malby</t>
  </si>
  <si>
    <t>784 19-1101.R00</t>
  </si>
  <si>
    <t>Penetrace podkladu univerzální Primalex 1x</t>
  </si>
  <si>
    <t>2,65*(6,4*4+4,26*4+3,28*6+1,815+1,545+1,67*2+0,7*2)+27,12+27,26+1,4*3,28+5,95+4,85+5,07+4,15+0,7*1,67</t>
  </si>
  <si>
    <t>784 19-5422.R00</t>
  </si>
  <si>
    <t>Malba tekutá Primalex Polar, barva, 2 x</t>
  </si>
  <si>
    <t>785</t>
  </si>
  <si>
    <t>Tapety</t>
  </si>
  <si>
    <t>785 41-0010.RA0</t>
  </si>
  <si>
    <t>Tapety lepené, na stěnách</t>
  </si>
  <si>
    <t>2*2,65*2</t>
  </si>
  <si>
    <t>63100000</t>
  </si>
  <si>
    <t>Tapety z netkaného textilu Artikl 8852-10 viz projekt interiéru</t>
  </si>
  <si>
    <t>M24</t>
  </si>
  <si>
    <t>2400000</t>
  </si>
  <si>
    <t>D+M spiro potrubí DN 100 včetně tvarovek</t>
  </si>
  <si>
    <t>000000001</t>
  </si>
  <si>
    <t>Ochrana stávajících konstrukcí</t>
  </si>
  <si>
    <t>soub</t>
  </si>
  <si>
    <t>Kód položky</t>
  </si>
  <si>
    <t>Množství celkem</t>
  </si>
  <si>
    <t>Cena jednotková</t>
  </si>
  <si>
    <t>Cena celkem</t>
  </si>
  <si>
    <t xml:space="preserve">Práce a dodávky PSV   </t>
  </si>
  <si>
    <t>721</t>
  </si>
  <si>
    <t xml:space="preserve">Zdravotechnika - vnitřní kanalizace   </t>
  </si>
  <si>
    <t>721173401</t>
  </si>
  <si>
    <t xml:space="preserve">Potrubí kanalizační plastové svodné systém KG DN 100   </t>
  </si>
  <si>
    <t>721173402</t>
  </si>
  <si>
    <t xml:space="preserve">Potrubí kanalizační plastové svodné systém KG DN 125   </t>
  </si>
  <si>
    <t>721174042</t>
  </si>
  <si>
    <t xml:space="preserve">Potrubí kanalizační z PP připojovací systém HT DN 40   </t>
  </si>
  <si>
    <t>721174045</t>
  </si>
  <si>
    <t xml:space="preserve">Potrubí kanalizační z PP připojovací systém HT DN 70   </t>
  </si>
  <si>
    <t>721194104</t>
  </si>
  <si>
    <t xml:space="preserve">Vyvedení a upevnění odpadních výpustek DN 40   </t>
  </si>
  <si>
    <t>721194109</t>
  </si>
  <si>
    <t xml:space="preserve">Vyvedení a upevnění odpadních výpustek DN 100   </t>
  </si>
  <si>
    <t>soub.</t>
  </si>
  <si>
    <t>721274202</t>
  </si>
  <si>
    <t>721290111</t>
  </si>
  <si>
    <t xml:space="preserve">Zkouška těsnosti potrubí kanalizace vodou do DN 125   </t>
  </si>
  <si>
    <t>998721102</t>
  </si>
  <si>
    <t xml:space="preserve">Přesun hmot tonážní pro vnitřní kanalizace v objektech v do 12 m   </t>
  </si>
  <si>
    <t>998721181</t>
  </si>
  <si>
    <t xml:space="preserve">Příplatek k přesunu hmot tonážní 721 prováděný bez použití mechanizace   </t>
  </si>
  <si>
    <t>998721193</t>
  </si>
  <si>
    <t xml:space="preserve">Příplatek k přesunu hmot tonážní 721 za zvětšený přesun do 500 m   </t>
  </si>
  <si>
    <t>722</t>
  </si>
  <si>
    <t xml:space="preserve">Zdravotechnika - vnitřní vodovod   </t>
  </si>
  <si>
    <t>722174002</t>
  </si>
  <si>
    <t xml:space="preserve">Potrubí vodovodní plastové PPR svar polyfuze PN 16 D 20 x 2,8 mm   </t>
  </si>
  <si>
    <t>722174003</t>
  </si>
  <si>
    <t xml:space="preserve">Potrubí vodovodní plastové PPR svar polyfuze PN 16 D 25 x 3,5 mm (Hydrant)   </t>
  </si>
  <si>
    <t>722181231</t>
  </si>
  <si>
    <t xml:space="preserve">Ochrana vodovodního potrubí přilepenými tepelně izolačními trubicemi z PE tl do 15 mm DN do 22 mm   </t>
  </si>
  <si>
    <t xml:space="preserve">Nástěnka pro výtokový ventil G 1s jedním závitem   </t>
  </si>
  <si>
    <t>722220121</t>
  </si>
  <si>
    <t xml:space="preserve">Nástěnka pro baterii G 1/2 s jedním závitem   </t>
  </si>
  <si>
    <t>pár</t>
  </si>
  <si>
    <t>722224200</t>
  </si>
  <si>
    <t xml:space="preserve">Kulový kohout rohový s vnějším závitem a páčkou PN 15, T 120 °C G 3/8 - 3/4"   </t>
  </si>
  <si>
    <t>722224201</t>
  </si>
  <si>
    <t xml:space="preserve">Flexibilní gumová hadice s nerezovým opletem 40 cm FxMBK M 10x3/8"   </t>
  </si>
  <si>
    <t>722229101</t>
  </si>
  <si>
    <t xml:space="preserve">Montáž vodovodních armatur s jedním závitem G 1/2 ostatní typ   </t>
  </si>
  <si>
    <t>722290000</t>
  </si>
  <si>
    <t>722290226</t>
  </si>
  <si>
    <t xml:space="preserve">Zkouška těsnosti vodovodního potrubí závitového do DN 50   </t>
  </si>
  <si>
    <t>998722102</t>
  </si>
  <si>
    <t xml:space="preserve">Přesun hmot tonážní pro vnitřní vodovod v objektech v do 12 m   </t>
  </si>
  <si>
    <t>998722181</t>
  </si>
  <si>
    <t xml:space="preserve">Příplatek k přesunu hmot tonážní 722 prováděný bez použití mechanizace   </t>
  </si>
  <si>
    <t>998722193</t>
  </si>
  <si>
    <t xml:space="preserve">Příplatek k přesunu hmot tonážní 722 za zvětšený přesun do 500 m   </t>
  </si>
  <si>
    <t>725</t>
  </si>
  <si>
    <t xml:space="preserve">Zdravotechnika - zařizovací předměty   </t>
  </si>
  <si>
    <t>725112021</t>
  </si>
  <si>
    <t xml:space="preserve">Klozet závěsný Tesi RIMLESS se skrytým upevněním + Tesi sedátko ultra ploché(soft close)+ tlačítko GEBERIT Sigma 01 pochromvaný mat (115.770.46.5)   </t>
  </si>
  <si>
    <t>72510000</t>
  </si>
  <si>
    <t xml:space="preserve">Montáž ZAŘIZOVACÍCH PŘEDMĚTŮ   </t>
  </si>
  <si>
    <t>725211002</t>
  </si>
  <si>
    <t xml:space="preserve">Umyvadlo 1000x450 Mramorit  dle vzoru TOBBY 2, ukončení umyvadlové desky :přední čelo a  boky 100mm,  zadní kanta 30mm - alpská bílá, otvor pro baterii   </t>
  </si>
  <si>
    <t>soubor</t>
  </si>
  <si>
    <t>725010000</t>
  </si>
  <si>
    <t xml:space="preserve">Šňůra na prádlo vytahovací UNIX   </t>
  </si>
  <si>
    <t>725241102</t>
  </si>
  <si>
    <t>Nerezový žlab do sprch dl 1670 mm</t>
  </si>
  <si>
    <t>725241103</t>
  </si>
  <si>
    <t>Nerezový žlab do sprch dl 1500 mm</t>
  </si>
  <si>
    <t>725245001</t>
  </si>
  <si>
    <t xml:space="preserve">Dveře sprchové TOP-LINE 1400mm aluchrom,  1400/1900 posuvné   </t>
  </si>
  <si>
    <t>725245002</t>
  </si>
  <si>
    <t xml:space="preserve">Dveře sprchové TOP-LINE 1670mm aluchrom,  1670/1900 atyp  posuvné/ vlevo   </t>
  </si>
  <si>
    <t>725291501</t>
  </si>
  <si>
    <t xml:space="preserve">Doplňky koupelen -  džák toaletních papírů s krytem OMEGA   </t>
  </si>
  <si>
    <t>725291502</t>
  </si>
  <si>
    <t xml:space="preserve">Doplňky koupelen - štětka WC válcová rovná OMEGA   </t>
  </si>
  <si>
    <t>725291531</t>
  </si>
  <si>
    <t xml:space="preserve">Doplňky koupelen - police na ručníky 655x200   </t>
  </si>
  <si>
    <t>725291641</t>
  </si>
  <si>
    <t xml:space="preserve">Doplňky koupelen - dávkovač na tekuté mýdlo dolévací 0,35l bílý 
   </t>
  </si>
  <si>
    <t>725291642</t>
  </si>
  <si>
    <t xml:space="preserve">Doplňky koupelen - sklenička OMEGA držák dvojitý   </t>
  </si>
  <si>
    <t>725822601</t>
  </si>
  <si>
    <t xml:space="preserve">Baterie umyvadlová Logis 100 , stojánková, bez výpusti   </t>
  </si>
  <si>
    <t>725822602</t>
  </si>
  <si>
    <t>725841301</t>
  </si>
  <si>
    <t xml:space="preserve">Baterie sprchová termostatická - Croma sprch.set 0,90m chrom (tyč 90cm)   </t>
  </si>
  <si>
    <t>725861101</t>
  </si>
  <si>
    <t xml:space="preserve">Zápachová uzávěrka - kuličkový sifon (odvod kondenzátu)   </t>
  </si>
  <si>
    <t>725861102</t>
  </si>
  <si>
    <t xml:space="preserve">Zápachová uzávěrka umyvadlová  EM05340 matkový 5/4", plast   </t>
  </si>
  <si>
    <t>998725102</t>
  </si>
  <si>
    <t xml:space="preserve">Přesun hmot tonážní pro zařizovací předměty v objektech v do 12 m   </t>
  </si>
  <si>
    <t>998725181</t>
  </si>
  <si>
    <t xml:space="preserve">Příplatek k přesunu hmot tonážní 725 prováděný bez použití mechanizace   </t>
  </si>
  <si>
    <t>998725193</t>
  </si>
  <si>
    <t xml:space="preserve">Příplatek k přesunu hmot tonážní 725 za zvětšený přesun do 500 m   </t>
  </si>
  <si>
    <t>726</t>
  </si>
  <si>
    <t xml:space="preserve">Zdravotechnika - předstěnové instalace   </t>
  </si>
  <si>
    <t>726111001</t>
  </si>
  <si>
    <t xml:space="preserve">Instalační předstěna - GEBERIT WC kombifix eco  110.302.00.5   </t>
  </si>
  <si>
    <t xml:space="preserve">Zadávací dokumentací specifikované zařizovací předměty je v nabídkách možné zaměnit za kvalitativně, rozměrově, a designově obdobné.  Případná záměna bude podléhat odsouhlasení ze strany objednatele a jeho projektanta interiéru. Nabídková cena je i pro tento případ neměnná a konečná.    </t>
  </si>
  <si>
    <t>ROZPOČET NÁKLADŮ</t>
  </si>
  <si>
    <r>
      <t>S</t>
    </r>
    <r>
      <rPr>
        <b/>
        <u/>
        <sz val="10"/>
        <rFont val="Arial CE"/>
        <family val="2"/>
        <charset val="238"/>
      </rPr>
      <t xml:space="preserve"> bez DPH:</t>
    </r>
  </si>
  <si>
    <t>Název</t>
  </si>
  <si>
    <t>Cena bez DPH</t>
  </si>
  <si>
    <t>ZRN</t>
  </si>
  <si>
    <t>VRN</t>
  </si>
  <si>
    <t>ORN</t>
  </si>
  <si>
    <t>VÝKAZ VÝMĚR</t>
  </si>
  <si>
    <t xml:space="preserve">Vytápění </t>
  </si>
  <si>
    <t>KCN</t>
  </si>
  <si>
    <t>Množství</t>
  </si>
  <si>
    <t>Kč/množství</t>
  </si>
  <si>
    <t>Řemeslný obor 713 - IZOLACE TEPELNÉ</t>
  </si>
  <si>
    <t>MAT</t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</si>
  <si>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2"/>
        <rFont val="Times New Roman CE"/>
        <family val="1"/>
        <charset val="238"/>
      </rPr>
      <t xml:space="preserve">=0,040 W/mK d15xtl.20mm  </t>
    </r>
  </si>
  <si>
    <t>TUBEX-standard</t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</si>
  <si>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2"/>
        <rFont val="Times New Roman CE"/>
        <family val="1"/>
        <charset val="238"/>
      </rPr>
      <t xml:space="preserve">=0,040 W/mK d28xtl.20mm CU28;plast25;ocel3/4" </t>
    </r>
  </si>
  <si>
    <t>Přesun hmot pro izolace v objektech výšky do 6m</t>
  </si>
  <si>
    <t>713 - IZOLACE TEPELNÉ - celkem</t>
  </si>
  <si>
    <t>Řemeslný obor 733 - ROZVOD POTRUBÍ ÚT</t>
  </si>
  <si>
    <t>R 733 00 0002</t>
  </si>
  <si>
    <t>kpl</t>
  </si>
  <si>
    <t>Potrubí z trubekRehautherm 25 mm</t>
  </si>
  <si>
    <t>Potrubí z trubekRehautherm 20 mm</t>
  </si>
  <si>
    <t>Tlaková zkouška plastového potrubí do D 35</t>
  </si>
  <si>
    <t>R 733 00 0003</t>
  </si>
  <si>
    <t>Přesun hmot pro rozvody potrubí v objektech výšky do 6m</t>
  </si>
  <si>
    <t>733 - ROZVOD POTRUBÍ ÚT - celkem</t>
  </si>
  <si>
    <t>Řemeslný obor 734 - ARMATURY ÚT</t>
  </si>
  <si>
    <t xml:space="preserve">Montáž armatur  </t>
  </si>
  <si>
    <t>Vypouštěcí kohout DN15 max 185°C</t>
  </si>
  <si>
    <t>R248M1-Giacomini</t>
  </si>
  <si>
    <t>Automatický odvzdušňovač+zpětná kl. ZK-1/2" 120°C 250kPa</t>
  </si>
  <si>
    <t>IVAR VARIA</t>
  </si>
  <si>
    <t xml:space="preserve">Termostatická hlavice 6~28°C - Uživatelské označení, omezení nebo blokování minimální a maximální teploty dvěma zarážkami. + skryté blokování maximální a minimální teploty pomocí skrytých zarážek. S ochranou proti nadměrnému zdvihu. </t>
  </si>
  <si>
    <t>HEIMEIER K 6000</t>
  </si>
  <si>
    <t>Radiátorový ventil - přímý poniklovaný ET15</t>
  </si>
  <si>
    <t>Vypouštěcí přípravek pro REGULUX</t>
  </si>
  <si>
    <t>Radiátorové šroubení přednastavitelné s uzavíráním a vypouštěním RLV 15 - PŘÍMÉ</t>
  </si>
  <si>
    <r>
      <t xml:space="preserve">Připojovací šroubení pro otopná tělesa typu VK pro dvoutrubkové soustavy - rohové provedení 1/2" </t>
    </r>
    <r>
      <rPr>
        <u/>
        <sz val="10"/>
        <rFont val="Arial CE"/>
        <charset val="238"/>
      </rPr>
      <t>s uzavíráním a vypouštěním</t>
    </r>
  </si>
  <si>
    <t>HEIMEIER Vekolux</t>
  </si>
  <si>
    <t>Přesun hmot pro amatury v objektech výšky do 6m</t>
  </si>
  <si>
    <t>734 - ARMATURY ÚT - celkem</t>
  </si>
  <si>
    <t>Řemeslný obor 735 - OTOPNÁ TĚLESA</t>
  </si>
  <si>
    <t>Odvzdušnění otopných těles</t>
  </si>
  <si>
    <t xml:space="preserve">Montáž otopných těles </t>
  </si>
  <si>
    <t>Deskové otopné těleso KR VERTIKAL 810/1800/8</t>
  </si>
  <si>
    <t xml:space="preserve">KORATHERM </t>
  </si>
  <si>
    <t>ISAN SILLA INOX</t>
  </si>
  <si>
    <t>Vypuštění topného systému</t>
  </si>
  <si>
    <t>Napustění topného systému</t>
  </si>
  <si>
    <t>Tlaková zkouška</t>
  </si>
  <si>
    <t>Topná zkouška</t>
  </si>
  <si>
    <t>Přesun hmot pro otopná tělesa v objektech výšky do 6m</t>
  </si>
  <si>
    <t>735 - OTOPNÁ TĚLESA - celkem</t>
  </si>
  <si>
    <t>Řemeslný obor 731 - DEMONTÁŽE</t>
  </si>
  <si>
    <t>Demontáž potrubí do DN50 - odpojení na rozdělovači a zajištění poptrubí v podlaze proti poškození při bourání podlah. potrubí z plastu (materiál  Rehautherm 17,20 a 25 mm), v  koupelně u pokoje č.1 s úpravou pro napojení  nových rozvodů ÚT na rozělovač a sběrač.(Provedeno z důvodu nové ležaté kanalizace v koupelně)</t>
  </si>
  <si>
    <t>Demontáž otopných těles</t>
  </si>
  <si>
    <t>731-Demontáž celkem</t>
  </si>
  <si>
    <t>Kompletační činnost (IČD)</t>
  </si>
  <si>
    <t>Vedlejší rozpočové náklady - celkem</t>
  </si>
  <si>
    <t>Rekapitulace nabídkové/smluvní ceny</t>
  </si>
  <si>
    <t xml:space="preserve">Nabídková smluvní cena bez DPH celkem </t>
  </si>
  <si>
    <t>___________________________</t>
  </si>
  <si>
    <t>Stavební část</t>
  </si>
  <si>
    <t>EI a SLP</t>
  </si>
  <si>
    <t xml:space="preserve">ZTI </t>
  </si>
  <si>
    <t>UT</t>
  </si>
  <si>
    <t>Aktivní prvky</t>
  </si>
  <si>
    <t xml:space="preserve">UniFi AP AC Long Range </t>
  </si>
  <si>
    <t>Ubiquiti UniFi Switch USW-24-POE Gen2</t>
  </si>
  <si>
    <t>Patch kabel UTP, Cat5e, 0,5m, modrý</t>
  </si>
  <si>
    <t>DS-2CD1143G0-I(2.8mm)</t>
  </si>
  <si>
    <t>TP-Link TL-POE160S Gigabitový PoE</t>
  </si>
  <si>
    <t xml:space="preserve">Masterlan 19" rozvodný panel 8x230V </t>
  </si>
  <si>
    <t xml:space="preserve">Police pevná 1U, 19", hloubka 250mm </t>
  </si>
  <si>
    <t xml:space="preserve">TRITON 19" vyvazovací panel 1U </t>
  </si>
  <si>
    <t xml:space="preserve">Masterlan optická vana 24x SC Simplex, patch panel vč. kazety, 1U, 19", černá </t>
  </si>
  <si>
    <t xml:space="preserve">Masterlan optická spojka SC-SC, UPC, Singlemode, Simplex </t>
  </si>
  <si>
    <t xml:space="preserve">Masterlan optická spojka SC-SC, UPC, Multimode OM4, Simplex </t>
  </si>
  <si>
    <t xml:space="preserve">Masterlan optický pigtail, SCupc, Singlemode 9/125, G.652.D, 1.5m  </t>
  </si>
  <si>
    <t xml:space="preserve">Masterlan optický pigtail, SCupc, Multimode 50/125, G.651.1, 1.5m </t>
  </si>
  <si>
    <t xml:space="preserve">Masterlan optický patch cord, LCupc/SCupc, Duplex, Singlemode 9/125, 1m </t>
  </si>
  <si>
    <t xml:space="preserve">Masterlan optický patch cord, LCupc/SCupc, Duplex, Multimode 50/125, OM4, 1m </t>
  </si>
  <si>
    <t>Masterlan optický patch cord, SCupc/SCupc, Simplex, Singlemode 9/125, 1m</t>
  </si>
  <si>
    <t xml:space="preserve">Svítidla A - stropní přisazená v předsíňkách, LED 16,5W,1600lm, IP20, průměr 225, výška 35mm včetně zdroje  </t>
  </si>
  <si>
    <t xml:space="preserve">TRITON 19" jednodílný rozvaděč 15U/400mm </t>
  </si>
  <si>
    <t>Příslušenství pro zakončení/přemístění optických kabelů</t>
  </si>
  <si>
    <t>Powersaver včetně transformátoru IN (na média typu Mifare ultralight), součástí je i stykač v kruhovém rozvaděči</t>
  </si>
  <si>
    <t xml:space="preserve">Materiál </t>
  </si>
  <si>
    <t>Spínač č.1, bílý, IP20,  Legrand Celiane bílá včetně rámečků</t>
  </si>
  <si>
    <t>Spínač č.5, bílý, IP20, Legrand Celiane bílá včetně rámečků</t>
  </si>
  <si>
    <t>Spínač č.6, bílý, IP20, Legrand Celiane bílá včetně rámečků</t>
  </si>
  <si>
    <t>Spínač č.6+6, IP20, Legrand Celiane bílá včetně rámečků</t>
  </si>
  <si>
    <t>Spínač č.7, IP20,  Legrand Celiane bílá, včetně rámečků</t>
  </si>
  <si>
    <t>Zásuvka 230V/16A bílá, IP20, Legrand Celiane bílá, včetně rámečků</t>
  </si>
  <si>
    <t>Zásuvka 230V/16A bílá, IP44, včetně rámečků</t>
  </si>
  <si>
    <t>Zachování / obnovení stávající kabeláže pokojů B (data, STA)</t>
  </si>
  <si>
    <t>Instalace dvou rozvaděčů (nyní jeden), jeden nad šachtu (páteřní), druhý nad dveře (datové a STA rozvody objektu B)</t>
  </si>
  <si>
    <t>Soubor připojovacích prvků pro napojení na stávající vnitřní kanalizicaci DN 100,125  D+M</t>
  </si>
  <si>
    <t xml:space="preserve">Zednická výpomoc (průrazy, drážky, ...)   </t>
  </si>
  <si>
    <t>Soubor armatur pro zaslepení stávajících rozvodů (SC, TV, C) D+M</t>
  </si>
  <si>
    <t>Soubor armatur pro napojení vnitřního vodovodu do stávajících rozvodů (SC, TV, C) D+M</t>
  </si>
  <si>
    <t xml:space="preserve">Zednická výpomoc (drážky, průrazy, ...)   </t>
  </si>
  <si>
    <t xml:space="preserve">Výpusť umyvadlová CH05 Clik-Clack, malá   </t>
  </si>
  <si>
    <t>Soubor armatur pro napojení  do stávajících rozvodů ÚT, i pro zaslepení D+M</t>
  </si>
  <si>
    <t>Zednické výpomoci (prostupy a drážky pro nové rozvody)</t>
  </si>
  <si>
    <t>Ocelové konstrukce a upevnění potrubí</t>
  </si>
  <si>
    <t>Vyregulování armatur otopného tělesa</t>
  </si>
  <si>
    <t>Žebříkové těleso 1180/600  včetně 6 háčků 32/32/80</t>
  </si>
  <si>
    <t xml:space="preserve">Soubor armatur a materiálu pro napojení na stávající rozvody ÚT (včetně připojení všech nových otopných těles) </t>
  </si>
  <si>
    <t>Zednické výpomoce</t>
  </si>
  <si>
    <t>Úpravy povrchů vnitřní</t>
  </si>
  <si>
    <t>Úpravy povrchů vnější</t>
  </si>
  <si>
    <t>Montáže vzduchotechnických zař.</t>
  </si>
  <si>
    <t>Koberec, materiál 100% polyamid, gramáž min. 900g/m2, min. výška 7,5 mm, EN 13501-1Euroclass Cfl-s1</t>
  </si>
  <si>
    <t>Plastové balk. dveře dvoukř.  včetně rolovací sítě proti hmyzu, D+M</t>
  </si>
  <si>
    <t>Oplechování parapetů - balkonové dveře - práh, lepení  Enkolitem</t>
  </si>
  <si>
    <t>Dveře vnitřní hladké plné, protipožární EW15DP3, obl. zár., celý popis  v TZ a specifikace standardů</t>
  </si>
  <si>
    <t>Zakázka
"Změna užívání stavby – budova B lázeňský dům Bertiny lázně"</t>
  </si>
  <si>
    <t>Objednatel:</t>
  </si>
  <si>
    <t>Označení-výrobce</t>
  </si>
  <si>
    <t>Poř.č.</t>
  </si>
  <si>
    <t>Zdravotně technická instalace</t>
  </si>
  <si>
    <t>Část:</t>
  </si>
  <si>
    <t>Část:                             Stavební</t>
  </si>
  <si>
    <t>Objednatel:                    Slatinné lázně Třeboň s.r.o.</t>
  </si>
  <si>
    <t>Cena / MJ</t>
  </si>
  <si>
    <t>Hmotnost / MJ</t>
  </si>
  <si>
    <t>Hmotnost celk.(t)</t>
  </si>
  <si>
    <t>131</t>
  </si>
  <si>
    <t>REKAPITULACE STAVEBNÍCH DÍLŮ</t>
  </si>
  <si>
    <t>DODÁVKA</t>
  </si>
  <si>
    <t>MONTÁŽ</t>
  </si>
  <si>
    <t>CELKEM ZA OBJEKT BEZ DPH</t>
  </si>
  <si>
    <t>Celkem Kč bez DPH</t>
  </si>
  <si>
    <t>Celkem za objekt</t>
  </si>
  <si>
    <t>Celkem bez DPH</t>
  </si>
  <si>
    <t>Datum</t>
  </si>
  <si>
    <t>Jméno oprávněného zástupce dodavatele</t>
  </si>
  <si>
    <t>Podpis oprávněného zástupce dodavatele</t>
  </si>
  <si>
    <t>Stavba</t>
  </si>
  <si>
    <t xml:space="preserve">Nabídková/smluvní cena   bez DPH </t>
  </si>
  <si>
    <t>Účastník vyplní takto označená pole</t>
  </si>
  <si>
    <t>Upravy povrchů vnitřní</t>
  </si>
  <si>
    <t>Upravy povrchů vnější</t>
  </si>
  <si>
    <t>Montáže vzduchotechnických zař</t>
  </si>
  <si>
    <t>Část:  Elektroinstalace a slaboproud</t>
  </si>
  <si>
    <t>Objednatel:  Slatinné lázně Třeboň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</si>
</sst>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_-* #,##0&quot; Kč&quot;_-;\-* #,##0&quot; Kč&quot;_-;_-* &quot;- Kč&quot;_-;_-@_-"/>
    <numFmt numFmtId="166" formatCode="0\ %"/>
    <numFmt numFmtId="167" formatCode="#,##0.00\ &quot;Kč&quot;"/>
    <numFmt numFmtId="168" formatCode="#,##0.00000"/>
    <numFmt numFmtId="169" formatCode="_(#,##0.000_);[Red]\-\ #,##0.000_);&quot;–&quot;??;_(@_)"/>
    <numFmt numFmtId="170" formatCode="_(#,##0.00_);[Red]\-\ #,##0.00_);&quot;–&quot;??;_(@_)"/>
    <numFmt numFmtId="171" formatCode="#,##0;\-#,##0"/>
    <numFmt numFmtId="172" formatCode="#,##0.000;\-#,##0.000"/>
    <numFmt numFmtId="173" formatCode="#,##0.00;\-#,##0.00"/>
    <numFmt numFmtId="174" formatCode="[&lt;=9999999]###\ ###\ ###;###\ ###\ ###\ ###"/>
    <numFmt numFmtId="175" formatCode="[&lt;=9999999]###\ ###\ ###;###\ ###\ ##\ ####"/>
    <numFmt numFmtId="176" formatCode="0.00000"/>
    <numFmt numFmtId="177" formatCode="_-* #,##0.00\ [$Kč-405]_-;\-* #,##0.00\ [$Kč-405]_-;_-* &quot;-&quot;??\ [$Kč-405]_-;_-@_-"/>
    <numFmt numFmtId="178" formatCode="0.000"/>
  </numFmts>
  <fonts count="83">
    <font>
      <sz val="12"/>
      <name val="Times New Roman CE"/>
      <family val="1"/>
      <charset val="238"/>
    </font>
    <font>
      <sz val="10"/>
      <name val="Arial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Arial CE"/>
      <family val="2"/>
      <charset val="238"/>
    </font>
    <font>
      <sz val="12"/>
      <name val="Times New Roman"/>
      <family val="1"/>
      <charset val="1"/>
    </font>
    <font>
      <sz val="10"/>
      <color indexed="9"/>
      <name val="Times New Roman CE"/>
      <family val="1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MS Sans Serif"/>
      <charset val="1"/>
    </font>
    <font>
      <sz val="8"/>
      <name val="MS Sans Serif"/>
      <family val="2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  <font>
      <b/>
      <i/>
      <u val="double"/>
      <sz val="16"/>
      <name val="Arial CE"/>
      <family val="2"/>
      <charset val="238"/>
    </font>
    <font>
      <b/>
      <i/>
      <u val="double"/>
      <sz val="18"/>
      <name val="Arial CE"/>
      <family val="2"/>
      <charset val="238"/>
    </font>
    <font>
      <b/>
      <i/>
      <sz val="18"/>
      <name val="Arial CE"/>
      <family val="2"/>
      <charset val="238"/>
    </font>
    <font>
      <b/>
      <u/>
      <sz val="10"/>
      <name val="Symbol"/>
      <family val="1"/>
      <charset val="2"/>
    </font>
    <font>
      <b/>
      <u val="double"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u/>
      <sz val="8"/>
      <name val="Arial CE"/>
      <charset val="238"/>
    </font>
    <font>
      <sz val="10"/>
      <name val="Symbol"/>
      <family val="1"/>
      <charset val="2"/>
    </font>
    <font>
      <u/>
      <sz val="10"/>
      <name val="Arial CE"/>
      <charset val="238"/>
    </font>
    <font>
      <i/>
      <u/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 CE"/>
      <charset val="238"/>
    </font>
    <font>
      <b/>
      <sz val="8"/>
      <name val="Arial CYR"/>
      <charset val="238"/>
    </font>
    <font>
      <b/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7"/>
      <color rgb="FF008000"/>
      <name val="Arial"/>
      <family val="2"/>
      <charset val="238"/>
    </font>
    <font>
      <b/>
      <sz val="10"/>
      <color theme="4"/>
      <name val="MS Sans Serif"/>
      <charset val="238"/>
    </font>
    <font>
      <b/>
      <sz val="8"/>
      <color theme="4"/>
      <name val="MS Sans Serif"/>
      <charset val="238"/>
    </font>
    <font>
      <b/>
      <i/>
      <sz val="10"/>
      <color theme="4"/>
      <name val="Arial CE"/>
      <charset val="238"/>
    </font>
    <font>
      <b/>
      <i/>
      <u/>
      <sz val="10"/>
      <color theme="4"/>
      <name val="Arial CE"/>
      <charset val="238"/>
    </font>
    <font>
      <b/>
      <sz val="10"/>
      <color theme="4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sz val="10"/>
      <color theme="4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0"/>
      <color rgb="FF00B0F0"/>
      <name val="Arial CE"/>
      <family val="2"/>
      <charset val="238"/>
    </font>
    <font>
      <sz val="10"/>
      <color rgb="FF00B0F0"/>
      <name val="Arial CE"/>
      <family val="2"/>
      <charset val="238"/>
    </font>
    <font>
      <b/>
      <sz val="10"/>
      <color rgb="FF00B0F0"/>
      <name val="Arial CE"/>
      <family val="2"/>
      <charset val="238"/>
    </font>
    <font>
      <sz val="10"/>
      <color rgb="FF00B0F0"/>
      <name val="Arial CE"/>
    </font>
    <font>
      <b/>
      <i/>
      <sz val="10"/>
      <color rgb="FF00B0F0"/>
      <name val="Arial CE"/>
    </font>
    <font>
      <b/>
      <sz val="10"/>
      <color rgb="FF00B0F0"/>
      <name val="Arial CE"/>
    </font>
    <font>
      <b/>
      <i/>
      <sz val="10"/>
      <color rgb="FF00B0F0"/>
      <name val="Arial CE"/>
      <charset val="238"/>
    </font>
    <font>
      <sz val="7"/>
      <color rgb="FF00B0F0"/>
      <name val="Arial"/>
      <family val="2"/>
      <charset val="238"/>
    </font>
    <font>
      <b/>
      <i/>
      <sz val="9"/>
      <color rgb="FF00B0F0"/>
      <name val="Arial"/>
      <family val="2"/>
      <charset val="238"/>
    </font>
    <font>
      <b/>
      <sz val="10"/>
      <color rgb="FF00B0F0"/>
      <name val="Arial CE"/>
      <charset val="238"/>
    </font>
    <font>
      <sz val="10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8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 CE"/>
      <family val="2"/>
      <charset val="238"/>
    </font>
    <font>
      <b/>
      <sz val="11"/>
      <color theme="1"/>
      <name val="Arial CE"/>
      <charset val="238"/>
    </font>
    <font>
      <b/>
      <sz val="10"/>
      <color rgb="FF0070C0"/>
      <name val="Arial CE"/>
      <charset val="238"/>
    </font>
    <font>
      <b/>
      <i/>
      <sz val="10"/>
      <color theme="1"/>
      <name val="Arial CE"/>
      <charset val="238"/>
    </font>
    <font>
      <b/>
      <sz val="10"/>
      <color rgb="FF0070C0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26"/>
      </patternFill>
    </fill>
  </fills>
  <borders count="6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ill="0" applyBorder="0" applyAlignment="0" applyProtection="0"/>
    <xf numFmtId="164" fontId="10" fillId="0" borderId="0" applyFill="0" applyBorder="0" applyAlignment="0" applyProtection="0"/>
    <xf numFmtId="44" fontId="51" fillId="0" borderId="0" applyFont="0" applyFill="0" applyBorder="0" applyAlignment="0" applyProtection="0"/>
    <xf numFmtId="44" fontId="26" fillId="0" borderId="0" applyFont="0" applyFill="0" applyBorder="0" applyAlignment="0" applyProtection="0">
      <alignment vertical="top"/>
      <protection locked="0"/>
    </xf>
    <xf numFmtId="0" fontId="11" fillId="0" borderId="0"/>
    <xf numFmtId="0" fontId="25" fillId="0" borderId="0" applyAlignment="0">
      <alignment vertical="top"/>
      <protection locked="0"/>
    </xf>
    <xf numFmtId="0" fontId="16" fillId="0" borderId="0"/>
  </cellStyleXfs>
  <cellXfs count="585"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2" fillId="0" borderId="0" xfId="0" applyFont="1"/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2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right"/>
      <protection locked="0"/>
    </xf>
    <xf numFmtId="2" fontId="4" fillId="0" borderId="0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right"/>
      <protection locked="0"/>
    </xf>
    <xf numFmtId="165" fontId="5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49" fontId="2" fillId="0" borderId="7" xfId="0" applyNumberFormat="1" applyFont="1" applyBorder="1" applyAlignment="1">
      <alignment horizontal="left"/>
    </xf>
    <xf numFmtId="166" fontId="2" fillId="0" borderId="6" xfId="0" applyNumberFormat="1" applyFont="1" applyBorder="1"/>
    <xf numFmtId="0" fontId="2" fillId="2" borderId="6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166" fontId="2" fillId="0" borderId="9" xfId="0" applyNumberFormat="1" applyFont="1" applyBorder="1"/>
    <xf numFmtId="0" fontId="2" fillId="2" borderId="9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166" fontId="2" fillId="0" borderId="0" xfId="0" applyNumberFormat="1" applyFont="1" applyBorder="1" applyProtection="1">
      <protection locked="0"/>
    </xf>
    <xf numFmtId="4" fontId="8" fillId="2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Border="1" applyProtection="1">
      <protection locked="0"/>
    </xf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1" fillId="0" borderId="0" xfId="5"/>
    <xf numFmtId="0" fontId="11" fillId="0" borderId="0" xfId="5" applyBorder="1"/>
    <xf numFmtId="44" fontId="0" fillId="0" borderId="0" xfId="3" applyFont="1"/>
    <xf numFmtId="0" fontId="14" fillId="0" borderId="11" xfId="5" applyFont="1" applyFill="1" applyBorder="1"/>
    <xf numFmtId="0" fontId="11" fillId="0" borderId="0" xfId="5" applyFill="1" applyBorder="1"/>
    <xf numFmtId="0" fontId="14" fillId="0" borderId="12" xfId="5" applyFont="1" applyFill="1" applyBorder="1"/>
    <xf numFmtId="0" fontId="14" fillId="0" borderId="0" xfId="5" applyFont="1"/>
    <xf numFmtId="44" fontId="0" fillId="0" borderId="0" xfId="3" applyFont="1" applyFill="1" applyBorder="1"/>
    <xf numFmtId="0" fontId="11" fillId="0" borderId="0" xfId="5" applyFill="1"/>
    <xf numFmtId="44" fontId="17" fillId="0" borderId="0" xfId="3" applyFont="1"/>
    <xf numFmtId="0" fontId="16" fillId="0" borderId="0" xfId="7"/>
    <xf numFmtId="0" fontId="16" fillId="0" borderId="0" xfId="7" applyAlignment="1">
      <alignment horizontal="left" vertical="top"/>
    </xf>
    <xf numFmtId="0" fontId="17" fillId="0" borderId="0" xfId="7" applyFont="1" applyFill="1" applyAlignment="1">
      <alignment horizontal="left" vertical="top"/>
    </xf>
    <xf numFmtId="0" fontId="16" fillId="0" borderId="0" xfId="7" applyFont="1" applyFill="1" applyAlignment="1">
      <alignment vertical="top"/>
    </xf>
    <xf numFmtId="0" fontId="16" fillId="0" borderId="0" xfId="7" applyFont="1" applyFill="1"/>
    <xf numFmtId="0" fontId="16" fillId="0" borderId="0" xfId="7" applyFill="1"/>
    <xf numFmtId="0" fontId="16" fillId="0" borderId="0" xfId="7" applyFill="1" applyAlignment="1">
      <alignment horizontal="right"/>
    </xf>
    <xf numFmtId="44" fontId="16" fillId="0" borderId="0" xfId="3" applyFont="1" applyFill="1" applyAlignment="1"/>
    <xf numFmtId="0" fontId="14" fillId="0" borderId="14" xfId="7" applyFont="1" applyFill="1" applyBorder="1"/>
    <xf numFmtId="3" fontId="16" fillId="0" borderId="0" xfId="7" applyNumberFormat="1"/>
    <xf numFmtId="0" fontId="14" fillId="0" borderId="15" xfId="7" applyFont="1" applyFill="1" applyBorder="1"/>
    <xf numFmtId="0" fontId="22" fillId="0" borderId="0" xfId="7" applyFont="1" applyFill="1" applyBorder="1" applyAlignment="1">
      <alignment horizontal="left" wrapText="1"/>
    </xf>
    <xf numFmtId="0" fontId="14" fillId="0" borderId="13" xfId="7" applyFont="1" applyFill="1" applyBorder="1"/>
    <xf numFmtId="169" fontId="52" fillId="0" borderId="0" xfId="5" applyNumberFormat="1" applyFont="1" applyBorder="1" applyAlignment="1">
      <alignment horizontal="right" vertical="top"/>
    </xf>
    <xf numFmtId="0" fontId="16" fillId="0" borderId="0" xfId="7" applyAlignment="1">
      <alignment vertical="top"/>
    </xf>
    <xf numFmtId="44" fontId="16" fillId="0" borderId="0" xfId="3" applyFont="1"/>
    <xf numFmtId="0" fontId="18" fillId="0" borderId="0" xfId="7" applyFont="1" applyAlignment="1">
      <alignment horizontal="left" vertical="top" wrapText="1"/>
    </xf>
    <xf numFmtId="0" fontId="18" fillId="0" borderId="0" xfId="7" applyFont="1" applyAlignment="1">
      <alignment vertical="top" wrapText="1"/>
    </xf>
    <xf numFmtId="0" fontId="18" fillId="0" borderId="0" xfId="7" applyFont="1" applyAlignment="1">
      <alignment horizontal="center" wrapText="1"/>
    </xf>
    <xf numFmtId="44" fontId="18" fillId="0" borderId="0" xfId="3" applyFont="1" applyAlignment="1">
      <alignment horizontal="center" wrapText="1"/>
    </xf>
    <xf numFmtId="0" fontId="18" fillId="0" borderId="0" xfId="7" applyFont="1" applyBorder="1" applyAlignment="1">
      <alignment horizontal="center" wrapText="1"/>
    </xf>
    <xf numFmtId="0" fontId="18" fillId="0" borderId="0" xfId="7" applyFont="1" applyAlignment="1">
      <alignment horizontal="left" wrapText="1"/>
    </xf>
    <xf numFmtId="44" fontId="18" fillId="0" borderId="0" xfId="3" applyFont="1" applyAlignment="1">
      <alignment horizontal="left" wrapText="1"/>
    </xf>
    <xf numFmtId="0" fontId="23" fillId="0" borderId="0" xfId="7" applyFont="1" applyAlignment="1">
      <alignment horizontal="left" vertical="top"/>
    </xf>
    <xf numFmtId="0" fontId="23" fillId="0" borderId="0" xfId="7" applyFont="1" applyAlignment="1">
      <alignment vertical="top"/>
    </xf>
    <xf numFmtId="0" fontId="16" fillId="0" borderId="0" xfId="7" applyAlignment="1">
      <alignment horizontal="right"/>
    </xf>
    <xf numFmtId="0" fontId="16" fillId="0" borderId="0" xfId="7" applyBorder="1" applyAlignment="1">
      <alignment horizontal="left" vertical="top"/>
    </xf>
    <xf numFmtId="0" fontId="16" fillId="0" borderId="0" xfId="7" applyBorder="1" applyAlignment="1">
      <alignment vertical="top"/>
    </xf>
    <xf numFmtId="0" fontId="24" fillId="0" borderId="0" xfId="7" applyFont="1" applyBorder="1"/>
    <xf numFmtId="3" fontId="24" fillId="0" borderId="0" xfId="7" applyNumberFormat="1" applyFont="1" applyBorder="1" applyAlignment="1">
      <alignment horizontal="right"/>
    </xf>
    <xf numFmtId="44" fontId="24" fillId="0" borderId="0" xfId="3" applyFont="1" applyBorder="1"/>
    <xf numFmtId="0" fontId="23" fillId="0" borderId="0" xfId="7" applyFont="1" applyBorder="1" applyAlignment="1">
      <alignment horizontal="left" vertical="top"/>
    </xf>
    <xf numFmtId="0" fontId="23" fillId="0" borderId="0" xfId="7" applyFont="1" applyBorder="1" applyAlignment="1">
      <alignment vertical="top"/>
    </xf>
    <xf numFmtId="0" fontId="16" fillId="0" borderId="0" xfId="7" applyBorder="1"/>
    <xf numFmtId="0" fontId="16" fillId="0" borderId="0" xfId="7" applyBorder="1" applyAlignment="1">
      <alignment horizontal="right"/>
    </xf>
    <xf numFmtId="44" fontId="16" fillId="0" borderId="0" xfId="3" applyFont="1" applyBorder="1"/>
    <xf numFmtId="0" fontId="25" fillId="0" borderId="0" xfId="6" applyAlignment="1">
      <alignment horizontal="left" vertical="top"/>
      <protection locked="0"/>
    </xf>
    <xf numFmtId="0" fontId="29" fillId="0" borderId="0" xfId="6" applyFont="1" applyAlignment="1" applyProtection="1">
      <alignment horizontal="left"/>
    </xf>
    <xf numFmtId="44" fontId="29" fillId="0" borderId="0" xfId="4" applyFont="1" applyAlignment="1" applyProtection="1">
      <alignment horizontal="left"/>
    </xf>
    <xf numFmtId="0" fontId="29" fillId="0" borderId="0" xfId="6" applyFont="1" applyAlignment="1" applyProtection="1">
      <alignment horizontal="left" vertical="top" wrapText="1"/>
    </xf>
    <xf numFmtId="172" fontId="29" fillId="0" borderId="0" xfId="6" applyNumberFormat="1" applyFont="1" applyAlignment="1" applyProtection="1">
      <alignment horizontal="right" vertical="top"/>
    </xf>
    <xf numFmtId="173" fontId="29" fillId="0" borderId="0" xfId="6" applyNumberFormat="1" applyFont="1" applyAlignment="1" applyProtection="1">
      <alignment horizontal="right" vertical="top"/>
    </xf>
    <xf numFmtId="0" fontId="27" fillId="0" borderId="0" xfId="6" applyFont="1" applyAlignment="1" applyProtection="1">
      <alignment horizontal="left"/>
    </xf>
    <xf numFmtId="44" fontId="27" fillId="0" borderId="0" xfId="4" applyFont="1" applyAlignment="1" applyProtection="1">
      <alignment horizontal="left"/>
    </xf>
    <xf numFmtId="171" fontId="30" fillId="0" borderId="0" xfId="6" applyNumberFormat="1" applyFont="1" applyAlignment="1">
      <alignment horizontal="center"/>
      <protection locked="0"/>
    </xf>
    <xf numFmtId="0" fontId="30" fillId="0" borderId="0" xfId="6" applyFont="1" applyAlignment="1">
      <alignment horizontal="left" wrapText="1"/>
      <protection locked="0"/>
    </xf>
    <xf numFmtId="172" fontId="30" fillId="0" borderId="0" xfId="6" applyNumberFormat="1" applyFont="1" applyAlignment="1">
      <alignment horizontal="right"/>
      <protection locked="0"/>
    </xf>
    <xf numFmtId="44" fontId="53" fillId="0" borderId="0" xfId="4" applyFont="1" applyAlignment="1">
      <alignment horizontal="left"/>
      <protection locked="0"/>
    </xf>
    <xf numFmtId="171" fontId="31" fillId="0" borderId="0" xfId="6" applyNumberFormat="1" applyFont="1" applyAlignment="1">
      <alignment horizontal="center"/>
      <protection locked="0"/>
    </xf>
    <xf numFmtId="0" fontId="31" fillId="0" borderId="0" xfId="6" applyFont="1" applyAlignment="1">
      <alignment horizontal="left" wrapText="1"/>
      <protection locked="0"/>
    </xf>
    <xf numFmtId="172" fontId="31" fillId="0" borderId="0" xfId="6" applyNumberFormat="1" applyFont="1" applyAlignment="1">
      <alignment horizontal="right"/>
      <protection locked="0"/>
    </xf>
    <xf numFmtId="44" fontId="54" fillId="0" borderId="0" xfId="4" applyFont="1" applyAlignment="1">
      <alignment horizontal="left"/>
      <protection locked="0"/>
    </xf>
    <xf numFmtId="171" fontId="28" fillId="0" borderId="6" xfId="6" applyNumberFormat="1" applyFont="1" applyBorder="1" applyAlignment="1">
      <alignment horizontal="center"/>
      <protection locked="0"/>
    </xf>
    <xf numFmtId="0" fontId="28" fillId="0" borderId="6" xfId="6" applyFont="1" applyBorder="1" applyAlignment="1">
      <alignment horizontal="left" wrapText="1"/>
      <protection locked="0"/>
    </xf>
    <xf numFmtId="172" fontId="28" fillId="0" borderId="16" xfId="6" applyNumberFormat="1" applyFont="1" applyBorder="1" applyAlignment="1">
      <alignment horizontal="right"/>
      <protection locked="0"/>
    </xf>
    <xf numFmtId="44" fontId="0" fillId="0" borderId="13" xfId="4" applyFont="1" applyBorder="1" applyAlignment="1">
      <alignment horizontal="left" vertical="top"/>
      <protection locked="0"/>
    </xf>
    <xf numFmtId="0" fontId="28" fillId="0" borderId="17" xfId="6" applyFont="1" applyBorder="1" applyAlignment="1">
      <alignment horizontal="left" wrapText="1"/>
      <protection locked="0"/>
    </xf>
    <xf numFmtId="0" fontId="28" fillId="0" borderId="16" xfId="6" applyFont="1" applyBorder="1" applyAlignment="1">
      <alignment horizontal="left" wrapText="1"/>
      <protection locked="0"/>
    </xf>
    <xf numFmtId="0" fontId="28" fillId="0" borderId="13" xfId="6" applyFont="1" applyBorder="1" applyAlignment="1">
      <alignment horizontal="left" wrapText="1"/>
      <protection locked="0"/>
    </xf>
    <xf numFmtId="0" fontId="28" fillId="0" borderId="10" xfId="6" applyFont="1" applyBorder="1" applyAlignment="1">
      <alignment horizontal="left" wrapText="1"/>
      <protection locked="0"/>
    </xf>
    <xf numFmtId="44" fontId="54" fillId="0" borderId="0" xfId="4" applyFont="1" applyAlignment="1">
      <alignment horizontal="center"/>
      <protection locked="0"/>
    </xf>
    <xf numFmtId="172" fontId="28" fillId="0" borderId="19" xfId="6" applyNumberFormat="1" applyFont="1" applyBorder="1" applyAlignment="1">
      <alignment horizontal="right"/>
      <protection locked="0"/>
    </xf>
    <xf numFmtId="172" fontId="28" fillId="0" borderId="20" xfId="6" applyNumberFormat="1" applyFont="1" applyBorder="1" applyAlignment="1">
      <alignment horizontal="right"/>
      <protection locked="0"/>
    </xf>
    <xf numFmtId="172" fontId="28" fillId="0" borderId="21" xfId="6" applyNumberFormat="1" applyFont="1" applyBorder="1" applyAlignment="1">
      <alignment horizontal="right"/>
      <protection locked="0"/>
    </xf>
    <xf numFmtId="172" fontId="28" fillId="0" borderId="22" xfId="6" applyNumberFormat="1" applyFont="1" applyBorder="1" applyAlignment="1">
      <alignment horizontal="right"/>
      <protection locked="0"/>
    </xf>
    <xf numFmtId="171" fontId="32" fillId="0" borderId="0" xfId="6" applyNumberFormat="1" applyFont="1" applyAlignment="1">
      <alignment horizontal="center"/>
      <protection locked="0"/>
    </xf>
    <xf numFmtId="0" fontId="32" fillId="0" borderId="0" xfId="6" applyFont="1" applyAlignment="1">
      <alignment horizontal="left" wrapText="1"/>
      <protection locked="0"/>
    </xf>
    <xf numFmtId="172" fontId="32" fillId="0" borderId="0" xfId="6" applyNumberFormat="1" applyFont="1" applyAlignment="1">
      <alignment horizontal="right"/>
      <protection locked="0"/>
    </xf>
    <xf numFmtId="44" fontId="0" fillId="0" borderId="0" xfId="4" applyFont="1" applyAlignment="1">
      <alignment horizontal="left" vertical="top"/>
      <protection locked="0"/>
    </xf>
    <xf numFmtId="0" fontId="25" fillId="0" borderId="0" xfId="6" applyFont="1" applyAlignment="1">
      <alignment horizontal="left" vertical="top"/>
      <protection locked="0"/>
    </xf>
    <xf numFmtId="171" fontId="25" fillId="0" borderId="0" xfId="6" applyNumberFormat="1" applyAlignment="1">
      <alignment vertical="top"/>
      <protection locked="0"/>
    </xf>
    <xf numFmtId="171" fontId="25" fillId="0" borderId="0" xfId="6" applyNumberFormat="1" applyAlignment="1">
      <alignment horizontal="center" vertical="top"/>
      <protection locked="0"/>
    </xf>
    <xf numFmtId="0" fontId="25" fillId="0" borderId="0" xfId="6" applyAlignment="1">
      <alignment horizontal="left" vertical="top" wrapText="1"/>
      <protection locked="0"/>
    </xf>
    <xf numFmtId="172" fontId="25" fillId="0" borderId="0" xfId="6" applyNumberFormat="1" applyAlignment="1">
      <alignment horizontal="right" vertical="top"/>
      <protection locked="0"/>
    </xf>
    <xf numFmtId="173" fontId="25" fillId="0" borderId="0" xfId="6" applyNumberFormat="1" applyAlignment="1">
      <alignment horizontal="right" vertical="top"/>
      <protection locked="0"/>
    </xf>
    <xf numFmtId="44" fontId="0" fillId="0" borderId="0" xfId="4" applyFont="1" applyAlignment="1">
      <alignment horizontal="right" vertical="top"/>
      <protection locked="0"/>
    </xf>
    <xf numFmtId="0" fontId="11" fillId="0" borderId="0" xfId="5" applyAlignment="1">
      <alignment horizontal="left"/>
    </xf>
    <xf numFmtId="0" fontId="11" fillId="0" borderId="0" xfId="5" applyAlignment="1">
      <alignment horizontal="center"/>
    </xf>
    <xf numFmtId="0" fontId="33" fillId="0" borderId="0" xfId="5" applyFont="1" applyAlignment="1">
      <alignment horizontal="justify"/>
    </xf>
    <xf numFmtId="0" fontId="34" fillId="0" borderId="0" xfId="5" applyFont="1" applyAlignment="1">
      <alignment horizontal="justify"/>
    </xf>
    <xf numFmtId="0" fontId="35" fillId="0" borderId="0" xfId="5" applyFont="1" applyAlignment="1">
      <alignment horizontal="left"/>
    </xf>
    <xf numFmtId="0" fontId="33" fillId="0" borderId="0" xfId="5" applyFont="1" applyAlignment="1">
      <alignment horizontal="left"/>
    </xf>
    <xf numFmtId="0" fontId="11" fillId="0" borderId="0" xfId="5" applyAlignment="1">
      <alignment horizontal="justify"/>
    </xf>
    <xf numFmtId="0" fontId="11" fillId="0" borderId="0" xfId="5" applyAlignment="1">
      <alignment horizontal="right"/>
    </xf>
    <xf numFmtId="0" fontId="28" fillId="0" borderId="0" xfId="5" applyFont="1" applyAlignment="1">
      <alignment horizontal="left"/>
    </xf>
    <xf numFmtId="0" fontId="36" fillId="0" borderId="0" xfId="5" applyFont="1" applyAlignment="1">
      <alignment horizontal="right"/>
    </xf>
    <xf numFmtId="167" fontId="19" fillId="0" borderId="0" xfId="5" applyNumberFormat="1" applyFont="1"/>
    <xf numFmtId="49" fontId="11" fillId="0" borderId="0" xfId="5" applyNumberFormat="1" applyAlignment="1">
      <alignment horizontal="justify"/>
    </xf>
    <xf numFmtId="9" fontId="11" fillId="0" borderId="0" xfId="5" applyNumberFormat="1" applyAlignment="1">
      <alignment horizontal="right"/>
    </xf>
    <xf numFmtId="0" fontId="37" fillId="0" borderId="0" xfId="5" applyFont="1" applyAlignment="1">
      <alignment horizontal="right"/>
    </xf>
    <xf numFmtId="167" fontId="37" fillId="0" borderId="0" xfId="5" applyNumberFormat="1" applyFont="1"/>
    <xf numFmtId="0" fontId="11" fillId="0" borderId="0" xfId="5" applyFill="1" applyBorder="1" applyAlignment="1">
      <alignment horizontal="center"/>
    </xf>
    <xf numFmtId="174" fontId="11" fillId="0" borderId="0" xfId="5" applyNumberFormat="1" applyAlignment="1">
      <alignment horizontal="center"/>
    </xf>
    <xf numFmtId="0" fontId="12" fillId="0" borderId="0" xfId="5" applyFont="1" applyFill="1" applyBorder="1" applyAlignment="1">
      <alignment horizontal="justify"/>
    </xf>
    <xf numFmtId="175" fontId="11" fillId="0" borderId="0" xfId="5" applyNumberFormat="1" applyAlignment="1">
      <alignment horizontal="center"/>
    </xf>
    <xf numFmtId="167" fontId="11" fillId="0" borderId="0" xfId="5" applyNumberFormat="1"/>
    <xf numFmtId="176" fontId="11" fillId="0" borderId="0" xfId="5" applyNumberFormat="1"/>
    <xf numFmtId="0" fontId="38" fillId="0" borderId="0" xfId="5" applyFont="1" applyFill="1" applyBorder="1" applyAlignment="1">
      <alignment horizontal="justify"/>
    </xf>
    <xf numFmtId="167" fontId="20" fillId="0" borderId="0" xfId="5" applyNumberFormat="1" applyFont="1"/>
    <xf numFmtId="0" fontId="15" fillId="0" borderId="0" xfId="5" applyFont="1" applyFill="1" applyBorder="1" applyAlignment="1">
      <alignment horizontal="justify"/>
    </xf>
    <xf numFmtId="0" fontId="29" fillId="0" borderId="0" xfId="5" applyFont="1" applyAlignment="1">
      <alignment horizontal="justify"/>
    </xf>
    <xf numFmtId="0" fontId="11" fillId="0" borderId="0" xfId="5" applyAlignment="1">
      <alignment horizontal="justify" wrapText="1"/>
    </xf>
    <xf numFmtId="0" fontId="39" fillId="0" borderId="0" xfId="5" applyFont="1" applyFill="1" applyBorder="1" applyAlignment="1">
      <alignment horizontal="justify"/>
    </xf>
    <xf numFmtId="0" fontId="11" fillId="0" borderId="0" xfId="5" applyAlignment="1">
      <alignment horizontal="left" vertical="top"/>
    </xf>
    <xf numFmtId="0" fontId="40" fillId="0" borderId="0" xfId="5" applyFont="1" applyAlignment="1">
      <alignment horizontal="left" vertical="top"/>
    </xf>
    <xf numFmtId="0" fontId="11" fillId="0" borderId="0" xfId="5" applyFill="1" applyAlignment="1">
      <alignment horizontal="left" vertical="top"/>
    </xf>
    <xf numFmtId="0" fontId="11" fillId="0" borderId="0" xfId="5" applyFill="1" applyBorder="1" applyAlignment="1">
      <alignment horizontal="left" vertical="top"/>
    </xf>
    <xf numFmtId="174" fontId="11" fillId="0" borderId="0" xfId="5" applyNumberFormat="1" applyAlignment="1">
      <alignment horizontal="left" vertical="top"/>
    </xf>
    <xf numFmtId="175" fontId="11" fillId="0" borderId="0" xfId="5" applyNumberFormat="1" applyAlignment="1">
      <alignment horizontal="left" vertical="top"/>
    </xf>
    <xf numFmtId="0" fontId="55" fillId="0" borderId="0" xfId="5" applyFont="1" applyFill="1" applyAlignment="1">
      <alignment horizontal="left" vertical="top"/>
    </xf>
    <xf numFmtId="0" fontId="55" fillId="0" borderId="0" xfId="5" applyFont="1" applyAlignment="1">
      <alignment horizontal="left" vertical="top"/>
    </xf>
    <xf numFmtId="175" fontId="55" fillId="0" borderId="0" xfId="5" applyNumberFormat="1" applyFont="1" applyAlignment="1">
      <alignment horizontal="left" vertical="top"/>
    </xf>
    <xf numFmtId="0" fontId="56" fillId="0" borderId="0" xfId="5" applyFont="1" applyFill="1" applyBorder="1" applyAlignment="1">
      <alignment horizontal="justify"/>
    </xf>
    <xf numFmtId="0" fontId="55" fillId="0" borderId="0" xfId="5" applyFont="1" applyAlignment="1">
      <alignment horizontal="center"/>
    </xf>
    <xf numFmtId="0" fontId="55" fillId="0" borderId="0" xfId="5" applyFont="1"/>
    <xf numFmtId="167" fontId="56" fillId="0" borderId="0" xfId="5" applyNumberFormat="1" applyFont="1"/>
    <xf numFmtId="167" fontId="55" fillId="0" borderId="0" xfId="5" applyNumberFormat="1" applyFont="1"/>
    <xf numFmtId="0" fontId="57" fillId="0" borderId="0" xfId="5" applyFont="1" applyAlignment="1">
      <alignment horizontal="left" vertical="top"/>
    </xf>
    <xf numFmtId="175" fontId="57" fillId="0" borderId="0" xfId="5" applyNumberFormat="1" applyFont="1" applyAlignment="1">
      <alignment horizontal="left" vertical="top"/>
    </xf>
    <xf numFmtId="0" fontId="57" fillId="0" borderId="0" xfId="5" applyFont="1" applyAlignment="1">
      <alignment horizontal="center"/>
    </xf>
    <xf numFmtId="0" fontId="57" fillId="0" borderId="0" xfId="5" applyFont="1"/>
    <xf numFmtId="0" fontId="55" fillId="0" borderId="0" xfId="5" applyFont="1" applyAlignment="1">
      <alignment horizontal="justify"/>
    </xf>
    <xf numFmtId="0" fontId="28" fillId="0" borderId="0" xfId="5" applyFont="1"/>
    <xf numFmtId="0" fontId="58" fillId="0" borderId="23" xfId="0" applyFont="1" applyBorder="1" applyAlignment="1">
      <alignment horizontal="center" vertical="center"/>
    </xf>
    <xf numFmtId="0" fontId="58" fillId="0" borderId="24" xfId="0" applyFont="1" applyBorder="1" applyAlignment="1">
      <alignment horizontal="center" wrapText="1"/>
    </xf>
    <xf numFmtId="0" fontId="58" fillId="0" borderId="25" xfId="0" applyFont="1" applyBorder="1"/>
    <xf numFmtId="0" fontId="58" fillId="0" borderId="26" xfId="0" applyFont="1" applyBorder="1"/>
    <xf numFmtId="44" fontId="58" fillId="0" borderId="27" xfId="0" applyNumberFormat="1" applyFont="1" applyBorder="1" applyAlignment="1">
      <alignment horizontal="right"/>
    </xf>
    <xf numFmtId="0" fontId="58" fillId="0" borderId="12" xfId="0" applyFont="1" applyFill="1" applyBorder="1"/>
    <xf numFmtId="44" fontId="58" fillId="3" borderId="28" xfId="0" applyNumberFormat="1" applyFont="1" applyFill="1" applyBorder="1"/>
    <xf numFmtId="0" fontId="0" fillId="0" borderId="0" xfId="0" applyFont="1" applyFill="1" applyBorder="1" applyAlignment="1">
      <alignment wrapText="1"/>
    </xf>
    <xf numFmtId="0" fontId="18" fillId="0" borderId="0" xfId="7" applyFont="1" applyAlignment="1">
      <alignment horizontal="left" vertical="top"/>
    </xf>
    <xf numFmtId="44" fontId="1" fillId="4" borderId="6" xfId="1" applyFill="1" applyBorder="1" applyAlignment="1" applyProtection="1">
      <alignment horizontal="right" wrapText="1"/>
      <protection locked="0"/>
    </xf>
    <xf numFmtId="44" fontId="1" fillId="5" borderId="6" xfId="1" applyFill="1" applyBorder="1" applyAlignment="1" applyProtection="1">
      <alignment horizontal="right" wrapText="1"/>
      <protection locked="0"/>
    </xf>
    <xf numFmtId="44" fontId="1" fillId="0" borderId="6" xfId="1" applyBorder="1" applyAlignment="1" applyProtection="1">
      <alignment horizontal="right"/>
      <protection locked="0"/>
    </xf>
    <xf numFmtId="44" fontId="1" fillId="0" borderId="6" xfId="1" applyBorder="1" applyAlignment="1" applyProtection="1">
      <alignment horizontal="right" wrapText="1"/>
      <protection locked="0"/>
    </xf>
    <xf numFmtId="44" fontId="1" fillId="2" borderId="6" xfId="1" applyFill="1" applyBorder="1" applyAlignment="1" applyProtection="1">
      <alignment horizontal="right"/>
      <protection locked="0"/>
    </xf>
    <xf numFmtId="44" fontId="1" fillId="0" borderId="6" xfId="1" applyBorder="1" applyAlignment="1">
      <alignment horizontal="right"/>
    </xf>
    <xf numFmtId="44" fontId="1" fillId="0" borderId="9" xfId="1" applyBorder="1" applyAlignment="1">
      <alignment horizontal="right"/>
    </xf>
    <xf numFmtId="44" fontId="44" fillId="0" borderId="29" xfId="1" applyFont="1" applyBorder="1"/>
    <xf numFmtId="44" fontId="44" fillId="0" borderId="6" xfId="1" applyFont="1" applyBorder="1"/>
    <xf numFmtId="44" fontId="44" fillId="0" borderId="9" xfId="1" applyFont="1" applyBorder="1"/>
    <xf numFmtId="44" fontId="1" fillId="4" borderId="6" xfId="1" applyFill="1" applyBorder="1" applyAlignment="1">
      <alignment horizontal="right" wrapText="1"/>
    </xf>
    <xf numFmtId="44" fontId="1" fillId="6" borderId="6" xfId="1" applyFill="1" applyBorder="1" applyAlignment="1">
      <alignment horizontal="right"/>
    </xf>
    <xf numFmtId="44" fontId="1" fillId="6" borderId="6" xfId="1" applyFill="1" applyBorder="1" applyAlignment="1" applyProtection="1">
      <alignment horizontal="right"/>
      <protection locked="0"/>
    </xf>
    <xf numFmtId="44" fontId="1" fillId="0" borderId="10" xfId="1" applyBorder="1" applyAlignment="1">
      <alignment horizontal="right"/>
    </xf>
    <xf numFmtId="44" fontId="1" fillId="4" borderId="13" xfId="1" applyFill="1" applyBorder="1" applyAlignment="1" applyProtection="1">
      <alignment horizontal="left" vertical="top"/>
      <protection locked="0"/>
    </xf>
    <xf numFmtId="44" fontId="1" fillId="4" borderId="15" xfId="1" applyFill="1" applyBorder="1" applyAlignment="1" applyProtection="1">
      <alignment horizontal="left" vertical="top"/>
      <protection locked="0"/>
    </xf>
    <xf numFmtId="44" fontId="1" fillId="4" borderId="30" xfId="1" applyFill="1" applyBorder="1" applyAlignment="1" applyProtection="1">
      <alignment horizontal="left" vertical="top"/>
      <protection locked="0"/>
    </xf>
    <xf numFmtId="0" fontId="11" fillId="0" borderId="13" xfId="5" applyFill="1" applyBorder="1" applyAlignment="1">
      <alignment horizontal="left" vertical="top"/>
    </xf>
    <xf numFmtId="174" fontId="11" fillId="0" borderId="13" xfId="5" applyNumberFormat="1" applyBorder="1" applyAlignment="1">
      <alignment horizontal="left" vertical="top"/>
    </xf>
    <xf numFmtId="0" fontId="12" fillId="0" borderId="13" xfId="5" applyFont="1" applyFill="1" applyBorder="1" applyAlignment="1">
      <alignment horizontal="justify"/>
    </xf>
    <xf numFmtId="0" fontId="11" fillId="0" borderId="13" xfId="5" applyFill="1" applyBorder="1" applyAlignment="1">
      <alignment horizontal="center"/>
    </xf>
    <xf numFmtId="0" fontId="11" fillId="0" borderId="13" xfId="5" applyFill="1" applyBorder="1"/>
    <xf numFmtId="0" fontId="11" fillId="0" borderId="13" xfId="5" applyBorder="1" applyAlignment="1">
      <alignment horizontal="left" vertical="top"/>
    </xf>
    <xf numFmtId="175" fontId="11" fillId="0" borderId="13" xfId="5" applyNumberFormat="1" applyBorder="1" applyAlignment="1">
      <alignment horizontal="left" vertical="top"/>
    </xf>
    <xf numFmtId="0" fontId="11" fillId="0" borderId="13" xfId="5" applyBorder="1" applyAlignment="1">
      <alignment horizontal="justify"/>
    </xf>
    <xf numFmtId="0" fontId="11" fillId="0" borderId="13" xfId="5" applyBorder="1" applyAlignment="1">
      <alignment horizontal="center"/>
    </xf>
    <xf numFmtId="0" fontId="11" fillId="0" borderId="13" xfId="5" applyBorder="1"/>
    <xf numFmtId="0" fontId="15" fillId="0" borderId="13" xfId="5" applyFont="1" applyFill="1" applyBorder="1" applyAlignment="1">
      <alignment horizontal="justify"/>
    </xf>
    <xf numFmtId="176" fontId="11" fillId="0" borderId="13" xfId="5" applyNumberFormat="1" applyBorder="1"/>
    <xf numFmtId="0" fontId="11" fillId="0" borderId="13" xfId="5" applyBorder="1" applyAlignment="1">
      <alignment horizontal="justify" wrapText="1"/>
    </xf>
    <xf numFmtId="44" fontId="1" fillId="4" borderId="13" xfId="1" applyFill="1" applyBorder="1"/>
    <xf numFmtId="177" fontId="11" fillId="0" borderId="13" xfId="5" applyNumberFormat="1" applyBorder="1"/>
    <xf numFmtId="44" fontId="1" fillId="6" borderId="13" xfId="1" applyFill="1" applyBorder="1"/>
    <xf numFmtId="44" fontId="1" fillId="0" borderId="13" xfId="1" applyBorder="1"/>
    <xf numFmtId="44" fontId="1" fillId="0" borderId="0" xfId="1"/>
    <xf numFmtId="44" fontId="1" fillId="4" borderId="13" xfId="1" applyFill="1" applyBorder="1" applyAlignment="1">
      <alignment horizontal="center"/>
    </xf>
    <xf numFmtId="177" fontId="1" fillId="0" borderId="13" xfId="1" applyNumberFormat="1" applyBorder="1"/>
    <xf numFmtId="177" fontId="1" fillId="0" borderId="0" xfId="1" applyNumberFormat="1"/>
    <xf numFmtId="177" fontId="1" fillId="4" borderId="13" xfId="1" applyNumberFormat="1" applyFill="1" applyBorder="1"/>
    <xf numFmtId="44" fontId="59" fillId="0" borderId="0" xfId="1" applyFont="1"/>
    <xf numFmtId="49" fontId="15" fillId="0" borderId="13" xfId="7" applyNumberFormat="1" applyFont="1" applyFill="1" applyBorder="1" applyAlignment="1">
      <alignment vertical="top"/>
    </xf>
    <xf numFmtId="0" fontId="15" fillId="0" borderId="13" xfId="7" applyFont="1" applyFill="1" applyBorder="1" applyAlignment="1">
      <alignment wrapText="1"/>
    </xf>
    <xf numFmtId="4" fontId="15" fillId="0" borderId="13" xfId="7" applyNumberFormat="1" applyFont="1" applyFill="1" applyBorder="1" applyAlignment="1">
      <alignment horizontal="right"/>
    </xf>
    <xf numFmtId="177" fontId="15" fillId="4" borderId="13" xfId="7" applyNumberFormat="1" applyFont="1" applyFill="1" applyBorder="1" applyAlignment="1">
      <alignment horizontal="right"/>
    </xf>
    <xf numFmtId="44" fontId="15" fillId="0" borderId="13" xfId="3" applyFont="1" applyFill="1" applyBorder="1"/>
    <xf numFmtId="168" fontId="15" fillId="0" borderId="13" xfId="7" applyNumberFormat="1" applyFont="1" applyFill="1" applyBorder="1"/>
    <xf numFmtId="49" fontId="17" fillId="0" borderId="13" xfId="7" applyNumberFormat="1" applyFont="1" applyFill="1" applyBorder="1" applyAlignment="1">
      <alignment vertical="top"/>
    </xf>
    <xf numFmtId="0" fontId="22" fillId="0" borderId="13" xfId="7" applyFont="1" applyFill="1" applyBorder="1" applyAlignment="1">
      <alignment wrapText="1"/>
    </xf>
    <xf numFmtId="0" fontId="11" fillId="0" borderId="13" xfId="5" applyFill="1" applyBorder="1" applyAlignment="1">
      <alignment wrapText="1"/>
    </xf>
    <xf numFmtId="44" fontId="22" fillId="0" borderId="13" xfId="3" applyFont="1" applyFill="1" applyBorder="1" applyAlignment="1">
      <alignment horizontal="right"/>
    </xf>
    <xf numFmtId="0" fontId="16" fillId="0" borderId="13" xfId="7" applyFill="1" applyBorder="1"/>
    <xf numFmtId="0" fontId="22" fillId="0" borderId="13" xfId="7" applyFont="1" applyFill="1" applyBorder="1" applyAlignment="1">
      <alignment horizontal="center" wrapText="1"/>
    </xf>
    <xf numFmtId="49" fontId="52" fillId="0" borderId="13" xfId="5" applyNumberFormat="1" applyFont="1" applyBorder="1" applyAlignment="1">
      <alignment vertical="top"/>
    </xf>
    <xf numFmtId="0" fontId="22" fillId="0" borderId="13" xfId="7" applyFont="1" applyFill="1" applyBorder="1" applyAlignment="1">
      <alignment horizontal="left" wrapText="1"/>
    </xf>
    <xf numFmtId="49" fontId="60" fillId="0" borderId="13" xfId="5" applyNumberFormat="1" applyFont="1" applyBorder="1" applyAlignment="1">
      <alignment horizontal="left" vertical="top" wrapText="1"/>
    </xf>
    <xf numFmtId="49" fontId="15" fillId="6" borderId="13" xfId="7" applyNumberFormat="1" applyFont="1" applyFill="1" applyBorder="1" applyAlignment="1">
      <alignment vertical="top"/>
    </xf>
    <xf numFmtId="49" fontId="60" fillId="6" borderId="13" xfId="5" applyNumberFormat="1" applyFont="1" applyFill="1" applyBorder="1" applyAlignment="1">
      <alignment horizontal="left" vertical="top" wrapText="1"/>
    </xf>
    <xf numFmtId="44" fontId="1" fillId="4" borderId="13" xfId="1" applyFill="1" applyBorder="1" applyAlignment="1">
      <alignment horizontal="right"/>
    </xf>
    <xf numFmtId="44" fontId="1" fillId="4" borderId="13" xfId="1" applyFill="1" applyBorder="1" applyAlignment="1">
      <alignment horizontal="right" vertical="top"/>
    </xf>
    <xf numFmtId="44" fontId="11" fillId="0" borderId="13" xfId="3" applyFont="1" applyFill="1" applyBorder="1"/>
    <xf numFmtId="170" fontId="52" fillId="0" borderId="13" xfId="5" applyNumberFormat="1" applyFont="1" applyBorder="1" applyAlignment="1">
      <alignment horizontal="right" vertical="top"/>
    </xf>
    <xf numFmtId="49" fontId="15" fillId="0" borderId="13" xfId="7" applyNumberFormat="1" applyFont="1" applyFill="1" applyBorder="1" applyAlignment="1">
      <alignment horizontal="left" vertical="top"/>
    </xf>
    <xf numFmtId="177" fontId="52" fillId="0" borderId="13" xfId="5" applyNumberFormat="1" applyFont="1" applyBorder="1" applyAlignment="1">
      <alignment horizontal="right" vertical="top"/>
    </xf>
    <xf numFmtId="177" fontId="14" fillId="0" borderId="13" xfId="3" applyNumberFormat="1" applyFont="1" applyFill="1" applyBorder="1"/>
    <xf numFmtId="0" fontId="11" fillId="0" borderId="13" xfId="5" applyFill="1" applyBorder="1" applyAlignment="1">
      <alignment horizontal="left" wrapText="1"/>
    </xf>
    <xf numFmtId="49" fontId="60" fillId="0" borderId="13" xfId="5" applyNumberFormat="1" applyFont="1" applyBorder="1" applyAlignment="1">
      <alignment horizontal="right" vertical="top"/>
    </xf>
    <xf numFmtId="44" fontId="11" fillId="0" borderId="13" xfId="3" applyFont="1" applyFill="1" applyBorder="1" applyAlignment="1">
      <alignment vertical="top"/>
    </xf>
    <xf numFmtId="49" fontId="52" fillId="0" borderId="13" xfId="5" applyNumberFormat="1" applyFont="1" applyBorder="1" applyAlignment="1">
      <alignment horizontal="right" vertical="top"/>
    </xf>
    <xf numFmtId="177" fontId="22" fillId="6" borderId="13" xfId="7" applyNumberFormat="1" applyFont="1" applyFill="1" applyBorder="1" applyAlignment="1">
      <alignment horizontal="left" wrapText="1"/>
    </xf>
    <xf numFmtId="177" fontId="11" fillId="6" borderId="13" xfId="5" applyNumberFormat="1" applyFill="1" applyBorder="1" applyAlignment="1">
      <alignment wrapText="1"/>
    </xf>
    <xf numFmtId="49" fontId="15" fillId="0" borderId="15" xfId="7" applyNumberFormat="1" applyFont="1" applyFill="1" applyBorder="1" applyAlignment="1">
      <alignment vertical="top"/>
    </xf>
    <xf numFmtId="0" fontId="15" fillId="0" borderId="15" xfId="7" applyFont="1" applyFill="1" applyBorder="1" applyAlignment="1">
      <alignment wrapText="1"/>
    </xf>
    <xf numFmtId="4" fontId="15" fillId="0" borderId="15" xfId="7" applyNumberFormat="1" applyFont="1" applyFill="1" applyBorder="1" applyAlignment="1">
      <alignment horizontal="right"/>
    </xf>
    <xf numFmtId="177" fontId="15" fillId="4" borderId="15" xfId="7" applyNumberFormat="1" applyFont="1" applyFill="1" applyBorder="1" applyAlignment="1">
      <alignment horizontal="right"/>
    </xf>
    <xf numFmtId="44" fontId="15" fillId="0" borderId="15" xfId="3" applyFont="1" applyFill="1" applyBorder="1"/>
    <xf numFmtId="168" fontId="15" fillId="0" borderId="15" xfId="7" applyNumberFormat="1" applyFont="1" applyFill="1" applyBorder="1"/>
    <xf numFmtId="0" fontId="16" fillId="0" borderId="23" xfId="7" applyFill="1" applyBorder="1" applyAlignment="1">
      <alignment horizontal="left" vertical="top"/>
    </xf>
    <xf numFmtId="49" fontId="61" fillId="0" borderId="31" xfId="7" applyNumberFormat="1" applyFont="1" applyFill="1" applyBorder="1" applyAlignment="1">
      <alignment vertical="top"/>
    </xf>
    <xf numFmtId="0" fontId="61" fillId="0" borderId="31" xfId="7" applyFont="1" applyFill="1" applyBorder="1"/>
    <xf numFmtId="4" fontId="62" fillId="0" borderId="31" xfId="7" applyNumberFormat="1" applyFont="1" applyFill="1" applyBorder="1" applyAlignment="1">
      <alignment horizontal="right"/>
    </xf>
    <xf numFmtId="4" fontId="62" fillId="0" borderId="32" xfId="7" applyNumberFormat="1" applyFont="1" applyFill="1" applyBorder="1" applyAlignment="1">
      <alignment horizontal="right"/>
    </xf>
    <xf numFmtId="44" fontId="63" fillId="0" borderId="31" xfId="3" applyFont="1" applyFill="1" applyBorder="1"/>
    <xf numFmtId="0" fontId="63" fillId="0" borderId="31" xfId="7" applyFont="1" applyFill="1" applyBorder="1"/>
    <xf numFmtId="168" fontId="63" fillId="0" borderId="24" xfId="7" applyNumberFormat="1" applyFont="1" applyFill="1" applyBorder="1"/>
    <xf numFmtId="177" fontId="52" fillId="6" borderId="13" xfId="5" applyNumberFormat="1" applyFont="1" applyFill="1" applyBorder="1" applyAlignment="1">
      <alignment horizontal="right" vertical="top"/>
    </xf>
    <xf numFmtId="49" fontId="15" fillId="0" borderId="14" xfId="7" applyNumberFormat="1" applyFont="1" applyFill="1" applyBorder="1" applyAlignment="1">
      <alignment vertical="top"/>
    </xf>
    <xf numFmtId="0" fontId="15" fillId="0" borderId="14" xfId="7" applyFont="1" applyFill="1" applyBorder="1" applyAlignment="1">
      <alignment wrapText="1"/>
    </xf>
    <xf numFmtId="49" fontId="15" fillId="0" borderId="14" xfId="7" applyNumberFormat="1" applyFont="1" applyFill="1" applyBorder="1" applyAlignment="1">
      <alignment horizontal="center" shrinkToFit="1"/>
    </xf>
    <xf numFmtId="177" fontId="15" fillId="4" borderId="14" xfId="7" applyNumberFormat="1" applyFont="1" applyFill="1" applyBorder="1" applyAlignment="1">
      <alignment horizontal="right"/>
    </xf>
    <xf numFmtId="44" fontId="15" fillId="0" borderId="14" xfId="3" applyFont="1" applyFill="1" applyBorder="1"/>
    <xf numFmtId="168" fontId="15" fillId="0" borderId="14" xfId="7" applyNumberFormat="1" applyFont="1" applyFill="1" applyBorder="1"/>
    <xf numFmtId="49" fontId="17" fillId="0" borderId="15" xfId="7" applyNumberFormat="1" applyFont="1" applyFill="1" applyBorder="1" applyAlignment="1">
      <alignment vertical="top"/>
    </xf>
    <xf numFmtId="0" fontId="22" fillId="0" borderId="15" xfId="7" applyFont="1" applyFill="1" applyBorder="1" applyAlignment="1">
      <alignment wrapText="1"/>
    </xf>
    <xf numFmtId="0" fontId="11" fillId="0" borderId="15" xfId="5" applyFill="1" applyBorder="1" applyAlignment="1">
      <alignment wrapText="1"/>
    </xf>
    <xf numFmtId="44" fontId="22" fillId="0" borderId="15" xfId="3" applyFont="1" applyFill="1" applyBorder="1" applyAlignment="1">
      <alignment horizontal="right"/>
    </xf>
    <xf numFmtId="0" fontId="16" fillId="0" borderId="15" xfId="7" applyFill="1" applyBorder="1"/>
    <xf numFmtId="0" fontId="64" fillId="0" borderId="23" xfId="7" applyFont="1" applyFill="1" applyBorder="1" applyAlignment="1">
      <alignment horizontal="left" vertical="top"/>
    </xf>
    <xf numFmtId="49" fontId="65" fillId="0" borderId="31" xfId="7" applyNumberFormat="1" applyFont="1" applyFill="1" applyBorder="1" applyAlignment="1">
      <alignment vertical="top"/>
    </xf>
    <xf numFmtId="0" fontId="65" fillId="0" borderId="31" xfId="7" applyFont="1" applyFill="1" applyBorder="1"/>
    <xf numFmtId="0" fontId="64" fillId="0" borderId="31" xfId="7" applyFont="1" applyFill="1" applyBorder="1" applyAlignment="1">
      <alignment horizontal="center"/>
    </xf>
    <xf numFmtId="4" fontId="64" fillId="0" borderId="31" xfId="7" applyNumberFormat="1" applyFont="1" applyFill="1" applyBorder="1" applyAlignment="1">
      <alignment horizontal="right"/>
    </xf>
    <xf numFmtId="44" fontId="66" fillId="0" borderId="31" xfId="3" applyFont="1" applyFill="1" applyBorder="1"/>
    <xf numFmtId="0" fontId="66" fillId="0" borderId="31" xfId="7" applyFont="1" applyFill="1" applyBorder="1"/>
    <xf numFmtId="168" fontId="66" fillId="0" borderId="24" xfId="7" applyNumberFormat="1" applyFont="1" applyFill="1" applyBorder="1"/>
    <xf numFmtId="177" fontId="15" fillId="6" borderId="13" xfId="7" applyNumberFormat="1" applyFont="1" applyFill="1" applyBorder="1" applyAlignment="1">
      <alignment horizontal="right"/>
    </xf>
    <xf numFmtId="44" fontId="1" fillId="6" borderId="13" xfId="1" applyFill="1" applyBorder="1" applyAlignment="1">
      <alignment horizontal="left" wrapText="1"/>
    </xf>
    <xf numFmtId="168" fontId="22" fillId="0" borderId="13" xfId="7" applyNumberFormat="1" applyFont="1" applyFill="1" applyBorder="1" applyAlignment="1">
      <alignment horizontal="left" wrapText="1"/>
    </xf>
    <xf numFmtId="0" fontId="22" fillId="0" borderId="15" xfId="7" applyFont="1" applyFill="1" applyBorder="1" applyAlignment="1">
      <alignment horizontal="left" wrapText="1"/>
    </xf>
    <xf numFmtId="49" fontId="52" fillId="0" borderId="15" xfId="5" applyNumberFormat="1" applyFont="1" applyBorder="1" applyAlignment="1">
      <alignment vertical="top"/>
    </xf>
    <xf numFmtId="170" fontId="52" fillId="0" borderId="15" xfId="5" applyNumberFormat="1" applyFont="1" applyBorder="1" applyAlignment="1">
      <alignment horizontal="right" vertical="top"/>
    </xf>
    <xf numFmtId="44" fontId="11" fillId="0" borderId="15" xfId="3" applyFont="1" applyFill="1" applyBorder="1"/>
    <xf numFmtId="49" fontId="52" fillId="0" borderId="14" xfId="5" applyNumberFormat="1" applyFont="1" applyBorder="1" applyAlignment="1">
      <alignment vertical="top"/>
    </xf>
    <xf numFmtId="0" fontId="22" fillId="0" borderId="14" xfId="7" applyFont="1" applyFill="1" applyBorder="1" applyAlignment="1">
      <alignment horizontal="left" wrapText="1"/>
    </xf>
    <xf numFmtId="0" fontId="67" fillId="0" borderId="31" xfId="7" applyFont="1" applyFill="1" applyBorder="1"/>
    <xf numFmtId="170" fontId="68" fillId="0" borderId="31" xfId="5" applyNumberFormat="1" applyFont="1" applyBorder="1" applyAlignment="1">
      <alignment horizontal="right" vertical="top"/>
    </xf>
    <xf numFmtId="44" fontId="67" fillId="0" borderId="31" xfId="3" applyFont="1" applyFill="1" applyBorder="1"/>
    <xf numFmtId="177" fontId="52" fillId="0" borderId="14" xfId="5" applyNumberFormat="1" applyFont="1" applyBorder="1" applyAlignment="1">
      <alignment horizontal="right" vertical="top"/>
    </xf>
    <xf numFmtId="177" fontId="14" fillId="0" borderId="14" xfId="3" applyNumberFormat="1" applyFont="1" applyFill="1" applyBorder="1"/>
    <xf numFmtId="0" fontId="11" fillId="0" borderId="15" xfId="5" applyFill="1" applyBorder="1" applyAlignment="1">
      <alignment horizontal="left" wrapText="1"/>
    </xf>
    <xf numFmtId="44" fontId="1" fillId="4" borderId="14" xfId="1" applyFill="1" applyBorder="1" applyAlignment="1">
      <alignment horizontal="right"/>
    </xf>
    <xf numFmtId="49" fontId="60" fillId="0" borderId="15" xfId="5" applyNumberFormat="1" applyFont="1" applyBorder="1" applyAlignment="1">
      <alignment horizontal="right" vertical="top"/>
    </xf>
    <xf numFmtId="44" fontId="1" fillId="4" borderId="15" xfId="1" applyFill="1" applyBorder="1" applyAlignment="1">
      <alignment horizontal="right" vertical="top"/>
    </xf>
    <xf numFmtId="44" fontId="11" fillId="0" borderId="15" xfId="3" applyFont="1" applyFill="1" applyBorder="1" applyAlignment="1">
      <alignment vertical="top"/>
    </xf>
    <xf numFmtId="49" fontId="69" fillId="0" borderId="31" xfId="5" applyNumberFormat="1" applyFont="1" applyBorder="1" applyAlignment="1">
      <alignment horizontal="left" vertical="top" wrapText="1"/>
    </xf>
    <xf numFmtId="44" fontId="70" fillId="0" borderId="31" xfId="3" applyFont="1" applyFill="1" applyBorder="1" applyAlignment="1">
      <alignment vertical="top"/>
    </xf>
    <xf numFmtId="44" fontId="1" fillId="4" borderId="15" xfId="1" applyFill="1" applyBorder="1" applyAlignment="1">
      <alignment horizontal="right"/>
    </xf>
    <xf numFmtId="0" fontId="16" fillId="0" borderId="0" xfId="7" applyAlignment="1"/>
    <xf numFmtId="44" fontId="16" fillId="0" borderId="0" xfId="3" applyFont="1" applyAlignment="1"/>
    <xf numFmtId="0" fontId="71" fillId="0" borderId="13" xfId="7" applyFont="1" applyFill="1" applyBorder="1" applyAlignment="1">
      <alignment wrapText="1"/>
    </xf>
    <xf numFmtId="0" fontId="64" fillId="0" borderId="33" xfId="7" applyFont="1" applyFill="1" applyBorder="1" applyAlignment="1">
      <alignment horizontal="left" vertical="top"/>
    </xf>
    <xf numFmtId="49" fontId="65" fillId="0" borderId="34" xfId="7" applyNumberFormat="1" applyFont="1" applyFill="1" applyBorder="1" applyAlignment="1">
      <alignment vertical="top"/>
    </xf>
    <xf numFmtId="0" fontId="65" fillId="0" borderId="34" xfId="7" applyFont="1" applyFill="1" applyBorder="1"/>
    <xf numFmtId="4" fontId="64" fillId="0" borderId="34" xfId="7" applyNumberFormat="1" applyFont="1" applyFill="1" applyBorder="1" applyAlignment="1">
      <alignment horizontal="right"/>
    </xf>
    <xf numFmtId="44" fontId="66" fillId="0" borderId="34" xfId="3" applyFont="1" applyFill="1" applyBorder="1"/>
    <xf numFmtId="0" fontId="66" fillId="0" borderId="34" xfId="7" applyFont="1" applyFill="1" applyBorder="1"/>
    <xf numFmtId="168" fontId="66" fillId="0" borderId="35" xfId="7" applyNumberFormat="1" applyFont="1" applyFill="1" applyBorder="1"/>
    <xf numFmtId="0" fontId="14" fillId="8" borderId="23" xfId="7" applyFont="1" applyFill="1" applyBorder="1" applyAlignment="1">
      <alignment horizontal="left" vertical="top"/>
    </xf>
    <xf numFmtId="49" fontId="14" fillId="8" borderId="31" xfId="7" applyNumberFormat="1" applyFont="1" applyFill="1" applyBorder="1" applyAlignment="1">
      <alignment vertical="top"/>
    </xf>
    <xf numFmtId="0" fontId="14" fillId="8" borderId="31" xfId="7" applyFont="1" applyFill="1" applyBorder="1"/>
    <xf numFmtId="0" fontId="16" fillId="8" borderId="31" xfId="7" applyFill="1" applyBorder="1" applyAlignment="1">
      <alignment horizontal="center"/>
    </xf>
    <xf numFmtId="0" fontId="16" fillId="8" borderId="31" xfId="7" applyNumberFormat="1" applyFill="1" applyBorder="1" applyAlignment="1">
      <alignment horizontal="right"/>
    </xf>
    <xf numFmtId="177" fontId="16" fillId="8" borderId="31" xfId="7" applyNumberFormat="1" applyFill="1" applyBorder="1" applyAlignment="1">
      <alignment horizontal="right"/>
    </xf>
    <xf numFmtId="44" fontId="16" fillId="8" borderId="31" xfId="3" applyFont="1" applyFill="1" applyBorder="1"/>
    <xf numFmtId="0" fontId="6" fillId="8" borderId="31" xfId="7" applyNumberFormat="1" applyFont="1" applyFill="1" applyBorder="1"/>
    <xf numFmtId="0" fontId="6" fillId="8" borderId="24" xfId="7" applyNumberFormat="1" applyFont="1" applyFill="1" applyBorder="1"/>
    <xf numFmtId="0" fontId="71" fillId="0" borderId="15" xfId="7" applyFont="1" applyFill="1" applyBorder="1" applyAlignment="1">
      <alignment wrapText="1"/>
    </xf>
    <xf numFmtId="0" fontId="71" fillId="0" borderId="14" xfId="7" applyFont="1" applyFill="1" applyBorder="1" applyAlignment="1">
      <alignment wrapText="1"/>
    </xf>
    <xf numFmtId="49" fontId="72" fillId="0" borderId="15" xfId="5" applyNumberFormat="1" applyFont="1" applyBorder="1" applyAlignment="1">
      <alignment horizontal="left" vertical="top" wrapText="1"/>
    </xf>
    <xf numFmtId="0" fontId="14" fillId="8" borderId="36" xfId="7" applyFont="1" applyFill="1" applyBorder="1" applyAlignment="1">
      <alignment horizontal="left" vertical="top"/>
    </xf>
    <xf numFmtId="49" fontId="14" fillId="8" borderId="37" xfId="7" applyNumberFormat="1" applyFont="1" applyFill="1" applyBorder="1" applyAlignment="1">
      <alignment vertical="top"/>
    </xf>
    <xf numFmtId="0" fontId="14" fillId="8" borderId="37" xfId="7" applyFont="1" applyFill="1" applyBorder="1"/>
    <xf numFmtId="0" fontId="16" fillId="8" borderId="37" xfId="7" applyNumberFormat="1" applyFill="1" applyBorder="1" applyAlignment="1">
      <alignment horizontal="right"/>
    </xf>
    <xf numFmtId="44" fontId="16" fillId="8" borderId="37" xfId="3" applyFont="1" applyFill="1" applyBorder="1"/>
    <xf numFmtId="0" fontId="6" fillId="8" borderId="37" xfId="7" applyNumberFormat="1" applyFont="1" applyFill="1" applyBorder="1"/>
    <xf numFmtId="0" fontId="6" fillId="8" borderId="38" xfId="7" applyNumberFormat="1" applyFont="1" applyFill="1" applyBorder="1"/>
    <xf numFmtId="49" fontId="65" fillId="6" borderId="31" xfId="7" applyNumberFormat="1" applyFont="1" applyFill="1" applyBorder="1" applyAlignment="1"/>
    <xf numFmtId="0" fontId="45" fillId="0" borderId="13" xfId="5" applyFont="1" applyFill="1" applyBorder="1" applyAlignment="1">
      <alignment wrapText="1"/>
    </xf>
    <xf numFmtId="49" fontId="45" fillId="0" borderId="13" xfId="7" applyNumberFormat="1" applyFont="1" applyFill="1" applyBorder="1" applyAlignment="1">
      <alignment horizontal="center" shrinkToFit="1"/>
    </xf>
    <xf numFmtId="49" fontId="45" fillId="0" borderId="15" xfId="7" applyNumberFormat="1" applyFont="1" applyFill="1" applyBorder="1" applyAlignment="1">
      <alignment horizontal="center" shrinkToFit="1"/>
    </xf>
    <xf numFmtId="0" fontId="73" fillId="0" borderId="32" xfId="7" applyFont="1" applyFill="1" applyBorder="1" applyAlignment="1">
      <alignment horizontal="center"/>
    </xf>
    <xf numFmtId="0" fontId="45" fillId="8" borderId="31" xfId="7" applyFont="1" applyFill="1" applyBorder="1" applyAlignment="1">
      <alignment horizontal="center"/>
    </xf>
    <xf numFmtId="49" fontId="45" fillId="0" borderId="14" xfId="7" applyNumberFormat="1" applyFont="1" applyFill="1" applyBorder="1" applyAlignment="1">
      <alignment horizontal="center" shrinkToFit="1"/>
    </xf>
    <xf numFmtId="0" fontId="73" fillId="0" borderId="31" xfId="7" applyFont="1" applyFill="1" applyBorder="1" applyAlignment="1">
      <alignment horizontal="center"/>
    </xf>
    <xf numFmtId="0" fontId="45" fillId="0" borderId="15" xfId="5" applyFont="1" applyFill="1" applyBorder="1" applyAlignment="1">
      <alignment wrapText="1"/>
    </xf>
    <xf numFmtId="0" fontId="45" fillId="0" borderId="13" xfId="5" applyFont="1" applyFill="1" applyBorder="1" applyAlignment="1">
      <alignment horizontal="left" wrapText="1"/>
    </xf>
    <xf numFmtId="0" fontId="45" fillId="0" borderId="15" xfId="5" applyFont="1" applyFill="1" applyBorder="1" applyAlignment="1">
      <alignment horizontal="left" wrapText="1"/>
    </xf>
    <xf numFmtId="0" fontId="73" fillId="0" borderId="34" xfId="7" applyFont="1" applyFill="1" applyBorder="1" applyAlignment="1">
      <alignment horizontal="center"/>
    </xf>
    <xf numFmtId="0" fontId="45" fillId="8" borderId="37" xfId="7" applyFont="1" applyFill="1" applyBorder="1" applyAlignment="1">
      <alignment horizontal="center"/>
    </xf>
    <xf numFmtId="49" fontId="74" fillId="0" borderId="13" xfId="5" applyNumberFormat="1" applyFont="1" applyBorder="1" applyAlignment="1">
      <alignment horizontal="center" vertical="top"/>
    </xf>
    <xf numFmtId="49" fontId="75" fillId="0" borderId="13" xfId="5" applyNumberFormat="1" applyFont="1" applyBorder="1" applyAlignment="1">
      <alignment horizontal="center" vertical="top"/>
    </xf>
    <xf numFmtId="49" fontId="75" fillId="0" borderId="15" xfId="5" applyNumberFormat="1" applyFont="1" applyBorder="1" applyAlignment="1">
      <alignment horizontal="center" vertical="top"/>
    </xf>
    <xf numFmtId="49" fontId="73" fillId="0" borderId="31" xfId="5" applyNumberFormat="1" applyFont="1" applyBorder="1" applyAlignment="1">
      <alignment horizontal="center" vertical="top"/>
    </xf>
    <xf numFmtId="49" fontId="75" fillId="0" borderId="14" xfId="5" applyNumberFormat="1" applyFont="1" applyBorder="1" applyAlignment="1">
      <alignment horizontal="center" vertical="top"/>
    </xf>
    <xf numFmtId="0" fontId="45" fillId="0" borderId="13" xfId="5" applyFont="1" applyFill="1" applyBorder="1" applyAlignment="1">
      <alignment horizontal="left" vertical="top" wrapText="1"/>
    </xf>
    <xf numFmtId="49" fontId="74" fillId="0" borderId="15" xfId="5" applyNumberFormat="1" applyFont="1" applyBorder="1" applyAlignment="1">
      <alignment horizontal="center" vertical="top"/>
    </xf>
    <xf numFmtId="0" fontId="46" fillId="0" borderId="13" xfId="7" applyFont="1" applyFill="1" applyBorder="1" applyAlignment="1">
      <alignment horizontal="left" wrapText="1"/>
    </xf>
    <xf numFmtId="44" fontId="1" fillId="0" borderId="0" xfId="1" applyAlignment="1">
      <alignment horizontal="center"/>
    </xf>
    <xf numFmtId="44" fontId="58" fillId="6" borderId="39" xfId="0" applyNumberFormat="1" applyFont="1" applyFill="1" applyBorder="1" applyAlignment="1">
      <alignment horizontal="right"/>
    </xf>
    <xf numFmtId="0" fontId="47" fillId="0" borderId="0" xfId="0" applyFont="1" applyAlignment="1">
      <alignment vertical="center"/>
    </xf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wrapText="1"/>
    </xf>
    <xf numFmtId="0" fontId="11" fillId="0" borderId="14" xfId="5" applyFill="1" applyBorder="1" applyAlignment="1">
      <alignment horizontal="left" vertical="top"/>
    </xf>
    <xf numFmtId="174" fontId="11" fillId="0" borderId="14" xfId="5" applyNumberFormat="1" applyBorder="1" applyAlignment="1">
      <alignment horizontal="left" vertical="top"/>
    </xf>
    <xf numFmtId="0" fontId="12" fillId="0" borderId="14" xfId="5" applyFont="1" applyFill="1" applyBorder="1" applyAlignment="1">
      <alignment horizontal="justify"/>
    </xf>
    <xf numFmtId="0" fontId="11" fillId="0" borderId="14" xfId="5" applyFill="1" applyBorder="1" applyAlignment="1">
      <alignment horizontal="center"/>
    </xf>
    <xf numFmtId="0" fontId="11" fillId="0" borderId="14" xfId="5" applyFill="1" applyBorder="1"/>
    <xf numFmtId="0" fontId="14" fillId="9" borderId="12" xfId="5" applyFont="1" applyFill="1" applyBorder="1" applyAlignment="1">
      <alignment horizontal="left" vertical="top"/>
    </xf>
    <xf numFmtId="0" fontId="14" fillId="9" borderId="28" xfId="5" applyFont="1" applyFill="1" applyBorder="1" applyAlignment="1">
      <alignment horizontal="left" vertical="top"/>
    </xf>
    <xf numFmtId="0" fontId="14" fillId="9" borderId="28" xfId="5" applyFont="1" applyFill="1" applyBorder="1" applyAlignment="1">
      <alignment horizontal="justify"/>
    </xf>
    <xf numFmtId="0" fontId="14" fillId="9" borderId="28" xfId="5" applyFont="1" applyFill="1" applyBorder="1" applyAlignment="1">
      <alignment horizontal="center"/>
    </xf>
    <xf numFmtId="0" fontId="14" fillId="9" borderId="28" xfId="5" applyFont="1" applyFill="1" applyBorder="1"/>
    <xf numFmtId="0" fontId="14" fillId="9" borderId="12" xfId="5" applyFont="1" applyFill="1" applyBorder="1" applyAlignment="1">
      <alignment horizontal="center"/>
    </xf>
    <xf numFmtId="49" fontId="2" fillId="0" borderId="18" xfId="0" applyNumberFormat="1" applyFont="1" applyBorder="1" applyAlignment="1" applyProtection="1">
      <alignment horizontal="left"/>
      <protection locked="0"/>
    </xf>
    <xf numFmtId="49" fontId="2" fillId="0" borderId="18" xfId="0" applyNumberFormat="1" applyFont="1" applyBorder="1" applyAlignment="1" applyProtection="1">
      <alignment horizontal="left" wrapText="1"/>
      <protection locked="0"/>
    </xf>
    <xf numFmtId="49" fontId="2" fillId="0" borderId="40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44" fontId="1" fillId="4" borderId="10" xfId="1" applyFill="1" applyBorder="1" applyAlignment="1" applyProtection="1">
      <alignment horizontal="right" wrapText="1"/>
      <protection locked="0"/>
    </xf>
    <xf numFmtId="44" fontId="1" fillId="0" borderId="10" xfId="1" applyBorder="1" applyAlignment="1" applyProtection="1">
      <alignment horizontal="right"/>
      <protection locked="0"/>
    </xf>
    <xf numFmtId="49" fontId="2" fillId="0" borderId="18" xfId="0" applyNumberFormat="1" applyFont="1" applyBorder="1" applyAlignment="1">
      <alignment horizontal="left"/>
    </xf>
    <xf numFmtId="49" fontId="43" fillId="0" borderId="18" xfId="0" applyNumberFormat="1" applyFont="1" applyBorder="1" applyAlignment="1" applyProtection="1">
      <alignment horizontal="left"/>
      <protection locked="0"/>
    </xf>
    <xf numFmtId="49" fontId="2" fillId="0" borderId="40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left" wrapText="1"/>
    </xf>
    <xf numFmtId="44" fontId="1" fillId="4" borderId="10" xfId="1" applyFill="1" applyBorder="1" applyAlignment="1">
      <alignment horizontal="right" wrapText="1"/>
    </xf>
    <xf numFmtId="44" fontId="1" fillId="4" borderId="22" xfId="1" applyFill="1" applyBorder="1" applyAlignment="1">
      <alignment horizontal="right" wrapText="1"/>
    </xf>
    <xf numFmtId="49" fontId="2" fillId="0" borderId="41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4" fontId="2" fillId="0" borderId="10" xfId="0" applyNumberFormat="1" applyFont="1" applyBorder="1" applyAlignment="1">
      <alignment horizontal="right"/>
    </xf>
    <xf numFmtId="44" fontId="44" fillId="0" borderId="10" xfId="1" applyFont="1" applyBorder="1"/>
    <xf numFmtId="44" fontId="44" fillId="0" borderId="42" xfId="1" applyFont="1" applyBorder="1"/>
    <xf numFmtId="0" fontId="7" fillId="0" borderId="26" xfId="0" applyFont="1" applyFill="1" applyBorder="1" applyAlignment="1">
      <alignment horizontal="center"/>
    </xf>
    <xf numFmtId="44" fontId="1" fillId="0" borderId="43" xfId="1" applyBorder="1" applyAlignment="1" applyProtection="1">
      <alignment horizontal="right"/>
      <protection locked="0"/>
    </xf>
    <xf numFmtId="44" fontId="1" fillId="0" borderId="44" xfId="1" applyBorder="1" applyAlignment="1" applyProtection="1">
      <alignment horizontal="right"/>
      <protection locked="0"/>
    </xf>
    <xf numFmtId="44" fontId="1" fillId="2" borderId="44" xfId="1" applyFill="1" applyBorder="1" applyAlignment="1" applyProtection="1">
      <alignment horizontal="right"/>
      <protection locked="0"/>
    </xf>
    <xf numFmtId="0" fontId="7" fillId="0" borderId="45" xfId="0" applyFont="1" applyFill="1" applyBorder="1" applyAlignment="1">
      <alignment horizontal="center"/>
    </xf>
    <xf numFmtId="49" fontId="2" fillId="0" borderId="46" xfId="0" applyNumberFormat="1" applyFont="1" applyBorder="1" applyAlignment="1" applyProtection="1">
      <alignment horizontal="left" wrapText="1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44" fontId="1" fillId="4" borderId="47" xfId="1" applyFill="1" applyBorder="1" applyAlignment="1" applyProtection="1">
      <alignment horizontal="right" wrapText="1"/>
      <protection locked="0"/>
    </xf>
    <xf numFmtId="44" fontId="1" fillId="0" borderId="47" xfId="1" applyBorder="1" applyAlignment="1" applyProtection="1">
      <alignment horizontal="right"/>
      <protection locked="0"/>
    </xf>
    <xf numFmtId="44" fontId="1" fillId="0" borderId="48" xfId="1" applyBorder="1" applyAlignment="1" applyProtection="1">
      <alignment horizontal="right"/>
      <protection locked="0"/>
    </xf>
    <xf numFmtId="0" fontId="0" fillId="0" borderId="25" xfId="0" applyBorder="1"/>
    <xf numFmtId="49" fontId="5" fillId="0" borderId="49" xfId="0" applyNumberFormat="1" applyFont="1" applyBorder="1" applyAlignment="1" applyProtection="1">
      <alignment horizontal="left" wrapText="1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4" fontId="2" fillId="0" borderId="50" xfId="0" applyNumberFormat="1" applyFont="1" applyBorder="1" applyAlignment="1" applyProtection="1">
      <alignment horizontal="right" wrapText="1"/>
      <protection locked="0"/>
    </xf>
    <xf numFmtId="4" fontId="2" fillId="0" borderId="50" xfId="0" applyNumberFormat="1" applyFont="1" applyBorder="1" applyAlignment="1" applyProtection="1">
      <alignment horizontal="right"/>
      <protection locked="0"/>
    </xf>
    <xf numFmtId="4" fontId="2" fillId="0" borderId="51" xfId="0" applyNumberFormat="1" applyFont="1" applyBorder="1" applyAlignment="1" applyProtection="1">
      <alignment horizontal="right"/>
      <protection locked="0"/>
    </xf>
    <xf numFmtId="44" fontId="1" fillId="0" borderId="44" xfId="1" applyBorder="1" applyAlignment="1">
      <alignment horizontal="right"/>
    </xf>
    <xf numFmtId="44" fontId="1" fillId="0" borderId="47" xfId="1" applyBorder="1" applyAlignment="1">
      <alignment horizontal="right"/>
    </xf>
    <xf numFmtId="44" fontId="1" fillId="0" borderId="48" xfId="1" applyBorder="1" applyAlignment="1">
      <alignment horizontal="right"/>
    </xf>
    <xf numFmtId="44" fontId="1" fillId="6" borderId="44" xfId="1" applyFill="1" applyBorder="1" applyAlignment="1">
      <alignment horizontal="right"/>
    </xf>
    <xf numFmtId="44" fontId="1" fillId="6" borderId="44" xfId="1" applyFill="1" applyBorder="1" applyAlignment="1" applyProtection="1">
      <alignment horizontal="right"/>
      <protection locked="0"/>
    </xf>
    <xf numFmtId="49" fontId="2" fillId="0" borderId="46" xfId="0" applyNumberFormat="1" applyFont="1" applyBorder="1" applyAlignment="1">
      <alignment horizontal="left"/>
    </xf>
    <xf numFmtId="49" fontId="5" fillId="0" borderId="49" xfId="0" applyNumberFormat="1" applyFont="1" applyBorder="1" applyAlignment="1">
      <alignment horizontal="left" wrapText="1"/>
    </xf>
    <xf numFmtId="0" fontId="2" fillId="0" borderId="50" xfId="0" applyFont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4" fontId="2" fillId="0" borderId="50" xfId="0" applyNumberFormat="1" applyFont="1" applyBorder="1" applyAlignment="1">
      <alignment horizontal="right" wrapText="1"/>
    </xf>
    <xf numFmtId="4" fontId="2" fillId="0" borderId="50" xfId="0" applyNumberFormat="1" applyFont="1" applyBorder="1" applyAlignment="1">
      <alignment horizontal="right"/>
    </xf>
    <xf numFmtId="4" fontId="2" fillId="0" borderId="51" xfId="0" applyNumberFormat="1" applyFont="1" applyBorder="1" applyAlignment="1">
      <alignment horizontal="right"/>
    </xf>
    <xf numFmtId="0" fontId="2" fillId="0" borderId="47" xfId="0" applyFont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44" fontId="1" fillId="4" borderId="47" xfId="1" applyFill="1" applyBorder="1" applyAlignment="1">
      <alignment horizontal="right" wrapText="1"/>
    </xf>
    <xf numFmtId="49" fontId="2" fillId="0" borderId="46" xfId="0" applyNumberFormat="1" applyFont="1" applyBorder="1" applyAlignment="1">
      <alignment horizontal="left" wrapText="1"/>
    </xf>
    <xf numFmtId="49" fontId="5" fillId="0" borderId="52" xfId="0" applyNumberFormat="1" applyFont="1" applyBorder="1" applyAlignment="1">
      <alignment horizontal="left" wrapText="1"/>
    </xf>
    <xf numFmtId="0" fontId="2" fillId="0" borderId="52" xfId="0" applyFont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4" fontId="2" fillId="0" borderId="52" xfId="0" applyNumberFormat="1" applyFont="1" applyBorder="1" applyAlignment="1">
      <alignment horizontal="right" wrapText="1"/>
    </xf>
    <xf numFmtId="4" fontId="2" fillId="0" borderId="52" xfId="0" applyNumberFormat="1" applyFont="1" applyBorder="1" applyAlignment="1">
      <alignment horizontal="right"/>
    </xf>
    <xf numFmtId="4" fontId="2" fillId="0" borderId="39" xfId="0" applyNumberFormat="1" applyFont="1" applyBorder="1" applyAlignment="1">
      <alignment horizontal="right"/>
    </xf>
    <xf numFmtId="0" fontId="7" fillId="0" borderId="53" xfId="0" applyFont="1" applyFill="1" applyBorder="1" applyAlignment="1">
      <alignment horizontal="center"/>
    </xf>
    <xf numFmtId="44" fontId="1" fillId="0" borderId="27" xfId="1" applyBorder="1" applyAlignment="1">
      <alignment horizontal="right"/>
    </xf>
    <xf numFmtId="44" fontId="1" fillId="0" borderId="43" xfId="1" applyBorder="1" applyAlignment="1">
      <alignment horizontal="right"/>
    </xf>
    <xf numFmtId="4" fontId="2" fillId="0" borderId="54" xfId="0" applyNumberFormat="1" applyFont="1" applyBorder="1" applyAlignment="1">
      <alignment horizontal="center"/>
    </xf>
    <xf numFmtId="4" fontId="8" fillId="2" borderId="54" xfId="0" applyNumberFormat="1" applyFont="1" applyFill="1" applyBorder="1" applyAlignment="1">
      <alignment horizontal="center"/>
    </xf>
    <xf numFmtId="44" fontId="1" fillId="0" borderId="54" xfId="1" applyBorder="1" applyAlignment="1">
      <alignment horizontal="right"/>
    </xf>
    <xf numFmtId="4" fontId="2" fillId="0" borderId="54" xfId="0" applyNumberFormat="1" applyFont="1" applyBorder="1"/>
    <xf numFmtId="4" fontId="2" fillId="0" borderId="55" xfId="0" applyNumberFormat="1" applyFont="1" applyBorder="1"/>
    <xf numFmtId="4" fontId="2" fillId="0" borderId="44" xfId="0" applyNumberFormat="1" applyFont="1" applyBorder="1" applyAlignment="1">
      <alignment horizontal="right"/>
    </xf>
    <xf numFmtId="0" fontId="2" fillId="0" borderId="56" xfId="0" applyFont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4" fontId="2" fillId="0" borderId="47" xfId="0" applyNumberFormat="1" applyFont="1" applyBorder="1" applyAlignment="1">
      <alignment horizontal="right" wrapText="1"/>
    </xf>
    <xf numFmtId="4" fontId="2" fillId="0" borderId="48" xfId="0" applyNumberFormat="1" applyFont="1" applyBorder="1" applyAlignment="1">
      <alignment horizontal="right"/>
    </xf>
    <xf numFmtId="0" fontId="0" fillId="0" borderId="53" xfId="0" applyBorder="1"/>
    <xf numFmtId="49" fontId="5" fillId="0" borderId="14" xfId="0" applyNumberFormat="1" applyFont="1" applyBorder="1" applyAlignment="1" applyProtection="1">
      <alignment horizontal="left"/>
      <protection locked="0"/>
    </xf>
    <xf numFmtId="0" fontId="2" fillId="0" borderId="14" xfId="0" applyFont="1" applyBorder="1"/>
    <xf numFmtId="0" fontId="2" fillId="0" borderId="27" xfId="0" applyFont="1" applyBorder="1"/>
    <xf numFmtId="2" fontId="5" fillId="9" borderId="57" xfId="0" applyNumberFormat="1" applyFont="1" applyFill="1" applyBorder="1" applyAlignment="1" applyProtection="1">
      <alignment horizontal="center" wrapText="1"/>
      <protection locked="0"/>
    </xf>
    <xf numFmtId="2" fontId="5" fillId="9" borderId="57" xfId="0" applyNumberFormat="1" applyFont="1" applyFill="1" applyBorder="1" applyAlignment="1" applyProtection="1">
      <alignment horizontal="center"/>
      <protection locked="0"/>
    </xf>
    <xf numFmtId="0" fontId="5" fillId="9" borderId="57" xfId="0" applyFont="1" applyFill="1" applyBorder="1" applyAlignment="1" applyProtection="1">
      <alignment horizontal="center" wrapText="1"/>
      <protection locked="0"/>
    </xf>
    <xf numFmtId="2" fontId="5" fillId="9" borderId="58" xfId="0" applyNumberFormat="1" applyFont="1" applyFill="1" applyBorder="1" applyAlignment="1" applyProtection="1">
      <alignment horizontal="center"/>
      <protection locked="0"/>
    </xf>
    <xf numFmtId="44" fontId="77" fillId="0" borderId="31" xfId="3" applyFont="1" applyFill="1" applyBorder="1"/>
    <xf numFmtId="44" fontId="77" fillId="0" borderId="24" xfId="3" applyFont="1" applyFill="1" applyBorder="1"/>
    <xf numFmtId="49" fontId="17" fillId="0" borderId="14" xfId="7" applyNumberFormat="1" applyFont="1" applyFill="1" applyBorder="1" applyAlignment="1">
      <alignment vertical="top"/>
    </xf>
    <xf numFmtId="0" fontId="22" fillId="0" borderId="14" xfId="7" applyFont="1" applyFill="1" applyBorder="1" applyAlignment="1">
      <alignment wrapText="1"/>
    </xf>
    <xf numFmtId="0" fontId="45" fillId="0" borderId="14" xfId="5" applyFont="1" applyFill="1" applyBorder="1" applyAlignment="1">
      <alignment wrapText="1"/>
    </xf>
    <xf numFmtId="0" fontId="11" fillId="0" borderId="14" xfId="5" applyFill="1" applyBorder="1" applyAlignment="1">
      <alignment wrapText="1"/>
    </xf>
    <xf numFmtId="44" fontId="22" fillId="0" borderId="14" xfId="3" applyFont="1" applyFill="1" applyBorder="1" applyAlignment="1">
      <alignment horizontal="right"/>
    </xf>
    <xf numFmtId="0" fontId="16" fillId="0" borderId="14" xfId="7" applyFill="1" applyBorder="1"/>
    <xf numFmtId="44" fontId="58" fillId="4" borderId="27" xfId="0" applyNumberFormat="1" applyFont="1" applyFill="1" applyBorder="1" applyAlignment="1">
      <alignment horizontal="right"/>
    </xf>
    <xf numFmtId="0" fontId="0" fillId="4" borderId="0" xfId="0" applyFill="1"/>
    <xf numFmtId="44" fontId="78" fillId="0" borderId="0" xfId="3" applyFont="1"/>
    <xf numFmtId="49" fontId="14" fillId="10" borderId="12" xfId="5" applyNumberFormat="1" applyFont="1" applyFill="1" applyBorder="1"/>
    <xf numFmtId="0" fontId="17" fillId="0" borderId="13" xfId="5" applyFont="1" applyFill="1" applyBorder="1"/>
    <xf numFmtId="0" fontId="17" fillId="0" borderId="13" xfId="5" applyFont="1" applyFill="1" applyBorder="1" applyAlignment="1">
      <alignment horizontal="left"/>
    </xf>
    <xf numFmtId="49" fontId="17" fillId="0" borderId="26" xfId="5" applyNumberFormat="1" applyFont="1" applyFill="1" applyBorder="1"/>
    <xf numFmtId="44" fontId="15" fillId="0" borderId="61" xfId="3" applyFont="1" applyFill="1" applyBorder="1"/>
    <xf numFmtId="49" fontId="17" fillId="0" borderId="59" xfId="5" applyNumberFormat="1" applyFont="1" applyFill="1" applyBorder="1"/>
    <xf numFmtId="0" fontId="11" fillId="0" borderId="15" xfId="5" applyBorder="1" applyAlignment="1">
      <alignment horizontal="left"/>
    </xf>
    <xf numFmtId="44" fontId="15" fillId="0" borderId="60" xfId="3" applyFont="1" applyFill="1" applyBorder="1"/>
    <xf numFmtId="49" fontId="14" fillId="0" borderId="53" xfId="5" applyNumberFormat="1" applyFont="1" applyFill="1" applyBorder="1"/>
    <xf numFmtId="0" fontId="11" fillId="0" borderId="14" xfId="5" applyBorder="1" applyAlignment="1">
      <alignment horizontal="center"/>
    </xf>
    <xf numFmtId="44" fontId="11" fillId="0" borderId="14" xfId="3" applyFont="1" applyFill="1" applyBorder="1"/>
    <xf numFmtId="44" fontId="14" fillId="0" borderId="14" xfId="3" applyFont="1" applyFill="1" applyBorder="1"/>
    <xf numFmtId="44" fontId="14" fillId="0" borderId="27" xfId="3" applyFont="1" applyFill="1" applyBorder="1"/>
    <xf numFmtId="0" fontId="14" fillId="10" borderId="11" xfId="5" applyFont="1" applyFill="1" applyBorder="1" applyAlignment="1">
      <alignment horizontal="center"/>
    </xf>
    <xf numFmtId="44" fontId="14" fillId="10" borderId="28" xfId="3" applyFont="1" applyFill="1" applyBorder="1" applyAlignment="1">
      <alignment horizontal="center"/>
    </xf>
    <xf numFmtId="0" fontId="79" fillId="0" borderId="0" xfId="5" applyFont="1"/>
    <xf numFmtId="44" fontId="79" fillId="0" borderId="0" xfId="5" applyNumberFormat="1" applyFont="1"/>
    <xf numFmtId="178" fontId="15" fillId="0" borderId="14" xfId="7" applyNumberFormat="1" applyFont="1" applyFill="1" applyBorder="1" applyAlignment="1">
      <alignment horizontal="right"/>
    </xf>
    <xf numFmtId="178" fontId="22" fillId="0" borderId="13" xfId="7" applyNumberFormat="1" applyFont="1" applyFill="1" applyBorder="1" applyAlignment="1">
      <alignment horizontal="left" wrapText="1"/>
    </xf>
    <xf numFmtId="178" fontId="15" fillId="0" borderId="13" xfId="7" applyNumberFormat="1" applyFont="1" applyFill="1" applyBorder="1" applyAlignment="1">
      <alignment horizontal="right"/>
    </xf>
    <xf numFmtId="178" fontId="15" fillId="0" borderId="15" xfId="7" applyNumberFormat="1" applyFont="1" applyFill="1" applyBorder="1" applyAlignment="1">
      <alignment horizontal="right"/>
    </xf>
    <xf numFmtId="178" fontId="52" fillId="0" borderId="13" xfId="5" applyNumberFormat="1" applyFont="1" applyBorder="1" applyAlignment="1">
      <alignment horizontal="right" vertical="top"/>
    </xf>
    <xf numFmtId="178" fontId="22" fillId="0" borderId="15" xfId="7" applyNumberFormat="1" applyFont="1" applyFill="1" applyBorder="1" applyAlignment="1">
      <alignment horizontal="left" wrapText="1"/>
    </xf>
    <xf numFmtId="178" fontId="64" fillId="0" borderId="31" xfId="7" applyNumberFormat="1" applyFont="1" applyFill="1" applyBorder="1" applyAlignment="1">
      <alignment horizontal="right"/>
    </xf>
    <xf numFmtId="178" fontId="16" fillId="8" borderId="31" xfId="7" applyNumberFormat="1" applyFill="1" applyBorder="1" applyAlignment="1">
      <alignment horizontal="right"/>
    </xf>
    <xf numFmtId="178" fontId="52" fillId="0" borderId="15" xfId="5" applyNumberFormat="1" applyFont="1" applyBorder="1" applyAlignment="1">
      <alignment horizontal="right" vertical="top"/>
    </xf>
    <xf numFmtId="178" fontId="68" fillId="0" borderId="31" xfId="5" applyNumberFormat="1" applyFont="1" applyBorder="1" applyAlignment="1">
      <alignment horizontal="right" vertical="top"/>
    </xf>
    <xf numFmtId="178" fontId="52" fillId="0" borderId="14" xfId="5" applyNumberFormat="1" applyFont="1" applyBorder="1" applyAlignment="1">
      <alignment horizontal="right" vertical="top"/>
    </xf>
    <xf numFmtId="178" fontId="64" fillId="0" borderId="34" xfId="7" applyNumberFormat="1" applyFont="1" applyFill="1" applyBorder="1" applyAlignment="1">
      <alignment horizontal="right"/>
    </xf>
    <xf numFmtId="178" fontId="22" fillId="0" borderId="14" xfId="7" applyNumberFormat="1" applyFont="1" applyFill="1" applyBorder="1" applyAlignment="1">
      <alignment horizontal="left" wrapText="1"/>
    </xf>
    <xf numFmtId="0" fontId="32" fillId="0" borderId="0" xfId="7" applyFont="1"/>
    <xf numFmtId="0" fontId="80" fillId="0" borderId="13" xfId="5" applyFont="1" applyBorder="1"/>
    <xf numFmtId="44" fontId="80" fillId="0" borderId="13" xfId="5" applyNumberFormat="1" applyFont="1" applyBorder="1"/>
    <xf numFmtId="44" fontId="44" fillId="0" borderId="0" xfId="1" applyFont="1"/>
    <xf numFmtId="0" fontId="49" fillId="9" borderId="6" xfId="6" applyFont="1" applyFill="1" applyBorder="1" applyAlignment="1" applyProtection="1">
      <alignment horizontal="center" vertical="center" wrapText="1"/>
    </xf>
    <xf numFmtId="44" fontId="49" fillId="9" borderId="6" xfId="4" applyFont="1" applyFill="1" applyBorder="1" applyAlignment="1" applyProtection="1">
      <alignment horizontal="center" vertical="center" wrapText="1"/>
    </xf>
    <xf numFmtId="44" fontId="81" fillId="0" borderId="62" xfId="1" applyFont="1" applyBorder="1"/>
    <xf numFmtId="44" fontId="0" fillId="0" borderId="15" xfId="4" applyFont="1" applyBorder="1" applyAlignment="1">
      <alignment horizontal="left" vertical="top"/>
      <protection locked="0"/>
    </xf>
    <xf numFmtId="44" fontId="1" fillId="4" borderId="14" xfId="1" applyFill="1" applyBorder="1" applyAlignment="1" applyProtection="1">
      <alignment horizontal="left" vertical="top"/>
      <protection locked="0"/>
    </xf>
    <xf numFmtId="44" fontId="0" fillId="0" borderId="14" xfId="4" applyFont="1" applyBorder="1" applyAlignment="1">
      <alignment horizontal="left" vertical="top"/>
      <protection locked="0"/>
    </xf>
    <xf numFmtId="172" fontId="28" fillId="0" borderId="13" xfId="6" applyNumberFormat="1" applyFont="1" applyBorder="1" applyAlignment="1">
      <alignment horizontal="right"/>
      <protection locked="0"/>
    </xf>
    <xf numFmtId="0" fontId="50" fillId="0" borderId="0" xfId="0" applyFont="1" applyFill="1" applyBorder="1" applyAlignment="1">
      <alignment wrapText="1"/>
    </xf>
    <xf numFmtId="0" fontId="0" fillId="4" borderId="13" xfId="0" applyFill="1" applyBorder="1"/>
    <xf numFmtId="178" fontId="16" fillId="0" borderId="14" xfId="7" applyNumberFormat="1" applyBorder="1"/>
    <xf numFmtId="49" fontId="60" fillId="0" borderId="14" xfId="5" applyNumberFormat="1" applyFont="1" applyBorder="1" applyAlignment="1">
      <alignment horizontal="right" vertical="top"/>
    </xf>
    <xf numFmtId="49" fontId="60" fillId="0" borderId="14" xfId="5" applyNumberFormat="1" applyFont="1" applyBorder="1" applyAlignment="1">
      <alignment horizontal="left" vertical="top" wrapText="1"/>
    </xf>
    <xf numFmtId="49" fontId="74" fillId="0" borderId="14" xfId="5" applyNumberFormat="1" applyFont="1" applyBorder="1" applyAlignment="1">
      <alignment horizontal="center" vertical="top"/>
    </xf>
    <xf numFmtId="44" fontId="1" fillId="4" borderId="14" xfId="1" applyFill="1" applyBorder="1" applyAlignment="1">
      <alignment horizontal="right" vertical="top"/>
    </xf>
    <xf numFmtId="44" fontId="11" fillId="0" borderId="14" xfId="3" applyFont="1" applyFill="1" applyBorder="1" applyAlignment="1">
      <alignment vertical="top"/>
    </xf>
    <xf numFmtId="49" fontId="12" fillId="8" borderId="31" xfId="7" applyNumberFormat="1" applyFont="1" applyFill="1" applyBorder="1" applyAlignment="1">
      <alignment vertical="top"/>
    </xf>
    <xf numFmtId="4" fontId="16" fillId="8" borderId="31" xfId="7" applyNumberFormat="1" applyFill="1" applyBorder="1" applyAlignment="1">
      <alignment horizontal="right"/>
    </xf>
    <xf numFmtId="44" fontId="14" fillId="8" borderId="31" xfId="3" applyFont="1" applyFill="1" applyBorder="1"/>
    <xf numFmtId="168" fontId="14" fillId="8" borderId="24" xfId="7" applyNumberFormat="1" applyFont="1" applyFill="1" applyBorder="1"/>
    <xf numFmtId="49" fontId="60" fillId="0" borderId="14" xfId="5" applyNumberFormat="1" applyFont="1" applyBorder="1" applyAlignment="1">
      <alignment vertical="top"/>
    </xf>
    <xf numFmtId="0" fontId="21" fillId="0" borderId="14" xfId="7" applyFont="1" applyFill="1" applyBorder="1"/>
    <xf numFmtId="49" fontId="13" fillId="7" borderId="25" xfId="7" applyNumberFormat="1" applyFont="1" applyFill="1" applyBorder="1" applyAlignment="1">
      <alignment horizontal="center" vertical="top"/>
    </xf>
    <xf numFmtId="0" fontId="13" fillId="7" borderId="64" xfId="7" applyFont="1" applyFill="1" applyBorder="1" applyAlignment="1">
      <alignment horizontal="center" vertical="top"/>
    </xf>
    <xf numFmtId="0" fontId="13" fillId="7" borderId="64" xfId="7" applyFont="1" applyFill="1" applyBorder="1" applyAlignment="1">
      <alignment horizontal="center"/>
    </xf>
    <xf numFmtId="0" fontId="13" fillId="7" borderId="64" xfId="7" applyNumberFormat="1" applyFont="1" applyFill="1" applyBorder="1" applyAlignment="1">
      <alignment horizontal="center"/>
    </xf>
    <xf numFmtId="44" fontId="13" fillId="7" borderId="52" xfId="3" applyFont="1" applyFill="1" applyBorder="1" applyAlignment="1">
      <alignment horizontal="center"/>
    </xf>
    <xf numFmtId="0" fontId="21" fillId="7" borderId="52" xfId="7" applyFont="1" applyFill="1" applyBorder="1" applyAlignment="1">
      <alignment horizontal="center"/>
    </xf>
    <xf numFmtId="0" fontId="21" fillId="7" borderId="39" xfId="7" applyFont="1" applyFill="1" applyBorder="1" applyAlignment="1">
      <alignment horizontal="center"/>
    </xf>
    <xf numFmtId="0" fontId="15" fillId="0" borderId="53" xfId="7" applyFont="1" applyFill="1" applyBorder="1" applyAlignment="1">
      <alignment horizontal="left" vertical="top"/>
    </xf>
    <xf numFmtId="168" fontId="15" fillId="0" borderId="27" xfId="7" applyNumberFormat="1" applyFont="1" applyFill="1" applyBorder="1"/>
    <xf numFmtId="0" fontId="17" fillId="0" borderId="26" xfId="7" applyFont="1" applyFill="1" applyBorder="1" applyAlignment="1">
      <alignment horizontal="left" vertical="top"/>
    </xf>
    <xf numFmtId="0" fontId="16" fillId="0" borderId="61" xfId="7" applyFill="1" applyBorder="1"/>
    <xf numFmtId="0" fontId="15" fillId="0" borderId="26" xfId="7" applyFont="1" applyFill="1" applyBorder="1" applyAlignment="1">
      <alignment horizontal="left" vertical="top"/>
    </xf>
    <xf numFmtId="168" fontId="15" fillId="0" borderId="61" xfId="7" applyNumberFormat="1" applyFont="1" applyFill="1" applyBorder="1"/>
    <xf numFmtId="0" fontId="15" fillId="0" borderId="59" xfId="7" applyFont="1" applyFill="1" applyBorder="1" applyAlignment="1">
      <alignment horizontal="left" vertical="top"/>
    </xf>
    <xf numFmtId="168" fontId="15" fillId="0" borderId="60" xfId="7" applyNumberFormat="1" applyFont="1" applyFill="1" applyBorder="1"/>
    <xf numFmtId="0" fontId="17" fillId="6" borderId="26" xfId="7" applyFont="1" applyFill="1" applyBorder="1" applyAlignment="1">
      <alignment horizontal="left" vertical="top"/>
    </xf>
    <xf numFmtId="0" fontId="17" fillId="0" borderId="59" xfId="7" applyFont="1" applyFill="1" applyBorder="1" applyAlignment="1">
      <alignment horizontal="left" vertical="top"/>
    </xf>
    <xf numFmtId="0" fontId="16" fillId="0" borderId="60" xfId="7" applyFill="1" applyBorder="1"/>
    <xf numFmtId="0" fontId="16" fillId="0" borderId="26" xfId="7" applyFill="1" applyBorder="1" applyAlignment="1">
      <alignment horizontal="left" vertical="top"/>
    </xf>
    <xf numFmtId="168" fontId="14" fillId="0" borderId="61" xfId="7" applyNumberFormat="1" applyFont="1" applyFill="1" applyBorder="1"/>
    <xf numFmtId="0" fontId="16" fillId="0" borderId="59" xfId="7" applyFill="1" applyBorder="1" applyAlignment="1">
      <alignment horizontal="left" vertical="top"/>
    </xf>
    <xf numFmtId="168" fontId="14" fillId="0" borderId="60" xfId="7" applyNumberFormat="1" applyFont="1" applyFill="1" applyBorder="1"/>
    <xf numFmtId="0" fontId="16" fillId="0" borderId="53" xfId="7" applyFill="1" applyBorder="1" applyAlignment="1">
      <alignment horizontal="left" vertical="top"/>
    </xf>
    <xf numFmtId="168" fontId="14" fillId="0" borderId="27" xfId="7" applyNumberFormat="1" applyFont="1" applyFill="1" applyBorder="1"/>
    <xf numFmtId="0" fontId="17" fillId="0" borderId="53" xfId="7" applyFont="1" applyFill="1" applyBorder="1" applyAlignment="1">
      <alignment horizontal="left" vertical="top"/>
    </xf>
    <xf numFmtId="0" fontId="16" fillId="0" borderId="27" xfId="7" applyFill="1" applyBorder="1"/>
    <xf numFmtId="49" fontId="29" fillId="0" borderId="53" xfId="7" applyNumberFormat="1" applyFont="1" applyFill="1" applyBorder="1" applyAlignment="1">
      <alignment horizontal="left" vertical="top"/>
    </xf>
    <xf numFmtId="0" fontId="21" fillId="0" borderId="27" xfId="7" applyFont="1" applyFill="1" applyBorder="1"/>
    <xf numFmtId="171" fontId="28" fillId="0" borderId="17" xfId="6" applyNumberFormat="1" applyFont="1" applyBorder="1" applyAlignment="1">
      <alignment horizontal="center"/>
      <protection locked="0"/>
    </xf>
    <xf numFmtId="171" fontId="28" fillId="0" borderId="10" xfId="6" applyNumberFormat="1" applyFont="1" applyBorder="1" applyAlignment="1">
      <alignment horizontal="center"/>
      <protection locked="0"/>
    </xf>
    <xf numFmtId="171" fontId="28" fillId="0" borderId="13" xfId="6" applyNumberFormat="1" applyFont="1" applyBorder="1" applyAlignment="1">
      <alignment horizontal="center"/>
      <protection locked="0"/>
    </xf>
    <xf numFmtId="0" fontId="76" fillId="3" borderId="12" xfId="0" applyFont="1" applyFill="1" applyBorder="1" applyAlignment="1">
      <alignment horizontal="center"/>
    </xf>
    <xf numFmtId="0" fontId="82" fillId="3" borderId="63" xfId="0" applyFont="1" applyFill="1" applyBorder="1" applyAlignment="1">
      <alignment horizontal="center"/>
    </xf>
    <xf numFmtId="0" fontId="76" fillId="0" borderId="12" xfId="0" applyFont="1" applyBorder="1" applyAlignment="1">
      <alignment horizontal="center" vertical="center" wrapText="1"/>
    </xf>
    <xf numFmtId="0" fontId="82" fillId="0" borderId="63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6" fillId="0" borderId="0" xfId="0" applyFont="1" applyBorder="1" applyAlignment="1">
      <alignment horizontal="center" vertical="center"/>
    </xf>
    <xf numFmtId="2" fontId="5" fillId="9" borderId="52" xfId="0" applyNumberFormat="1" applyFont="1" applyFill="1" applyBorder="1" applyAlignment="1" applyProtection="1">
      <alignment horizontal="center"/>
      <protection locked="0"/>
    </xf>
    <xf numFmtId="2" fontId="5" fillId="9" borderId="52" xfId="0" applyNumberFormat="1" applyFont="1" applyFill="1" applyBorder="1" applyAlignment="1" applyProtection="1">
      <alignment horizontal="center" wrapText="1"/>
      <protection locked="0"/>
    </xf>
    <xf numFmtId="2" fontId="5" fillId="9" borderId="39" xfId="0" applyNumberFormat="1" applyFont="1" applyFill="1" applyBorder="1" applyAlignment="1" applyProtection="1">
      <alignment horizontal="center" wrapText="1"/>
      <protection locked="0"/>
    </xf>
    <xf numFmtId="0" fontId="5" fillId="11" borderId="52" xfId="0" applyFont="1" applyFill="1" applyBorder="1" applyAlignment="1" applyProtection="1">
      <alignment horizontal="center" vertical="top"/>
      <protection locked="0"/>
    </xf>
    <xf numFmtId="0" fontId="0" fillId="9" borderId="57" xfId="0" applyFill="1" applyBorder="1" applyAlignment="1">
      <alignment horizontal="center" vertical="top"/>
    </xf>
    <xf numFmtId="0" fontId="5" fillId="9" borderId="52" xfId="0" applyFont="1" applyFill="1" applyBorder="1" applyAlignment="1" applyProtection="1">
      <alignment horizontal="center" vertical="top"/>
      <protection locked="0"/>
    </xf>
    <xf numFmtId="49" fontId="5" fillId="9" borderId="52" xfId="0" applyNumberFormat="1" applyFont="1" applyFill="1" applyBorder="1" applyAlignment="1" applyProtection="1">
      <alignment horizontal="left"/>
      <protection locked="0"/>
    </xf>
    <xf numFmtId="0" fontId="0" fillId="9" borderId="57" xfId="0" applyFill="1" applyBorder="1" applyAlignment="1">
      <alignment horizontal="left"/>
    </xf>
    <xf numFmtId="0" fontId="48" fillId="9" borderId="25" xfId="0" applyFont="1" applyFill="1" applyBorder="1" applyAlignment="1">
      <alignment horizontal="center"/>
    </xf>
    <xf numFmtId="0" fontId="9" fillId="9" borderId="45" xfId="0" applyFont="1" applyFill="1" applyBorder="1" applyAlignment="1">
      <alignment horizontal="center"/>
    </xf>
    <xf numFmtId="171" fontId="25" fillId="0" borderId="0" xfId="6" applyNumberFormat="1" applyAlignment="1">
      <alignment horizontal="center" vertical="top" wrapText="1"/>
      <protection locked="0"/>
    </xf>
  </cellXfs>
  <cellStyles count="8">
    <cellStyle name="Měna" xfId="1" builtinId="4"/>
    <cellStyle name="Měna 2" xfId="2"/>
    <cellStyle name="Měna 3" xfId="3"/>
    <cellStyle name="Měna 4" xfId="4"/>
    <cellStyle name="Normální" xfId="0" builtinId="0"/>
    <cellStyle name="Normální 2" xfId="5"/>
    <cellStyle name="Normální 3" xfId="6"/>
    <cellStyle name="normální_POL.XLS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18;/STAVBY/B%2021%20STAVBY%20LB%202021/B%2021%20003%20Zm&#283;na%20u&#382;&#237;v&#225;n&#237;%20objektu%20B%20-%20BLT/05%20-%20ROZPO&#268;TY/Platn&#233;%20R/1.%20R%20Stavebn&#237;%20&#269;&#225;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T"/>
      <sheetName val="ST Rekapitulace"/>
      <sheetName val="ST Položky"/>
    </sheetNames>
    <sheetDataSet>
      <sheetData sheetId="0">
        <row r="6">
          <cell r="C6" t="str">
            <v>Změna užívání ze služeb na 2 pokoje</v>
          </cell>
        </row>
        <row r="7">
          <cell r="G7">
            <v>0</v>
          </cell>
        </row>
      </sheetData>
      <sheetData sheetId="1">
        <row r="33">
          <cell r="E33">
            <v>559050.266697146</v>
          </cell>
          <cell r="F33">
            <v>519455.63814643136</v>
          </cell>
          <cell r="G33">
            <v>0</v>
          </cell>
          <cell r="H33">
            <v>900</v>
          </cell>
          <cell r="I33">
            <v>0</v>
          </cell>
        </row>
        <row r="39">
          <cell r="H39">
            <v>1078.5059048435774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showGridLines="0" workbookViewId="0">
      <selection activeCell="E17" sqref="E17"/>
    </sheetView>
  </sheetViews>
  <sheetFormatPr defaultRowHeight="15.75"/>
  <cols>
    <col min="1" max="1" width="3.625" customWidth="1"/>
    <col min="2" max="2" width="45.625" customWidth="1"/>
    <col min="3" max="3" width="41.125" customWidth="1"/>
  </cols>
  <sheetData>
    <row r="1" spans="2:3" ht="16.5" thickBot="1"/>
    <row r="2" spans="2:3" ht="21.75" thickBot="1">
      <c r="B2" s="566" t="s">
        <v>657</v>
      </c>
      <c r="C2" s="567"/>
    </row>
    <row r="3" spans="2:3" ht="48.75" customHeight="1" thickBot="1">
      <c r="B3" s="568" t="s">
        <v>715</v>
      </c>
      <c r="C3" s="569"/>
    </row>
    <row r="4" spans="2:3" ht="19.5" thickBot="1">
      <c r="B4" s="185" t="s">
        <v>737</v>
      </c>
      <c r="C4" s="186" t="s">
        <v>738</v>
      </c>
    </row>
    <row r="5" spans="2:3" ht="18.75">
      <c r="B5" s="187" t="s">
        <v>660</v>
      </c>
      <c r="C5" s="371">
        <f>'ST Rekapitulace'!C40</f>
        <v>0</v>
      </c>
    </row>
    <row r="6" spans="2:3" ht="18.75">
      <c r="B6" s="188" t="s">
        <v>661</v>
      </c>
      <c r="C6" s="189">
        <f>EIaSLP!H17</f>
        <v>0</v>
      </c>
    </row>
    <row r="7" spans="2:3" ht="18.75">
      <c r="B7" s="188" t="s">
        <v>662</v>
      </c>
      <c r="C7" s="189">
        <f>ZTI!G12</f>
        <v>0</v>
      </c>
    </row>
    <row r="8" spans="2:3" ht="18.75">
      <c r="B8" s="188" t="s">
        <v>663</v>
      </c>
      <c r="C8" s="189">
        <f>'UT - REK'!J11</f>
        <v>0</v>
      </c>
    </row>
    <row r="9" spans="2:3" ht="19.5" thickBot="1">
      <c r="B9" s="188" t="s">
        <v>601</v>
      </c>
      <c r="C9" s="477">
        <v>0</v>
      </c>
    </row>
    <row r="10" spans="2:3" ht="19.5" thickBot="1">
      <c r="B10" s="190" t="s">
        <v>658</v>
      </c>
      <c r="C10" s="191">
        <f>SUM(C5:C9)</f>
        <v>0</v>
      </c>
    </row>
    <row r="13" spans="2:3">
      <c r="B13" s="192" t="s">
        <v>734</v>
      </c>
      <c r="C13" s="478" t="s">
        <v>659</v>
      </c>
    </row>
    <row r="14" spans="2:3" ht="19.5" customHeight="1">
      <c r="B14" s="192" t="s">
        <v>735</v>
      </c>
      <c r="C14" s="478" t="s">
        <v>659</v>
      </c>
    </row>
    <row r="15" spans="2:3" ht="19.5" customHeight="1">
      <c r="B15" s="192" t="s">
        <v>736</v>
      </c>
      <c r="C15" s="478" t="s">
        <v>659</v>
      </c>
    </row>
    <row r="17" spans="2:3">
      <c r="B17" s="521" t="s">
        <v>739</v>
      </c>
      <c r="C17" s="522"/>
    </row>
  </sheetData>
  <mergeCells count="2">
    <mergeCell ref="B2:C2"/>
    <mergeCell ref="B3:C3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83"/>
  <sheetViews>
    <sheetView showGridLines="0" topLeftCell="A10" workbookViewId="0">
      <selection activeCell="H6" sqref="H6"/>
    </sheetView>
  </sheetViews>
  <sheetFormatPr defaultRowHeight="15.75"/>
  <cols>
    <col min="1" max="1" width="7.875" style="52" customWidth="1"/>
    <col min="2" max="2" width="39.75" style="52" customWidth="1"/>
    <col min="3" max="3" width="11.25" style="52" customWidth="1"/>
    <col min="4" max="4" width="13.875" style="52" customWidth="1"/>
    <col min="5" max="5" width="17.375" style="54" customWidth="1"/>
    <col min="6" max="6" width="13.875" style="54" customWidth="1"/>
    <col min="7" max="7" width="9.75" style="54" customWidth="1"/>
    <col min="8" max="8" width="14" style="54" customWidth="1"/>
    <col min="9" max="16384" width="9" style="52"/>
  </cols>
  <sheetData>
    <row r="1" spans="1:8" ht="50.25" customHeight="1">
      <c r="A1" s="570" t="s">
        <v>715</v>
      </c>
      <c r="B1" s="571"/>
      <c r="C1" s="571"/>
      <c r="D1" s="571"/>
      <c r="E1" s="571"/>
      <c r="F1" s="571"/>
      <c r="G1" s="374"/>
      <c r="H1" s="374"/>
    </row>
    <row r="2" spans="1:8" ht="12.75">
      <c r="A2" s="165"/>
      <c r="B2" s="165"/>
      <c r="C2" s="165"/>
      <c r="D2" s="144"/>
      <c r="E2" s="144"/>
      <c r="F2" s="139"/>
      <c r="G2" s="52"/>
      <c r="H2" s="52"/>
    </row>
    <row r="3" spans="1:8" ht="21">
      <c r="A3" s="570" t="s">
        <v>727</v>
      </c>
      <c r="B3" s="572"/>
      <c r="C3" s="572"/>
      <c r="D3" s="572"/>
      <c r="E3" s="572"/>
      <c r="F3" s="572"/>
      <c r="G3" s="375"/>
      <c r="H3" s="375"/>
    </row>
    <row r="4" spans="1:8" ht="12.75">
      <c r="A4" s="63"/>
      <c r="B4" s="165" t="s">
        <v>721</v>
      </c>
      <c r="C4" s="62"/>
      <c r="D4" s="62"/>
      <c r="E4" s="87"/>
      <c r="F4" s="62"/>
      <c r="G4" s="62"/>
      <c r="H4" s="62"/>
    </row>
    <row r="5" spans="1:8" ht="12.75">
      <c r="A5" s="63"/>
      <c r="B5" s="165" t="s">
        <v>722</v>
      </c>
      <c r="C5" s="62"/>
      <c r="D5" s="62"/>
      <c r="E5" s="87"/>
      <c r="F5" s="62"/>
      <c r="G5" s="62"/>
      <c r="H5" s="62"/>
    </row>
    <row r="6" spans="1:8" ht="16.5" thickBot="1"/>
    <row r="7" spans="1:8" s="53" customFormat="1" ht="13.5" thickBot="1">
      <c r="A7" s="480"/>
      <c r="B7" s="493" t="s">
        <v>71</v>
      </c>
      <c r="C7" s="494" t="s">
        <v>72</v>
      </c>
      <c r="D7" s="494" t="s">
        <v>73</v>
      </c>
      <c r="E7" s="494" t="s">
        <v>74</v>
      </c>
      <c r="F7" s="494" t="s">
        <v>75</v>
      </c>
    </row>
    <row r="8" spans="1:8" s="53" customFormat="1" ht="12.75">
      <c r="A8" s="488" t="s">
        <v>76</v>
      </c>
      <c r="B8" s="489"/>
      <c r="C8" s="490"/>
      <c r="D8" s="491"/>
      <c r="E8" s="491"/>
      <c r="F8" s="492"/>
    </row>
    <row r="9" spans="1:8" s="53" customFormat="1" ht="12.75">
      <c r="A9" s="483" t="s">
        <v>88</v>
      </c>
      <c r="B9" s="481" t="s">
        <v>89</v>
      </c>
      <c r="C9" s="238">
        <f>'ST Položky'!G34</f>
        <v>0</v>
      </c>
      <c r="D9" s="238">
        <f>'ST Položky'!Q34</f>
        <v>0</v>
      </c>
      <c r="E9" s="238">
        <f>'ST Položky'!R34</f>
        <v>0</v>
      </c>
      <c r="F9" s="484">
        <f>'ST Položky'!S32</f>
        <v>0</v>
      </c>
    </row>
    <row r="10" spans="1:8" s="53" customFormat="1" ht="12.75">
      <c r="A10" s="483" t="s">
        <v>128</v>
      </c>
      <c r="B10" s="481" t="s">
        <v>129</v>
      </c>
      <c r="C10" s="238">
        <f>'ST Položky'!G77</f>
        <v>0</v>
      </c>
      <c r="D10" s="238">
        <f>'ST Položky'!Q77</f>
        <v>0</v>
      </c>
      <c r="E10" s="238">
        <f>'ST Položky'!R77</f>
        <v>0</v>
      </c>
      <c r="F10" s="484">
        <f>'ST Položky'!S76</f>
        <v>0</v>
      </c>
    </row>
    <row r="11" spans="1:8" s="53" customFormat="1" ht="12.75">
      <c r="A11" s="483" t="s">
        <v>189</v>
      </c>
      <c r="B11" s="481" t="s">
        <v>190</v>
      </c>
      <c r="C11" s="238">
        <f>'ST Položky'!G85</f>
        <v>0</v>
      </c>
      <c r="D11" s="238">
        <f>'ST Položky'!Q85</f>
        <v>0</v>
      </c>
      <c r="E11" s="238">
        <f>'ST Položky'!R85</f>
        <v>0</v>
      </c>
      <c r="F11" s="484">
        <f>'ST Položky'!S86</f>
        <v>0</v>
      </c>
    </row>
    <row r="12" spans="1:8" s="53" customFormat="1" ht="12.75">
      <c r="A12" s="483" t="s">
        <v>200</v>
      </c>
      <c r="B12" s="481" t="s">
        <v>740</v>
      </c>
      <c r="C12" s="238">
        <f>'ST Položky'!G113</f>
        <v>0</v>
      </c>
      <c r="D12" s="238">
        <f>'ST Položky'!Q113</f>
        <v>0</v>
      </c>
      <c r="E12" s="238">
        <v>0</v>
      </c>
      <c r="F12" s="484">
        <v>0</v>
      </c>
    </row>
    <row r="13" spans="1:8" s="53" customFormat="1" ht="12.75">
      <c r="A13" s="483" t="s">
        <v>228</v>
      </c>
      <c r="B13" s="481" t="s">
        <v>741</v>
      </c>
      <c r="C13" s="238">
        <f>'ST Položky'!G141</f>
        <v>0</v>
      </c>
      <c r="D13" s="238">
        <f>'ST Položky'!Q141</f>
        <v>0</v>
      </c>
      <c r="E13" s="238">
        <f>'ST Položky'!R141</f>
        <v>0</v>
      </c>
      <c r="F13" s="484">
        <f>'ST Položky'!S144</f>
        <v>0</v>
      </c>
    </row>
    <row r="14" spans="1:8" s="53" customFormat="1" ht="12.75">
      <c r="A14" s="483" t="s">
        <v>263</v>
      </c>
      <c r="B14" s="481" t="s">
        <v>264</v>
      </c>
      <c r="C14" s="238">
        <f>'ST Položky'!G152</f>
        <v>0</v>
      </c>
      <c r="D14" s="238">
        <f>'ST Položky'!Q152</f>
        <v>0</v>
      </c>
      <c r="E14" s="238">
        <f>'ST Položky'!R152</f>
        <v>0</v>
      </c>
      <c r="F14" s="484">
        <f>'ST Položky'!S155</f>
        <v>0</v>
      </c>
    </row>
    <row r="15" spans="1:8" s="53" customFormat="1" ht="12.75">
      <c r="A15" s="483" t="s">
        <v>277</v>
      </c>
      <c r="B15" s="481" t="s">
        <v>278</v>
      </c>
      <c r="C15" s="238">
        <f>'ST Položky'!G157</f>
        <v>0</v>
      </c>
      <c r="D15" s="238">
        <f>'ST Položky'!Q157</f>
        <v>0</v>
      </c>
      <c r="E15" s="238">
        <f>'ST Položky'!R157</f>
        <v>0</v>
      </c>
      <c r="F15" s="484">
        <f>'ST Položky'!S157</f>
        <v>0</v>
      </c>
    </row>
    <row r="16" spans="1:8" s="53" customFormat="1" ht="12.75">
      <c r="A16" s="483" t="s">
        <v>284</v>
      </c>
      <c r="B16" s="481" t="s">
        <v>285</v>
      </c>
      <c r="C16" s="238">
        <f>'ST Položky'!G165</f>
        <v>0</v>
      </c>
      <c r="D16" s="238">
        <f>'ST Položky'!Q165</f>
        <v>0</v>
      </c>
      <c r="E16" s="238">
        <f>'ST Položky'!R165</f>
        <v>0</v>
      </c>
      <c r="F16" s="484">
        <f>'ST Položky'!S168</f>
        <v>0</v>
      </c>
    </row>
    <row r="17" spans="1:6" s="53" customFormat="1" ht="12.75">
      <c r="A17" s="483" t="s">
        <v>295</v>
      </c>
      <c r="B17" s="481" t="s">
        <v>296</v>
      </c>
      <c r="C17" s="238">
        <f>'ST Položky'!G177</f>
        <v>0</v>
      </c>
      <c r="D17" s="238">
        <f>'ST Položky'!Q177</f>
        <v>0</v>
      </c>
      <c r="E17" s="238">
        <f>'ST Položky'!R177</f>
        <v>0</v>
      </c>
      <c r="F17" s="484">
        <f>'ST Položky'!S180</f>
        <v>0</v>
      </c>
    </row>
    <row r="18" spans="1:6" s="53" customFormat="1" ht="12.75">
      <c r="A18" s="483" t="s">
        <v>312</v>
      </c>
      <c r="B18" s="481" t="s">
        <v>313</v>
      </c>
      <c r="C18" s="238">
        <f>'ST Položky'!G193</f>
        <v>0</v>
      </c>
      <c r="D18" s="238">
        <f>'ST Položky'!Q193</f>
        <v>0</v>
      </c>
      <c r="E18" s="238">
        <f>'ST Položky'!R193</f>
        <v>0</v>
      </c>
      <c r="F18" s="484">
        <f>'ST Položky'!S196</f>
        <v>0</v>
      </c>
    </row>
    <row r="19" spans="1:6" s="53" customFormat="1" ht="12.75">
      <c r="A19" s="483" t="s">
        <v>332</v>
      </c>
      <c r="B19" s="481" t="s">
        <v>333</v>
      </c>
      <c r="C19" s="238">
        <f>'ST Položky'!G197</f>
        <v>0</v>
      </c>
      <c r="D19" s="238">
        <f>'ST Položky'!Q197</f>
        <v>0</v>
      </c>
      <c r="E19" s="238">
        <f>'ST Položky'!R197</f>
        <v>0</v>
      </c>
      <c r="F19" s="484">
        <f>'ST Položky'!S201</f>
        <v>0</v>
      </c>
    </row>
    <row r="20" spans="1:6" s="53" customFormat="1" ht="12.75">
      <c r="A20" s="483" t="s">
        <v>336</v>
      </c>
      <c r="B20" s="481" t="s">
        <v>337</v>
      </c>
      <c r="C20" s="238">
        <f>'ST Položky'!G210</f>
        <v>0</v>
      </c>
      <c r="D20" s="238">
        <v>0</v>
      </c>
      <c r="E20" s="238">
        <f>'ST Položky'!R210</f>
        <v>0</v>
      </c>
      <c r="F20" s="484">
        <f>'ST Položky'!S216</f>
        <v>0</v>
      </c>
    </row>
    <row r="21" spans="1:6" s="53" customFormat="1" ht="12.75">
      <c r="A21" s="483" t="s">
        <v>354</v>
      </c>
      <c r="B21" s="481" t="s">
        <v>355</v>
      </c>
      <c r="C21" s="238">
        <v>0</v>
      </c>
      <c r="D21" s="238">
        <f>'ST Položky'!G220</f>
        <v>0</v>
      </c>
      <c r="E21" s="238">
        <f>'ST Položky'!R220</f>
        <v>0</v>
      </c>
      <c r="F21" s="484">
        <f>'ST Položky'!S227</f>
        <v>0</v>
      </c>
    </row>
    <row r="22" spans="1:6" s="53" customFormat="1" ht="12.75">
      <c r="A22" s="483" t="s">
        <v>77</v>
      </c>
      <c r="B22" s="482" t="s">
        <v>78</v>
      </c>
      <c r="C22" s="238">
        <v>0</v>
      </c>
      <c r="D22" s="238">
        <f>'ST Položky'!G231</f>
        <v>0</v>
      </c>
      <c r="E22" s="238">
        <v>0</v>
      </c>
      <c r="F22" s="484">
        <v>0</v>
      </c>
    </row>
    <row r="23" spans="1:6" s="53" customFormat="1" ht="12.75">
      <c r="A23" s="483" t="s">
        <v>384</v>
      </c>
      <c r="B23" s="481" t="s">
        <v>385</v>
      </c>
      <c r="C23" s="238">
        <f>'ST Položky'!P236</f>
        <v>0</v>
      </c>
      <c r="D23" s="238">
        <f>'ST Položky'!G236</f>
        <v>0</v>
      </c>
      <c r="E23" s="238">
        <f>'ST Položky'!R236</f>
        <v>0</v>
      </c>
      <c r="F23" s="484">
        <f>'ST Položky'!S248</f>
        <v>0</v>
      </c>
    </row>
    <row r="24" spans="1:6" s="53" customFormat="1" ht="12.75">
      <c r="A24" s="483" t="s">
        <v>391</v>
      </c>
      <c r="B24" s="481" t="s">
        <v>392</v>
      </c>
      <c r="C24" s="238">
        <f>'ST Položky'!P243</f>
        <v>0</v>
      </c>
      <c r="D24" s="238">
        <f>'ST Položky'!G243</f>
        <v>0</v>
      </c>
      <c r="E24" s="238">
        <f>'ST Položky'!R243</f>
        <v>0</v>
      </c>
      <c r="F24" s="484">
        <f>'ST Položky'!S255</f>
        <v>0</v>
      </c>
    </row>
    <row r="25" spans="1:6" s="53" customFormat="1" ht="12.75">
      <c r="A25" s="483" t="s">
        <v>403</v>
      </c>
      <c r="B25" s="481" t="s">
        <v>404</v>
      </c>
      <c r="C25" s="238">
        <f>'ST Položky'!P255</f>
        <v>0</v>
      </c>
      <c r="D25" s="238">
        <f>'ST Položky'!G255</f>
        <v>0</v>
      </c>
      <c r="E25" s="238">
        <f>'ST Položky'!R255</f>
        <v>0</v>
      </c>
      <c r="F25" s="484">
        <f>'ST Položky'!S270</f>
        <v>0</v>
      </c>
    </row>
    <row r="26" spans="1:6" s="53" customFormat="1" ht="12.75">
      <c r="A26" s="483" t="s">
        <v>422</v>
      </c>
      <c r="B26" s="481" t="s">
        <v>423</v>
      </c>
      <c r="C26" s="238">
        <f>'ST Položky'!P260</f>
        <v>0</v>
      </c>
      <c r="D26" s="238">
        <f>'ST Položky'!G260</f>
        <v>0</v>
      </c>
      <c r="E26" s="238">
        <f>'ST Položky'!R260</f>
        <v>0</v>
      </c>
      <c r="F26" s="484">
        <f>'ST Položky'!S275</f>
        <v>0</v>
      </c>
    </row>
    <row r="27" spans="1:6" s="53" customFormat="1" ht="12.75">
      <c r="A27" s="483" t="s">
        <v>430</v>
      </c>
      <c r="B27" s="481" t="s">
        <v>431</v>
      </c>
      <c r="C27" s="238">
        <f>'ST Položky'!P273</f>
        <v>0</v>
      </c>
      <c r="D27" s="238">
        <f>'ST Položky'!G273</f>
        <v>0</v>
      </c>
      <c r="E27" s="238">
        <f>'ST Položky'!R273</f>
        <v>0</v>
      </c>
      <c r="F27" s="484">
        <f>'ST Položky'!S288</f>
        <v>0</v>
      </c>
    </row>
    <row r="28" spans="1:6" s="53" customFormat="1" ht="12.75">
      <c r="A28" s="483" t="s">
        <v>450</v>
      </c>
      <c r="B28" s="481" t="s">
        <v>451</v>
      </c>
      <c r="C28" s="238">
        <f>'ST Položky'!P282</f>
        <v>0</v>
      </c>
      <c r="D28" s="238">
        <f>'ST Položky'!G282</f>
        <v>0</v>
      </c>
      <c r="E28" s="238">
        <f>'ST Položky'!R282</f>
        <v>0</v>
      </c>
      <c r="F28" s="484">
        <f>'ST Položky'!S298</f>
        <v>0</v>
      </c>
    </row>
    <row r="29" spans="1:6" s="53" customFormat="1" ht="12.75">
      <c r="A29" s="483" t="s">
        <v>462</v>
      </c>
      <c r="B29" s="481" t="s">
        <v>463</v>
      </c>
      <c r="C29" s="238">
        <f>'ST Položky'!P290</f>
        <v>0</v>
      </c>
      <c r="D29" s="238">
        <f>'ST Položky'!G290</f>
        <v>0</v>
      </c>
      <c r="E29" s="238">
        <f>'ST Položky'!R290</f>
        <v>0</v>
      </c>
      <c r="F29" s="484">
        <f>'ST Položky'!S306</f>
        <v>0</v>
      </c>
    </row>
    <row r="30" spans="1:6" s="53" customFormat="1" ht="12.75">
      <c r="A30" s="483" t="s">
        <v>471</v>
      </c>
      <c r="B30" s="481" t="s">
        <v>472</v>
      </c>
      <c r="C30" s="238">
        <f>'ST Položky'!P295</f>
        <v>0</v>
      </c>
      <c r="D30" s="238">
        <f>'ST Položky'!G295</f>
        <v>0</v>
      </c>
      <c r="E30" s="238">
        <f>'ST Položky'!R295</f>
        <v>0</v>
      </c>
      <c r="F30" s="484">
        <f>'ST Položky'!S311</f>
        <v>0</v>
      </c>
    </row>
    <row r="31" spans="1:6" s="53" customFormat="1" ht="12.75">
      <c r="A31" s="483" t="s">
        <v>478</v>
      </c>
      <c r="B31" s="481" t="s">
        <v>479</v>
      </c>
      <c r="C31" s="238">
        <f>'ST Položky'!P300</f>
        <v>0</v>
      </c>
      <c r="D31" s="238">
        <f>'ST Položky'!G300</f>
        <v>0</v>
      </c>
      <c r="E31" s="238">
        <f>'ST Položky'!R300</f>
        <v>0</v>
      </c>
      <c r="F31" s="484">
        <f>'ST Položky'!S316</f>
        <v>0</v>
      </c>
    </row>
    <row r="32" spans="1:6" s="53" customFormat="1" ht="12.75">
      <c r="A32" s="483" t="s">
        <v>485</v>
      </c>
      <c r="B32" s="481" t="s">
        <v>742</v>
      </c>
      <c r="C32" s="238">
        <f>'ST Položky'!P303</f>
        <v>0</v>
      </c>
      <c r="D32" s="238">
        <v>0</v>
      </c>
      <c r="E32" s="238">
        <f>'ST Položky'!R303</f>
        <v>0</v>
      </c>
      <c r="F32" s="484">
        <f>'ST Položky'!G303</f>
        <v>0</v>
      </c>
    </row>
    <row r="33" spans="1:8" s="53" customFormat="1" ht="13.5" thickBot="1">
      <c r="A33" s="485"/>
      <c r="B33" s="486" t="s">
        <v>79</v>
      </c>
      <c r="C33" s="304">
        <f>'ST Položky'!G305</f>
        <v>0</v>
      </c>
      <c r="D33" s="268">
        <v>0</v>
      </c>
      <c r="E33" s="268">
        <v>0</v>
      </c>
      <c r="F33" s="487">
        <v>0</v>
      </c>
    </row>
    <row r="34" spans="1:8" s="58" customFormat="1" ht="13.5" thickBot="1">
      <c r="A34" s="57"/>
      <c r="B34" s="55" t="s">
        <v>80</v>
      </c>
      <c r="C34" s="469">
        <f>SUM(C9:C33)</f>
        <v>0</v>
      </c>
      <c r="D34" s="469">
        <f>SUM(D9:D33)</f>
        <v>0</v>
      </c>
      <c r="E34" s="469">
        <f>SUM(E9:E33)</f>
        <v>0</v>
      </c>
      <c r="F34" s="470">
        <f>SUM(F9:F33)</f>
        <v>0</v>
      </c>
    </row>
    <row r="35" spans="1:8">
      <c r="A35" s="56"/>
      <c r="B35" s="56"/>
      <c r="C35" s="56"/>
      <c r="D35" s="56"/>
      <c r="E35" s="59"/>
      <c r="F35" s="59"/>
      <c r="G35" s="59"/>
      <c r="H35" s="59"/>
    </row>
    <row r="36" spans="1:8">
      <c r="B36" s="511" t="s">
        <v>72</v>
      </c>
      <c r="C36" s="512">
        <f>C34</f>
        <v>0</v>
      </c>
      <c r="F36" s="61"/>
      <c r="G36" s="61"/>
    </row>
    <row r="37" spans="1:8">
      <c r="B37" s="511" t="s">
        <v>73</v>
      </c>
      <c r="C37" s="512">
        <f>D34</f>
        <v>0</v>
      </c>
      <c r="F37" s="61"/>
      <c r="G37" s="61"/>
    </row>
    <row r="38" spans="1:8">
      <c r="B38" s="511" t="s">
        <v>728</v>
      </c>
      <c r="C38" s="512">
        <f>E34</f>
        <v>0</v>
      </c>
      <c r="F38" s="61"/>
      <c r="G38" s="61"/>
    </row>
    <row r="39" spans="1:8">
      <c r="B39" s="511" t="s">
        <v>729</v>
      </c>
      <c r="C39" s="512">
        <f>F34</f>
        <v>0</v>
      </c>
      <c r="F39" s="61"/>
      <c r="G39" s="61"/>
    </row>
    <row r="40" spans="1:8">
      <c r="B40" s="495" t="s">
        <v>730</v>
      </c>
      <c r="C40" s="496">
        <f>SUM(C36:C39)</f>
        <v>0</v>
      </c>
      <c r="F40" s="61"/>
      <c r="G40" s="61"/>
    </row>
    <row r="41" spans="1:8">
      <c r="F41" s="61"/>
      <c r="G41" s="61"/>
    </row>
    <row r="42" spans="1:8">
      <c r="F42" s="61"/>
      <c r="G42" s="61"/>
    </row>
    <row r="43" spans="1:8">
      <c r="F43" s="61"/>
      <c r="G43" s="61"/>
    </row>
    <row r="44" spans="1:8">
      <c r="F44" s="61"/>
      <c r="G44" s="61"/>
    </row>
    <row r="45" spans="1:8">
      <c r="F45" s="61"/>
      <c r="G45" s="61"/>
    </row>
    <row r="46" spans="1:8">
      <c r="F46" s="61"/>
      <c r="G46" s="61"/>
    </row>
    <row r="47" spans="1:8">
      <c r="F47" s="61"/>
      <c r="G47" s="61"/>
    </row>
    <row r="48" spans="1:8">
      <c r="F48" s="61"/>
      <c r="G48" s="61"/>
    </row>
    <row r="49" spans="6:7">
      <c r="F49" s="61"/>
      <c r="G49" s="61"/>
    </row>
    <row r="50" spans="6:7">
      <c r="F50" s="61"/>
      <c r="G50" s="61"/>
    </row>
    <row r="51" spans="6:7">
      <c r="F51" s="61"/>
      <c r="G51" s="61"/>
    </row>
    <row r="52" spans="6:7">
      <c r="F52" s="61"/>
      <c r="G52" s="61"/>
    </row>
    <row r="53" spans="6:7">
      <c r="F53" s="61"/>
      <c r="G53" s="61"/>
    </row>
    <row r="54" spans="6:7">
      <c r="F54" s="61"/>
      <c r="G54" s="61"/>
    </row>
    <row r="55" spans="6:7">
      <c r="F55" s="61"/>
      <c r="G55" s="61"/>
    </row>
    <row r="56" spans="6:7">
      <c r="F56" s="61"/>
      <c r="G56" s="61"/>
    </row>
    <row r="57" spans="6:7">
      <c r="F57" s="61"/>
      <c r="G57" s="61"/>
    </row>
    <row r="58" spans="6:7">
      <c r="F58" s="61"/>
      <c r="G58" s="61"/>
    </row>
    <row r="59" spans="6:7">
      <c r="F59" s="61"/>
      <c r="G59" s="61"/>
    </row>
    <row r="60" spans="6:7">
      <c r="F60" s="61"/>
      <c r="G60" s="61"/>
    </row>
    <row r="61" spans="6:7">
      <c r="F61" s="61"/>
      <c r="G61" s="61"/>
    </row>
    <row r="62" spans="6:7">
      <c r="F62" s="61"/>
      <c r="G62" s="61"/>
    </row>
    <row r="63" spans="6:7">
      <c r="F63" s="61"/>
      <c r="G63" s="61"/>
    </row>
    <row r="64" spans="6:7">
      <c r="F64" s="61"/>
      <c r="G64" s="61"/>
    </row>
    <row r="65" spans="6:7">
      <c r="F65" s="61"/>
      <c r="G65" s="61"/>
    </row>
    <row r="66" spans="6:7">
      <c r="F66" s="61"/>
      <c r="G66" s="61"/>
    </row>
    <row r="67" spans="6:7">
      <c r="F67" s="61"/>
      <c r="G67" s="61"/>
    </row>
    <row r="68" spans="6:7">
      <c r="F68" s="61"/>
      <c r="G68" s="61"/>
    </row>
    <row r="69" spans="6:7">
      <c r="F69" s="61"/>
      <c r="G69" s="61"/>
    </row>
    <row r="70" spans="6:7">
      <c r="F70" s="61"/>
      <c r="G70" s="61"/>
    </row>
    <row r="71" spans="6:7">
      <c r="F71" s="61"/>
      <c r="G71" s="61"/>
    </row>
    <row r="72" spans="6:7">
      <c r="F72" s="61"/>
      <c r="G72" s="61"/>
    </row>
    <row r="73" spans="6:7">
      <c r="F73" s="61"/>
      <c r="G73" s="61"/>
    </row>
    <row r="74" spans="6:7">
      <c r="F74" s="61"/>
      <c r="G74" s="61"/>
    </row>
    <row r="75" spans="6:7">
      <c r="F75" s="61"/>
      <c r="G75" s="61"/>
    </row>
    <row r="76" spans="6:7">
      <c r="F76" s="61"/>
      <c r="G76" s="61"/>
    </row>
    <row r="77" spans="6:7">
      <c r="F77" s="61"/>
      <c r="G77" s="61"/>
    </row>
    <row r="78" spans="6:7">
      <c r="F78" s="61"/>
      <c r="G78" s="61"/>
    </row>
    <row r="79" spans="6:7">
      <c r="F79" s="61"/>
      <c r="G79" s="61"/>
    </row>
    <row r="80" spans="6:7">
      <c r="F80" s="61"/>
      <c r="G80" s="61"/>
    </row>
    <row r="81" spans="6:7">
      <c r="F81" s="61"/>
      <c r="G81" s="61"/>
    </row>
    <row r="82" spans="6:7">
      <c r="F82" s="61"/>
      <c r="G82" s="61"/>
    </row>
    <row r="83" spans="6:7">
      <c r="F83" s="61"/>
      <c r="G83" s="61"/>
    </row>
  </sheetData>
  <mergeCells count="2">
    <mergeCell ref="A1:F1"/>
    <mergeCell ref="A3:F3"/>
  </mergeCells>
  <pageMargins left="0.59055118110236227" right="0.3937007874015748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373"/>
  <sheetViews>
    <sheetView showGridLines="0" showZeros="0" tabSelected="1" view="pageBreakPreview" zoomScaleNormal="100" zoomScaleSheetLayoutView="100" workbookViewId="0">
      <pane ySplit="9" topLeftCell="A133" activePane="bottomLeft" state="frozen"/>
      <selection pane="bottomLeft" activeCell="K141" sqref="K141"/>
    </sheetView>
  </sheetViews>
  <sheetFormatPr defaultRowHeight="12.75"/>
  <cols>
    <col min="1" max="1" width="3.875" style="63" customWidth="1"/>
    <col min="2" max="2" width="14.375" style="76" customWidth="1"/>
    <col min="3" max="3" width="41.625" style="62" customWidth="1"/>
    <col min="4" max="4" width="4.875" style="62" customWidth="1"/>
    <col min="5" max="5" width="8.75" style="87" customWidth="1"/>
    <col min="6" max="6" width="11.25" style="62" customWidth="1"/>
    <col min="7" max="7" width="14.75" style="77" customWidth="1"/>
    <col min="8" max="8" width="11.5" style="62" customWidth="1"/>
    <col min="9" max="9" width="12.75" style="62" customWidth="1"/>
    <col min="10" max="16" width="9" style="62"/>
    <col min="17" max="17" width="8.875" style="62" customWidth="1"/>
    <col min="18" max="16384" width="9" style="62"/>
  </cols>
  <sheetData>
    <row r="1" spans="1:20" ht="36.75" customHeight="1">
      <c r="A1" s="570" t="s">
        <v>715</v>
      </c>
      <c r="B1" s="573"/>
      <c r="C1" s="573"/>
      <c r="D1" s="573"/>
      <c r="E1" s="573"/>
      <c r="F1" s="573"/>
      <c r="G1" s="573"/>
      <c r="H1" s="573"/>
      <c r="I1" s="573"/>
    </row>
    <row r="2" spans="1:20">
      <c r="A2" s="165"/>
      <c r="B2" s="165"/>
      <c r="C2" s="165"/>
      <c r="D2" s="144"/>
      <c r="E2" s="144"/>
      <c r="F2" s="139"/>
      <c r="G2" s="52"/>
      <c r="H2" s="52"/>
      <c r="I2" s="52"/>
    </row>
    <row r="3" spans="1:20" ht="21">
      <c r="A3" s="570" t="s">
        <v>603</v>
      </c>
      <c r="B3" s="570"/>
      <c r="C3" s="570"/>
      <c r="D3" s="570"/>
      <c r="E3" s="570"/>
      <c r="F3" s="570"/>
      <c r="G3" s="570"/>
      <c r="H3" s="570"/>
      <c r="I3" s="570"/>
    </row>
    <row r="5" spans="1:20">
      <c r="B5" s="165" t="s">
        <v>721</v>
      </c>
    </row>
    <row r="6" spans="1:20">
      <c r="B6" s="165" t="s">
        <v>722</v>
      </c>
    </row>
    <row r="8" spans="1:20" ht="13.5" thickBot="1">
      <c r="A8" s="64"/>
      <c r="B8" s="65"/>
      <c r="C8" s="66"/>
      <c r="D8" s="67"/>
      <c r="E8" s="68"/>
      <c r="F8" s="67"/>
      <c r="G8" s="69"/>
      <c r="H8" s="67"/>
      <c r="I8" s="67"/>
    </row>
    <row r="9" spans="1:20" ht="13.5" thickBot="1">
      <c r="A9" s="535" t="s">
        <v>83</v>
      </c>
      <c r="B9" s="536" t="s">
        <v>84</v>
      </c>
      <c r="C9" s="537" t="s">
        <v>85</v>
      </c>
      <c r="D9" s="537" t="s">
        <v>86</v>
      </c>
      <c r="E9" s="538" t="s">
        <v>606</v>
      </c>
      <c r="F9" s="537" t="s">
        <v>723</v>
      </c>
      <c r="G9" s="539" t="s">
        <v>731</v>
      </c>
      <c r="H9" s="540" t="s">
        <v>724</v>
      </c>
      <c r="I9" s="541" t="s">
        <v>725</v>
      </c>
    </row>
    <row r="10" spans="1:20" ht="13.5" thickBot="1">
      <c r="A10" s="330" t="s">
        <v>87</v>
      </c>
      <c r="B10" s="331" t="s">
        <v>88</v>
      </c>
      <c r="C10" s="332" t="s">
        <v>89</v>
      </c>
      <c r="D10" s="333"/>
      <c r="E10" s="334"/>
      <c r="F10" s="335"/>
      <c r="G10" s="336"/>
      <c r="H10" s="337"/>
      <c r="I10" s="338"/>
    </row>
    <row r="11" spans="1:20">
      <c r="A11" s="542">
        <v>1</v>
      </c>
      <c r="B11" s="279" t="s">
        <v>90</v>
      </c>
      <c r="C11" s="280" t="s">
        <v>91</v>
      </c>
      <c r="D11" s="281" t="s">
        <v>92</v>
      </c>
      <c r="E11" s="497">
        <v>5.6759999999999993</v>
      </c>
      <c r="F11" s="282">
        <v>0</v>
      </c>
      <c r="G11" s="283">
        <f>E11*F11</f>
        <v>0</v>
      </c>
      <c r="H11" s="284">
        <v>0</v>
      </c>
      <c r="I11" s="543">
        <f>E11*H11</f>
        <v>0</v>
      </c>
      <c r="R11" s="62">
        <f>IF(O11=3,G11,0)</f>
        <v>0</v>
      </c>
      <c r="S11" s="62">
        <f>IF(O11=4,G11,0)</f>
        <v>0</v>
      </c>
      <c r="T11" s="62">
        <f>IF(O11=5,G11,0)</f>
        <v>0</v>
      </c>
    </row>
    <row r="12" spans="1:20">
      <c r="A12" s="544"/>
      <c r="B12" s="240"/>
      <c r="C12" s="241" t="s">
        <v>93</v>
      </c>
      <c r="D12" s="350"/>
      <c r="E12" s="498">
        <v>5.6759999999999993</v>
      </c>
      <c r="F12" s="262"/>
      <c r="G12" s="243"/>
      <c r="H12" s="244"/>
      <c r="I12" s="545"/>
    </row>
    <row r="13" spans="1:20">
      <c r="A13" s="546">
        <v>2</v>
      </c>
      <c r="B13" s="234" t="s">
        <v>94</v>
      </c>
      <c r="C13" s="235" t="s">
        <v>95</v>
      </c>
      <c r="D13" s="351" t="s">
        <v>92</v>
      </c>
      <c r="E13" s="499">
        <v>5.6759999999999993</v>
      </c>
      <c r="F13" s="237">
        <v>0</v>
      </c>
      <c r="G13" s="238">
        <f>E13*F13</f>
        <v>0</v>
      </c>
      <c r="H13" s="239">
        <v>0</v>
      </c>
      <c r="I13" s="547">
        <f>E13*H13</f>
        <v>0</v>
      </c>
      <c r="R13" s="62">
        <f>IF(O13=3,G13,0)</f>
        <v>0</v>
      </c>
      <c r="S13" s="62">
        <f>IF(O13=4,G13,0)</f>
        <v>0</v>
      </c>
      <c r="T13" s="62">
        <f>IF(O13=5,G13,0)</f>
        <v>0</v>
      </c>
    </row>
    <row r="14" spans="1:20">
      <c r="A14" s="544"/>
      <c r="B14" s="240"/>
      <c r="C14" s="241" t="s">
        <v>93</v>
      </c>
      <c r="D14" s="350"/>
      <c r="E14" s="498">
        <v>5.6759999999999993</v>
      </c>
      <c r="F14" s="262"/>
      <c r="G14" s="243"/>
      <c r="H14" s="244"/>
      <c r="I14" s="545"/>
    </row>
    <row r="15" spans="1:20">
      <c r="A15" s="546">
        <v>3</v>
      </c>
      <c r="B15" s="234" t="s">
        <v>96</v>
      </c>
      <c r="C15" s="235" t="s">
        <v>97</v>
      </c>
      <c r="D15" s="351" t="s">
        <v>92</v>
      </c>
      <c r="E15" s="499">
        <v>5.6759999999999993</v>
      </c>
      <c r="F15" s="237">
        <v>0</v>
      </c>
      <c r="G15" s="238">
        <f>E15*F15</f>
        <v>0</v>
      </c>
      <c r="H15" s="239">
        <v>0</v>
      </c>
      <c r="I15" s="547">
        <f>E15*H15</f>
        <v>0</v>
      </c>
      <c r="R15" s="62">
        <f>IF(O15=3,G15,0)</f>
        <v>0</v>
      </c>
      <c r="S15" s="62">
        <f>IF(O15=4,G15,0)</f>
        <v>0</v>
      </c>
      <c r="T15" s="62">
        <f>IF(O15=5,G15,0)</f>
        <v>0</v>
      </c>
    </row>
    <row r="16" spans="1:20">
      <c r="A16" s="544"/>
      <c r="B16" s="240"/>
      <c r="C16" s="241" t="s">
        <v>93</v>
      </c>
      <c r="D16" s="350"/>
      <c r="E16" s="498">
        <v>5.6759999999999993</v>
      </c>
      <c r="F16" s="262"/>
      <c r="G16" s="243"/>
      <c r="H16" s="244"/>
      <c r="I16" s="545"/>
    </row>
    <row r="17" spans="1:20">
      <c r="A17" s="546">
        <v>4</v>
      </c>
      <c r="B17" s="234" t="s">
        <v>98</v>
      </c>
      <c r="C17" s="235" t="s">
        <v>99</v>
      </c>
      <c r="D17" s="351" t="s">
        <v>92</v>
      </c>
      <c r="E17" s="499">
        <v>5.6759999999999993</v>
      </c>
      <c r="F17" s="237">
        <v>0</v>
      </c>
      <c r="G17" s="238">
        <f>E17*F17</f>
        <v>0</v>
      </c>
      <c r="H17" s="239">
        <v>0</v>
      </c>
      <c r="I17" s="547">
        <f>E17*H17</f>
        <v>0</v>
      </c>
      <c r="R17" s="62">
        <f>IF(O17=3,G17,0)</f>
        <v>0</v>
      </c>
      <c r="S17" s="62">
        <f>IF(O17=4,G17,0)</f>
        <v>0</v>
      </c>
      <c r="T17" s="62">
        <f>IF(O17=5,G17,0)</f>
        <v>0</v>
      </c>
    </row>
    <row r="18" spans="1:20">
      <c r="A18" s="546">
        <v>5</v>
      </c>
      <c r="B18" s="234" t="s">
        <v>100</v>
      </c>
      <c r="C18" s="235" t="s">
        <v>101</v>
      </c>
      <c r="D18" s="351" t="s">
        <v>102</v>
      </c>
      <c r="E18" s="499">
        <v>20</v>
      </c>
      <c r="F18" s="237">
        <v>0</v>
      </c>
      <c r="G18" s="238">
        <f>E18*F18</f>
        <v>0</v>
      </c>
      <c r="H18" s="239">
        <v>0</v>
      </c>
      <c r="I18" s="547">
        <f>E18*H18</f>
        <v>0</v>
      </c>
      <c r="R18" s="62">
        <f>IF(O18=3,G18,0)</f>
        <v>0</v>
      </c>
      <c r="S18" s="62">
        <f>IF(O18=4,G18,0)</f>
        <v>0</v>
      </c>
      <c r="T18" s="62">
        <f>IF(O18=5,G18,0)</f>
        <v>0</v>
      </c>
    </row>
    <row r="19" spans="1:20">
      <c r="A19" s="546">
        <v>6</v>
      </c>
      <c r="B19" s="234" t="s">
        <v>103</v>
      </c>
      <c r="C19" s="235" t="s">
        <v>104</v>
      </c>
      <c r="D19" s="351" t="s">
        <v>102</v>
      </c>
      <c r="E19" s="499">
        <v>20</v>
      </c>
      <c r="F19" s="237">
        <v>0</v>
      </c>
      <c r="G19" s="238">
        <f>E19*F19</f>
        <v>0</v>
      </c>
      <c r="H19" s="239">
        <v>0</v>
      </c>
      <c r="I19" s="547">
        <f>E19*H19</f>
        <v>0</v>
      </c>
      <c r="R19" s="62">
        <f>IF(O19=3,G19,0)</f>
        <v>0</v>
      </c>
      <c r="S19" s="62">
        <f>IF(O19=4,G19,0)</f>
        <v>0</v>
      </c>
      <c r="T19" s="62">
        <f>IF(O19=5,G19,0)</f>
        <v>0</v>
      </c>
    </row>
    <row r="20" spans="1:20">
      <c r="A20" s="546">
        <v>7</v>
      </c>
      <c r="B20" s="234" t="s">
        <v>105</v>
      </c>
      <c r="C20" s="235" t="s">
        <v>106</v>
      </c>
      <c r="D20" s="351" t="s">
        <v>107</v>
      </c>
      <c r="E20" s="499">
        <v>1</v>
      </c>
      <c r="F20" s="237">
        <v>0</v>
      </c>
      <c r="G20" s="238">
        <f>E20*F20</f>
        <v>0</v>
      </c>
      <c r="H20" s="239">
        <v>1E-3</v>
      </c>
      <c r="I20" s="547">
        <f>E20*H20</f>
        <v>1E-3</v>
      </c>
      <c r="R20" s="62">
        <f>IF(O20=3,G20,0)</f>
        <v>0</v>
      </c>
      <c r="S20" s="62">
        <f>IF(O20=4,G20,0)</f>
        <v>0</v>
      </c>
      <c r="T20" s="62">
        <f>IF(O20=5,G20,0)</f>
        <v>0</v>
      </c>
    </row>
    <row r="21" spans="1:20">
      <c r="A21" s="546">
        <v>8</v>
      </c>
      <c r="B21" s="234" t="s">
        <v>108</v>
      </c>
      <c r="C21" s="235" t="s">
        <v>109</v>
      </c>
      <c r="D21" s="351" t="s">
        <v>92</v>
      </c>
      <c r="E21" s="499">
        <v>3.9734399999999996</v>
      </c>
      <c r="F21" s="237">
        <v>0</v>
      </c>
      <c r="G21" s="238">
        <f>E21*F21</f>
        <v>0</v>
      </c>
      <c r="H21" s="239">
        <v>0</v>
      </c>
      <c r="I21" s="547">
        <f>E21*H21</f>
        <v>0</v>
      </c>
      <c r="R21" s="62">
        <f>IF(O21=3,G21,0)</f>
        <v>0</v>
      </c>
      <c r="S21" s="62">
        <f>IF(O21=4,G21,0)</f>
        <v>0</v>
      </c>
      <c r="T21" s="62">
        <f>IF(O21=5,G21,0)</f>
        <v>0</v>
      </c>
    </row>
    <row r="22" spans="1:20">
      <c r="A22" s="544"/>
      <c r="B22" s="240"/>
      <c r="C22" s="241" t="s">
        <v>110</v>
      </c>
      <c r="D22" s="350"/>
      <c r="E22" s="498">
        <v>3.9734399999999996</v>
      </c>
      <c r="F22" s="263"/>
      <c r="G22" s="243"/>
      <c r="H22" s="244"/>
      <c r="I22" s="545"/>
    </row>
    <row r="23" spans="1:20">
      <c r="A23" s="546">
        <v>9</v>
      </c>
      <c r="B23" s="234" t="s">
        <v>111</v>
      </c>
      <c r="C23" s="235" t="s">
        <v>112</v>
      </c>
      <c r="D23" s="351" t="s">
        <v>92</v>
      </c>
      <c r="E23" s="499">
        <v>1.6688000000000001</v>
      </c>
      <c r="F23" s="237">
        <v>0</v>
      </c>
      <c r="G23" s="238">
        <f>E23*F23</f>
        <v>0</v>
      </c>
      <c r="H23" s="239">
        <v>1.67</v>
      </c>
      <c r="I23" s="547">
        <f>E23*H23</f>
        <v>2.786896</v>
      </c>
      <c r="R23" s="62">
        <f>IF(O23=3,G23,0)</f>
        <v>0</v>
      </c>
      <c r="S23" s="62">
        <f>IF(O23=4,G23,0)</f>
        <v>0</v>
      </c>
      <c r="T23" s="62">
        <f>IF(O23=5,G23,0)</f>
        <v>0</v>
      </c>
    </row>
    <row r="24" spans="1:20">
      <c r="A24" s="544"/>
      <c r="B24" s="240"/>
      <c r="C24" s="241" t="s">
        <v>113</v>
      </c>
      <c r="D24" s="350"/>
      <c r="E24" s="498">
        <v>1.6688000000000001</v>
      </c>
      <c r="F24" s="263"/>
      <c r="G24" s="243"/>
      <c r="H24" s="244"/>
      <c r="I24" s="545"/>
    </row>
    <row r="25" spans="1:20">
      <c r="A25" s="546">
        <v>10</v>
      </c>
      <c r="B25" s="234" t="s">
        <v>114</v>
      </c>
      <c r="C25" s="235" t="s">
        <v>115</v>
      </c>
      <c r="D25" s="351" t="s">
        <v>92</v>
      </c>
      <c r="E25" s="499">
        <v>2.3046399999999996</v>
      </c>
      <c r="F25" s="237">
        <v>0</v>
      </c>
      <c r="G25" s="238">
        <f>E25*F25</f>
        <v>0</v>
      </c>
      <c r="H25" s="239">
        <v>0</v>
      </c>
      <c r="I25" s="547">
        <f>E25*H25</f>
        <v>0</v>
      </c>
      <c r="R25" s="62">
        <f>IF(O25=3,G25,0)</f>
        <v>0</v>
      </c>
      <c r="S25" s="62">
        <f>IF(O25=4,G25,0)</f>
        <v>0</v>
      </c>
      <c r="T25" s="62">
        <f>IF(O25=5,G25,0)</f>
        <v>0</v>
      </c>
    </row>
    <row r="26" spans="1:20">
      <c r="A26" s="544"/>
      <c r="B26" s="240"/>
      <c r="C26" s="241"/>
      <c r="D26" s="350"/>
      <c r="E26" s="498">
        <v>2.3046399999999996</v>
      </c>
      <c r="F26" s="262"/>
      <c r="G26" s="243"/>
      <c r="H26" s="244"/>
      <c r="I26" s="545"/>
    </row>
    <row r="27" spans="1:20">
      <c r="A27" s="546">
        <v>11</v>
      </c>
      <c r="B27" s="234" t="s">
        <v>116</v>
      </c>
      <c r="C27" s="235" t="s">
        <v>117</v>
      </c>
      <c r="D27" s="351" t="s">
        <v>92</v>
      </c>
      <c r="E27" s="499">
        <v>7.35</v>
      </c>
      <c r="F27" s="237">
        <v>0</v>
      </c>
      <c r="G27" s="238">
        <f>E27*F27</f>
        <v>0</v>
      </c>
      <c r="H27" s="239">
        <v>0</v>
      </c>
      <c r="I27" s="547">
        <f>E27*H27</f>
        <v>0</v>
      </c>
      <c r="R27" s="62">
        <f>IF(O27=3,G27,0)</f>
        <v>0</v>
      </c>
      <c r="S27" s="62">
        <f>IF(O27=4,G27,0)</f>
        <v>0</v>
      </c>
      <c r="T27" s="62">
        <f>IF(O27=5,G27,0)</f>
        <v>0</v>
      </c>
    </row>
    <row r="28" spans="1:20">
      <c r="A28" s="544"/>
      <c r="B28" s="240"/>
      <c r="C28" s="241" t="s">
        <v>118</v>
      </c>
      <c r="D28" s="350"/>
      <c r="E28" s="498">
        <v>7.35</v>
      </c>
      <c r="F28" s="262"/>
      <c r="G28" s="243"/>
      <c r="H28" s="244"/>
      <c r="I28" s="545"/>
    </row>
    <row r="29" spans="1:20">
      <c r="A29" s="546">
        <v>12</v>
      </c>
      <c r="B29" s="234" t="s">
        <v>119</v>
      </c>
      <c r="C29" s="235" t="s">
        <v>120</v>
      </c>
      <c r="D29" s="351" t="s">
        <v>102</v>
      </c>
      <c r="E29" s="499">
        <v>9.9335999999999984</v>
      </c>
      <c r="F29" s="237">
        <v>0</v>
      </c>
      <c r="G29" s="238">
        <f>E29*F29</f>
        <v>0</v>
      </c>
      <c r="H29" s="239">
        <v>0</v>
      </c>
      <c r="I29" s="547">
        <f>E29*H29</f>
        <v>0</v>
      </c>
      <c r="R29" s="62">
        <f>IF(O29=3,G29,0)</f>
        <v>0</v>
      </c>
      <c r="S29" s="62">
        <f>IF(O29=4,G29,0)</f>
        <v>0</v>
      </c>
      <c r="T29" s="62">
        <f>IF(O29=5,G29,0)</f>
        <v>0</v>
      </c>
    </row>
    <row r="30" spans="1:20">
      <c r="A30" s="544"/>
      <c r="B30" s="240"/>
      <c r="C30" s="245" t="s">
        <v>121</v>
      </c>
      <c r="D30" s="350"/>
      <c r="E30" s="498">
        <v>9.9335999999999984</v>
      </c>
      <c r="F30" s="263"/>
      <c r="G30" s="243"/>
      <c r="H30" s="244"/>
      <c r="I30" s="545"/>
    </row>
    <row r="31" spans="1:20">
      <c r="A31" s="546">
        <v>13</v>
      </c>
      <c r="B31" s="234" t="s">
        <v>122</v>
      </c>
      <c r="C31" s="235" t="s">
        <v>123</v>
      </c>
      <c r="D31" s="351" t="s">
        <v>10</v>
      </c>
      <c r="E31" s="499">
        <v>11.9</v>
      </c>
      <c r="F31" s="237">
        <v>0</v>
      </c>
      <c r="G31" s="238">
        <f>E31*F31</f>
        <v>0</v>
      </c>
      <c r="H31" s="239">
        <v>0</v>
      </c>
      <c r="I31" s="547">
        <f>E31*H31</f>
        <v>0</v>
      </c>
      <c r="R31" s="62">
        <f>IF(O31=3,G31,0)</f>
        <v>0</v>
      </c>
      <c r="S31" s="62">
        <f>IF(O31=4,G31,0)</f>
        <v>0</v>
      </c>
      <c r="T31" s="62">
        <f>IF(O31=5,G31,0)</f>
        <v>0</v>
      </c>
    </row>
    <row r="32" spans="1:20">
      <c r="A32" s="546"/>
      <c r="B32" s="234"/>
      <c r="C32" s="245" t="s">
        <v>124</v>
      </c>
      <c r="D32" s="350"/>
      <c r="E32" s="498">
        <v>11.9</v>
      </c>
      <c r="F32" s="263"/>
      <c r="G32" s="238"/>
      <c r="H32" s="239"/>
      <c r="I32" s="547"/>
    </row>
    <row r="33" spans="1:20" ht="13.5" thickBot="1">
      <c r="A33" s="548">
        <v>14</v>
      </c>
      <c r="B33" s="264" t="s">
        <v>125</v>
      </c>
      <c r="C33" s="265" t="s">
        <v>126</v>
      </c>
      <c r="D33" s="352" t="s">
        <v>92</v>
      </c>
      <c r="E33" s="500">
        <v>7.35</v>
      </c>
      <c r="F33" s="267">
        <v>0</v>
      </c>
      <c r="G33" s="268">
        <f>E33*F33</f>
        <v>0</v>
      </c>
      <c r="H33" s="269">
        <v>0</v>
      </c>
      <c r="I33" s="549">
        <f>E33*H33</f>
        <v>0</v>
      </c>
      <c r="R33" s="62">
        <f>IF(O33=3,G33,0)</f>
        <v>0</v>
      </c>
      <c r="S33" s="62">
        <f>IF(O33=4,G33,0)</f>
        <v>0</v>
      </c>
      <c r="T33" s="62">
        <f>IF(O33=5,G33,0)</f>
        <v>0</v>
      </c>
    </row>
    <row r="34" spans="1:20" ht="13.5" thickBot="1">
      <c r="A34" s="270"/>
      <c r="B34" s="271" t="s">
        <v>127</v>
      </c>
      <c r="C34" s="272" t="str">
        <f>CONCATENATE(B10," ",C10)</f>
        <v>1 Zemní práce</v>
      </c>
      <c r="D34" s="353"/>
      <c r="E34" s="273"/>
      <c r="F34" s="274"/>
      <c r="G34" s="275">
        <f>SUM(G10:G33)</f>
        <v>0</v>
      </c>
      <c r="H34" s="276"/>
      <c r="I34" s="277">
        <f>SUM(I10:I33)</f>
        <v>2.7878959999999999</v>
      </c>
      <c r="P34" s="71"/>
      <c r="Q34" s="71"/>
      <c r="R34" s="71">
        <f>SUM(R10:R33)</f>
        <v>0</v>
      </c>
      <c r="S34" s="71">
        <f>SUM(S10:S33)</f>
        <v>0</v>
      </c>
      <c r="T34" s="71">
        <f>SUM(T10:T33)</f>
        <v>0</v>
      </c>
    </row>
    <row r="35" spans="1:20">
      <c r="A35" s="342" t="s">
        <v>87</v>
      </c>
      <c r="B35" s="343" t="s">
        <v>128</v>
      </c>
      <c r="C35" s="344" t="s">
        <v>129</v>
      </c>
      <c r="D35" s="361"/>
      <c r="E35" s="345"/>
      <c r="F35" s="345"/>
      <c r="G35" s="346"/>
      <c r="H35" s="347"/>
      <c r="I35" s="348"/>
    </row>
    <row r="36" spans="1:20">
      <c r="A36" s="546">
        <v>15</v>
      </c>
      <c r="B36" s="234" t="s">
        <v>130</v>
      </c>
      <c r="C36" s="235" t="s">
        <v>131</v>
      </c>
      <c r="D36" s="351" t="s">
        <v>102</v>
      </c>
      <c r="E36" s="499">
        <v>1.92</v>
      </c>
      <c r="F36" s="237">
        <v>0</v>
      </c>
      <c r="G36" s="238">
        <f>E36*F36</f>
        <v>0</v>
      </c>
      <c r="H36" s="239">
        <v>9.4729999999999995E-2</v>
      </c>
      <c r="I36" s="547">
        <f>E36*H36</f>
        <v>0.18188159999999998</v>
      </c>
      <c r="R36" s="62">
        <f>IF(O36=3,G36,0)</f>
        <v>0</v>
      </c>
      <c r="S36" s="62">
        <f>IF(O36=4,G36,0)</f>
        <v>0</v>
      </c>
      <c r="T36" s="62">
        <f>IF(O36=5,G36,0)</f>
        <v>0</v>
      </c>
    </row>
    <row r="37" spans="1:20">
      <c r="A37" s="544"/>
      <c r="B37" s="240"/>
      <c r="C37" s="241" t="s">
        <v>132</v>
      </c>
      <c r="D37" s="350"/>
      <c r="E37" s="498">
        <v>1.92</v>
      </c>
      <c r="F37" s="262"/>
      <c r="G37" s="243"/>
      <c r="H37" s="244"/>
      <c r="I37" s="545"/>
    </row>
    <row r="38" spans="1:20" ht="25.5">
      <c r="A38" s="546">
        <v>16</v>
      </c>
      <c r="B38" s="234" t="s">
        <v>133</v>
      </c>
      <c r="C38" s="235" t="s">
        <v>134</v>
      </c>
      <c r="D38" s="351" t="s">
        <v>92</v>
      </c>
      <c r="E38" s="499">
        <v>0.85500000000000009</v>
      </c>
      <c r="F38" s="237">
        <v>0</v>
      </c>
      <c r="G38" s="238">
        <f>E38*F38</f>
        <v>0</v>
      </c>
      <c r="H38" s="239">
        <v>1.7671600000000001</v>
      </c>
      <c r="I38" s="547">
        <f>E38*H38</f>
        <v>1.5109218000000002</v>
      </c>
      <c r="R38" s="62">
        <f>IF(O38=3,G38,0)</f>
        <v>0</v>
      </c>
      <c r="S38" s="62">
        <f>IF(O38=4,G38,0)</f>
        <v>0</v>
      </c>
      <c r="T38" s="62">
        <f>IF(O38=5,G38,0)</f>
        <v>0</v>
      </c>
    </row>
    <row r="39" spans="1:20">
      <c r="A39" s="544"/>
      <c r="B39" s="240"/>
      <c r="C39" s="241" t="s">
        <v>135</v>
      </c>
      <c r="D39" s="350"/>
      <c r="E39" s="498">
        <v>0.85500000000000009</v>
      </c>
      <c r="F39" s="263"/>
      <c r="G39" s="243"/>
      <c r="H39" s="244"/>
      <c r="I39" s="545"/>
    </row>
    <row r="40" spans="1:20" ht="25.5">
      <c r="A40" s="544">
        <v>17</v>
      </c>
      <c r="B40" s="234" t="s">
        <v>136</v>
      </c>
      <c r="C40" s="235" t="s">
        <v>137</v>
      </c>
      <c r="D40" s="362" t="s">
        <v>102</v>
      </c>
      <c r="E40" s="499">
        <v>84.389800000000008</v>
      </c>
      <c r="F40" s="237">
        <v>0</v>
      </c>
      <c r="G40" s="238">
        <f>F40*E40</f>
        <v>0</v>
      </c>
      <c r="H40" s="244"/>
      <c r="I40" s="545"/>
    </row>
    <row r="41" spans="1:20">
      <c r="A41" s="544"/>
      <c r="B41" s="246"/>
      <c r="C41" s="247" t="s">
        <v>138</v>
      </c>
      <c r="D41" s="363"/>
      <c r="E41" s="501">
        <v>57.024000000000001</v>
      </c>
      <c r="F41" s="278"/>
      <c r="G41" s="243"/>
      <c r="H41" s="244"/>
      <c r="I41" s="545"/>
    </row>
    <row r="42" spans="1:20">
      <c r="A42" s="544"/>
      <c r="B42" s="246"/>
      <c r="C42" s="247" t="s">
        <v>139</v>
      </c>
      <c r="D42" s="363"/>
      <c r="E42" s="501">
        <v>7.391</v>
      </c>
      <c r="F42" s="278"/>
      <c r="G42" s="243"/>
      <c r="H42" s="244"/>
      <c r="I42" s="545"/>
    </row>
    <row r="43" spans="1:20">
      <c r="A43" s="544"/>
      <c r="B43" s="246"/>
      <c r="C43" s="247" t="s">
        <v>140</v>
      </c>
      <c r="D43" s="363"/>
      <c r="E43" s="501">
        <v>23.126799999999999</v>
      </c>
      <c r="F43" s="278"/>
      <c r="G43" s="243"/>
      <c r="H43" s="244"/>
      <c r="I43" s="545"/>
    </row>
    <row r="44" spans="1:20">
      <c r="A44" s="544"/>
      <c r="B44" s="246"/>
      <c r="C44" s="247" t="s">
        <v>141</v>
      </c>
      <c r="D44" s="363"/>
      <c r="E44" s="501">
        <v>0</v>
      </c>
      <c r="F44" s="278"/>
      <c r="G44" s="243"/>
      <c r="H44" s="244"/>
      <c r="I44" s="545"/>
    </row>
    <row r="45" spans="1:20">
      <c r="A45" s="544"/>
      <c r="B45" s="246"/>
      <c r="C45" s="247" t="s">
        <v>142</v>
      </c>
      <c r="D45" s="363"/>
      <c r="E45" s="501">
        <v>-3.1520000000000001</v>
      </c>
      <c r="F45" s="278"/>
      <c r="G45" s="243"/>
      <c r="H45" s="244"/>
      <c r="I45" s="545"/>
    </row>
    <row r="46" spans="1:20">
      <c r="A46" s="544">
        <v>18</v>
      </c>
      <c r="B46" s="234" t="s">
        <v>143</v>
      </c>
      <c r="C46" s="235" t="s">
        <v>144</v>
      </c>
      <c r="D46" s="362" t="s">
        <v>145</v>
      </c>
      <c r="E46" s="499">
        <v>3</v>
      </c>
      <c r="F46" s="237">
        <v>0</v>
      </c>
      <c r="G46" s="238">
        <f>F46*E46</f>
        <v>0</v>
      </c>
      <c r="H46" s="244"/>
      <c r="I46" s="545"/>
    </row>
    <row r="47" spans="1:20">
      <c r="A47" s="544"/>
      <c r="B47" s="234"/>
      <c r="C47" s="247" t="s">
        <v>146</v>
      </c>
      <c r="D47" s="363"/>
      <c r="E47" s="501">
        <v>3</v>
      </c>
      <c r="F47" s="278"/>
      <c r="G47" s="238"/>
      <c r="H47" s="244"/>
      <c r="I47" s="545"/>
    </row>
    <row r="48" spans="1:20">
      <c r="A48" s="544">
        <v>19</v>
      </c>
      <c r="B48" s="234" t="s">
        <v>147</v>
      </c>
      <c r="C48" s="248" t="s">
        <v>148</v>
      </c>
      <c r="D48" s="362" t="s">
        <v>145</v>
      </c>
      <c r="E48" s="499">
        <v>2</v>
      </c>
      <c r="F48" s="237">
        <v>0</v>
      </c>
      <c r="G48" s="238">
        <f>F48*E48</f>
        <v>0</v>
      </c>
      <c r="H48" s="244"/>
      <c r="I48" s="545"/>
    </row>
    <row r="49" spans="1:9">
      <c r="A49" s="544"/>
      <c r="B49" s="234"/>
      <c r="C49" s="247" t="s">
        <v>149</v>
      </c>
      <c r="D49" s="363"/>
      <c r="E49" s="501">
        <v>2</v>
      </c>
      <c r="F49" s="278"/>
      <c r="G49" s="238"/>
      <c r="H49" s="244"/>
      <c r="I49" s="545"/>
    </row>
    <row r="50" spans="1:9">
      <c r="A50" s="544">
        <v>20</v>
      </c>
      <c r="B50" s="234" t="s">
        <v>150</v>
      </c>
      <c r="C50" s="248" t="s">
        <v>151</v>
      </c>
      <c r="D50" s="362" t="s">
        <v>145</v>
      </c>
      <c r="E50" s="499">
        <v>8</v>
      </c>
      <c r="F50" s="237">
        <v>0</v>
      </c>
      <c r="G50" s="238">
        <f>F50*E50</f>
        <v>0</v>
      </c>
      <c r="H50" s="244"/>
      <c r="I50" s="545"/>
    </row>
    <row r="51" spans="1:9">
      <c r="A51" s="544"/>
      <c r="B51" s="234"/>
      <c r="C51" s="247" t="s">
        <v>152</v>
      </c>
      <c r="D51" s="363"/>
      <c r="E51" s="501">
        <v>8</v>
      </c>
      <c r="F51" s="278"/>
      <c r="G51" s="238"/>
      <c r="H51" s="244"/>
      <c r="I51" s="545"/>
    </row>
    <row r="52" spans="1:9">
      <c r="A52" s="544">
        <v>21</v>
      </c>
      <c r="B52" s="234" t="s">
        <v>153</v>
      </c>
      <c r="C52" s="248" t="s">
        <v>154</v>
      </c>
      <c r="D52" s="362" t="s">
        <v>10</v>
      </c>
      <c r="E52" s="499">
        <v>4.5</v>
      </c>
      <c r="F52" s="237">
        <v>0</v>
      </c>
      <c r="G52" s="238">
        <f>F52*E52</f>
        <v>0</v>
      </c>
      <c r="H52" s="244"/>
      <c r="I52" s="545"/>
    </row>
    <row r="53" spans="1:9">
      <c r="A53" s="544"/>
      <c r="B53" s="246"/>
      <c r="C53" s="247" t="s">
        <v>155</v>
      </c>
      <c r="D53" s="363"/>
      <c r="E53" s="501">
        <v>4.5</v>
      </c>
      <c r="F53" s="278"/>
      <c r="G53" s="238"/>
      <c r="H53" s="244"/>
      <c r="I53" s="545"/>
    </row>
    <row r="54" spans="1:9" ht="22.5">
      <c r="A54" s="544">
        <v>22</v>
      </c>
      <c r="B54" s="234" t="s">
        <v>156</v>
      </c>
      <c r="C54" s="248" t="s">
        <v>157</v>
      </c>
      <c r="D54" s="362" t="s">
        <v>102</v>
      </c>
      <c r="E54" s="499">
        <v>3.3600000000000003</v>
      </c>
      <c r="F54" s="237">
        <v>0</v>
      </c>
      <c r="G54" s="238">
        <f>F54*E54</f>
        <v>0</v>
      </c>
      <c r="H54" s="244"/>
      <c r="I54" s="545"/>
    </row>
    <row r="55" spans="1:9">
      <c r="A55" s="544"/>
      <c r="B55" s="246"/>
      <c r="C55" s="247" t="s">
        <v>158</v>
      </c>
      <c r="D55" s="363"/>
      <c r="E55" s="501">
        <v>3.3600000000000003</v>
      </c>
      <c r="F55" s="278"/>
      <c r="G55" s="238"/>
      <c r="H55" s="244"/>
      <c r="I55" s="545"/>
    </row>
    <row r="56" spans="1:9">
      <c r="A56" s="544">
        <v>23</v>
      </c>
      <c r="B56" s="234" t="s">
        <v>159</v>
      </c>
      <c r="C56" s="248" t="s">
        <v>160</v>
      </c>
      <c r="D56" s="362" t="s">
        <v>102</v>
      </c>
      <c r="E56" s="499">
        <v>14.981000000000003</v>
      </c>
      <c r="F56" s="237">
        <v>0</v>
      </c>
      <c r="G56" s="238">
        <f>F56*E56</f>
        <v>0</v>
      </c>
      <c r="H56" s="244"/>
      <c r="I56" s="545"/>
    </row>
    <row r="57" spans="1:9">
      <c r="A57" s="544"/>
      <c r="B57" s="246"/>
      <c r="C57" s="247" t="s">
        <v>161</v>
      </c>
      <c r="D57" s="363"/>
      <c r="E57" s="501">
        <v>17.542000000000002</v>
      </c>
      <c r="F57" s="278"/>
      <c r="G57" s="238"/>
      <c r="H57" s="244"/>
      <c r="I57" s="545"/>
    </row>
    <row r="58" spans="1:9">
      <c r="A58" s="544"/>
      <c r="B58" s="246"/>
      <c r="C58" s="247" t="s">
        <v>141</v>
      </c>
      <c r="D58" s="351"/>
      <c r="E58" s="501">
        <v>0</v>
      </c>
      <c r="F58" s="278"/>
      <c r="G58" s="238"/>
      <c r="H58" s="244"/>
      <c r="I58" s="545"/>
    </row>
    <row r="59" spans="1:9">
      <c r="A59" s="544"/>
      <c r="B59" s="246"/>
      <c r="C59" s="247" t="s">
        <v>162</v>
      </c>
      <c r="D59" s="351"/>
      <c r="E59" s="501">
        <v>-1.1819999999999999</v>
      </c>
      <c r="F59" s="278"/>
      <c r="G59" s="238"/>
      <c r="H59" s="244"/>
      <c r="I59" s="545"/>
    </row>
    <row r="60" spans="1:9">
      <c r="A60" s="544"/>
      <c r="B60" s="246"/>
      <c r="C60" s="247" t="s">
        <v>163</v>
      </c>
      <c r="D60" s="351"/>
      <c r="E60" s="501">
        <v>-1.379</v>
      </c>
      <c r="F60" s="278"/>
      <c r="G60" s="238"/>
      <c r="H60" s="244"/>
      <c r="I60" s="545"/>
    </row>
    <row r="61" spans="1:9" ht="22.5">
      <c r="A61" s="544">
        <v>24</v>
      </c>
      <c r="B61" s="234" t="s">
        <v>164</v>
      </c>
      <c r="C61" s="248" t="s">
        <v>165</v>
      </c>
      <c r="D61" s="351" t="s">
        <v>10</v>
      </c>
      <c r="E61" s="499">
        <v>22.299999999999997</v>
      </c>
      <c r="F61" s="237">
        <v>0</v>
      </c>
      <c r="G61" s="238">
        <f>F61*E61</f>
        <v>0</v>
      </c>
      <c r="H61" s="244"/>
      <c r="I61" s="545"/>
    </row>
    <row r="62" spans="1:9">
      <c r="A62" s="544"/>
      <c r="B62" s="246"/>
      <c r="C62" s="247" t="s">
        <v>166</v>
      </c>
      <c r="D62" s="351"/>
      <c r="E62" s="501">
        <v>11.559999999999999</v>
      </c>
      <c r="F62" s="278"/>
      <c r="G62" s="238"/>
      <c r="H62" s="244"/>
      <c r="I62" s="545"/>
    </row>
    <row r="63" spans="1:9">
      <c r="A63" s="544"/>
      <c r="B63" s="246"/>
      <c r="C63" s="247" t="s">
        <v>167</v>
      </c>
      <c r="D63" s="351"/>
      <c r="E63" s="501">
        <v>10.74</v>
      </c>
      <c r="F63" s="278"/>
      <c r="G63" s="238"/>
      <c r="H63" s="244"/>
      <c r="I63" s="545"/>
    </row>
    <row r="64" spans="1:9">
      <c r="A64" s="550">
        <v>25</v>
      </c>
      <c r="B64" s="249" t="s">
        <v>168</v>
      </c>
      <c r="C64" s="250" t="s">
        <v>169</v>
      </c>
      <c r="D64" s="351" t="s">
        <v>102</v>
      </c>
      <c r="E64" s="499">
        <v>1.05</v>
      </c>
      <c r="F64" s="237">
        <v>0</v>
      </c>
      <c r="G64" s="238">
        <f>F64*E64</f>
        <v>0</v>
      </c>
      <c r="H64" s="244"/>
      <c r="I64" s="545"/>
    </row>
    <row r="65" spans="1:20">
      <c r="A65" s="544"/>
      <c r="B65" s="246" t="s">
        <v>170</v>
      </c>
      <c r="C65" s="247" t="s">
        <v>171</v>
      </c>
      <c r="D65" s="351"/>
      <c r="E65" s="501">
        <v>1.05</v>
      </c>
      <c r="F65" s="278"/>
      <c r="G65" s="238"/>
      <c r="H65" s="244"/>
      <c r="I65" s="545"/>
    </row>
    <row r="66" spans="1:20" ht="25.5">
      <c r="A66" s="546">
        <v>26</v>
      </c>
      <c r="B66" s="234" t="s">
        <v>172</v>
      </c>
      <c r="C66" s="235" t="s">
        <v>173</v>
      </c>
      <c r="D66" s="351" t="s">
        <v>102</v>
      </c>
      <c r="E66" s="499">
        <v>1.2</v>
      </c>
      <c r="F66" s="237">
        <v>0</v>
      </c>
      <c r="G66" s="238">
        <f>E66*F66</f>
        <v>0</v>
      </c>
      <c r="H66" s="239">
        <v>1.251E-2</v>
      </c>
      <c r="I66" s="547">
        <f>E66*H66</f>
        <v>1.5011999999999999E-2</v>
      </c>
      <c r="R66" s="62">
        <f>IF(O66=3,G66,0)</f>
        <v>0</v>
      </c>
      <c r="S66" s="62">
        <f>IF(O66=4,G66,0)</f>
        <v>0</v>
      </c>
      <c r="T66" s="62">
        <f>IF(O66=5,G66,0)</f>
        <v>0</v>
      </c>
    </row>
    <row r="67" spans="1:20">
      <c r="A67" s="544"/>
      <c r="B67" s="240"/>
      <c r="C67" s="247">
        <v>1.2</v>
      </c>
      <c r="D67" s="351"/>
      <c r="E67" s="498">
        <v>1.2</v>
      </c>
      <c r="F67" s="262"/>
      <c r="G67" s="243"/>
      <c r="H67" s="244"/>
      <c r="I67" s="545"/>
    </row>
    <row r="68" spans="1:20" ht="25.5">
      <c r="A68" s="546">
        <v>27</v>
      </c>
      <c r="B68" s="234" t="s">
        <v>174</v>
      </c>
      <c r="C68" s="235" t="s">
        <v>175</v>
      </c>
      <c r="D68" s="351" t="s">
        <v>102</v>
      </c>
      <c r="E68" s="499">
        <v>1.2</v>
      </c>
      <c r="F68" s="237">
        <v>0</v>
      </c>
      <c r="G68" s="238">
        <f>E68*F68</f>
        <v>0</v>
      </c>
      <c r="H68" s="239">
        <v>8.0000000000000002E-3</v>
      </c>
      <c r="I68" s="547">
        <f>E68*H68</f>
        <v>9.5999999999999992E-3</v>
      </c>
      <c r="R68" s="62">
        <f>IF(O68=3,G68,0)</f>
        <v>0</v>
      </c>
      <c r="S68" s="62">
        <f>IF(O68=4,G68,0)</f>
        <v>0</v>
      </c>
      <c r="T68" s="62">
        <f>IF(O68=5,G68,0)</f>
        <v>0</v>
      </c>
    </row>
    <row r="69" spans="1:20">
      <c r="A69" s="546">
        <v>28</v>
      </c>
      <c r="B69" s="234" t="s">
        <v>176</v>
      </c>
      <c r="C69" s="235" t="s">
        <v>177</v>
      </c>
      <c r="D69" s="351" t="s">
        <v>102</v>
      </c>
      <c r="E69" s="499">
        <v>3.2</v>
      </c>
      <c r="F69" s="237">
        <v>0</v>
      </c>
      <c r="G69" s="238">
        <f>E69*F69</f>
        <v>0</v>
      </c>
      <c r="H69" s="239">
        <v>0.28258</v>
      </c>
      <c r="I69" s="547">
        <f>E69*H69</f>
        <v>0.90425600000000006</v>
      </c>
      <c r="R69" s="62">
        <f>IF(O69=3,G69,0)</f>
        <v>0</v>
      </c>
      <c r="S69" s="62">
        <f>IF(O69=4,G69,0)</f>
        <v>0</v>
      </c>
      <c r="T69" s="62">
        <f>IF(O69=5,G69,0)</f>
        <v>0</v>
      </c>
    </row>
    <row r="70" spans="1:20">
      <c r="A70" s="544"/>
      <c r="B70" s="240"/>
      <c r="C70" s="241" t="s">
        <v>178</v>
      </c>
      <c r="D70" s="351"/>
      <c r="E70" s="498">
        <v>3.2</v>
      </c>
      <c r="F70" s="262"/>
      <c r="G70" s="243"/>
      <c r="H70" s="244"/>
      <c r="I70" s="545"/>
    </row>
    <row r="71" spans="1:20">
      <c r="A71" s="546">
        <v>29</v>
      </c>
      <c r="B71" s="234" t="s">
        <v>179</v>
      </c>
      <c r="C71" s="235" t="s">
        <v>180</v>
      </c>
      <c r="D71" s="351" t="s">
        <v>102</v>
      </c>
      <c r="E71" s="499">
        <v>1.8</v>
      </c>
      <c r="F71" s="237">
        <v>0</v>
      </c>
      <c r="G71" s="238">
        <f>E71*F71</f>
        <v>0</v>
      </c>
      <c r="H71" s="239">
        <v>0.13786000000000001</v>
      </c>
      <c r="I71" s="547">
        <f>E71*H71</f>
        <v>0.24814800000000004</v>
      </c>
      <c r="R71" s="62">
        <f>IF(O71=3,G71,0)</f>
        <v>0</v>
      </c>
      <c r="S71" s="62">
        <f>IF(O71=4,G71,0)</f>
        <v>0</v>
      </c>
      <c r="T71" s="62">
        <f>IF(O71=5,G71,0)</f>
        <v>0</v>
      </c>
    </row>
    <row r="72" spans="1:20">
      <c r="A72" s="544"/>
      <c r="B72" s="240"/>
      <c r="C72" s="241" t="s">
        <v>181</v>
      </c>
      <c r="D72" s="351"/>
      <c r="E72" s="498">
        <v>0.68</v>
      </c>
      <c r="F72" s="262"/>
      <c r="G72" s="243"/>
      <c r="H72" s="244"/>
      <c r="I72" s="545"/>
    </row>
    <row r="73" spans="1:20" ht="25.5">
      <c r="A73" s="544">
        <v>30</v>
      </c>
      <c r="B73" s="234" t="s">
        <v>182</v>
      </c>
      <c r="C73" s="322" t="s">
        <v>183</v>
      </c>
      <c r="D73" s="351" t="s">
        <v>184</v>
      </c>
      <c r="E73" s="499">
        <v>9.3240000000000003E-2</v>
      </c>
      <c r="F73" s="237">
        <v>0</v>
      </c>
      <c r="G73" s="238">
        <f>E73*F73</f>
        <v>0</v>
      </c>
      <c r="H73" s="244"/>
      <c r="I73" s="545"/>
    </row>
    <row r="74" spans="1:20" ht="12.75" customHeight="1">
      <c r="A74" s="544"/>
      <c r="B74" s="240"/>
      <c r="C74" s="241" t="s">
        <v>185</v>
      </c>
      <c r="D74" s="351"/>
      <c r="E74" s="498">
        <v>9.3240000000000003E-2</v>
      </c>
      <c r="F74" s="263"/>
      <c r="G74" s="243"/>
      <c r="H74" s="244"/>
      <c r="I74" s="545"/>
    </row>
    <row r="75" spans="1:20">
      <c r="A75" s="546">
        <v>31</v>
      </c>
      <c r="B75" s="234" t="s">
        <v>186</v>
      </c>
      <c r="C75" s="235" t="s">
        <v>187</v>
      </c>
      <c r="D75" s="351" t="s">
        <v>92</v>
      </c>
      <c r="E75" s="499">
        <v>0.32640000000000002</v>
      </c>
      <c r="F75" s="237">
        <v>0</v>
      </c>
      <c r="G75" s="238">
        <f>E75*F75</f>
        <v>0</v>
      </c>
      <c r="H75" s="239">
        <v>1.9332</v>
      </c>
      <c r="I75" s="547">
        <f>E75*H75</f>
        <v>0.63099648000000008</v>
      </c>
      <c r="R75" s="62">
        <f>IF(O75=3,G75,0)</f>
        <v>0</v>
      </c>
      <c r="S75" s="62">
        <f>IF(O75=4,G75,0)</f>
        <v>0</v>
      </c>
      <c r="T75" s="62">
        <f>IF(O75=5,G75,0)</f>
        <v>0</v>
      </c>
    </row>
    <row r="76" spans="1:20" ht="13.5" thickBot="1">
      <c r="A76" s="551"/>
      <c r="B76" s="285"/>
      <c r="C76" s="286" t="s">
        <v>188</v>
      </c>
      <c r="D76" s="351"/>
      <c r="E76" s="502">
        <v>0.32640000000000002</v>
      </c>
      <c r="F76" s="287"/>
      <c r="G76" s="288"/>
      <c r="H76" s="289"/>
      <c r="I76" s="552"/>
    </row>
    <row r="77" spans="1:20" ht="13.5" thickBot="1">
      <c r="A77" s="290"/>
      <c r="B77" s="291" t="s">
        <v>127</v>
      </c>
      <c r="C77" s="292" t="str">
        <f>CONCATENATE(B35," ",C35)</f>
        <v>3 Svislé a kompletní konstrukce</v>
      </c>
      <c r="D77" s="356"/>
      <c r="E77" s="503"/>
      <c r="F77" s="294"/>
      <c r="G77" s="295">
        <f>SUM(G36:G76)</f>
        <v>0</v>
      </c>
      <c r="H77" s="296"/>
      <c r="I77" s="297">
        <f>SUM(I35:I76)</f>
        <v>3.5008158800000002</v>
      </c>
      <c r="P77" s="71"/>
      <c r="Q77" s="71"/>
      <c r="R77" s="71">
        <f>SUM(R35:R76)</f>
        <v>0</v>
      </c>
      <c r="S77" s="71">
        <f>SUM(S35:S76)</f>
        <v>0</v>
      </c>
      <c r="T77" s="71">
        <f>SUM(T35:T76)</f>
        <v>0</v>
      </c>
    </row>
    <row r="78" spans="1:20" ht="13.5" thickBot="1">
      <c r="A78" s="330" t="s">
        <v>87</v>
      </c>
      <c r="B78" s="331" t="s">
        <v>189</v>
      </c>
      <c r="C78" s="332" t="s">
        <v>190</v>
      </c>
      <c r="D78" s="354"/>
      <c r="E78" s="504"/>
      <c r="F78" s="334"/>
      <c r="G78" s="336"/>
      <c r="H78" s="337"/>
      <c r="I78" s="338"/>
    </row>
    <row r="79" spans="1:20">
      <c r="A79" s="546">
        <v>32</v>
      </c>
      <c r="B79" s="234" t="s">
        <v>191</v>
      </c>
      <c r="C79" s="235" t="s">
        <v>192</v>
      </c>
      <c r="D79" s="351" t="s">
        <v>102</v>
      </c>
      <c r="E79" s="499">
        <v>6.4499999999999993</v>
      </c>
      <c r="F79" s="237">
        <v>0</v>
      </c>
      <c r="G79" s="238">
        <f>E79*F79</f>
        <v>0</v>
      </c>
      <c r="H79" s="239">
        <v>0.46166000000000001</v>
      </c>
      <c r="I79" s="547">
        <f>E79*H79</f>
        <v>2.9777069999999997</v>
      </c>
      <c r="R79" s="62">
        <f>IF(O79=3,G79,0)</f>
        <v>0</v>
      </c>
      <c r="S79" s="62">
        <f>IF(O79=4,G79,0)</f>
        <v>0</v>
      </c>
      <c r="T79" s="62">
        <f>IF(O79=5,G79,0)</f>
        <v>0</v>
      </c>
    </row>
    <row r="80" spans="1:20">
      <c r="A80" s="544"/>
      <c r="B80" s="240"/>
      <c r="C80" s="241" t="s">
        <v>193</v>
      </c>
      <c r="D80" s="350"/>
      <c r="E80" s="498">
        <v>6.4499999999999993</v>
      </c>
      <c r="F80" s="263"/>
      <c r="G80" s="243"/>
      <c r="H80" s="244"/>
      <c r="I80" s="545"/>
    </row>
    <row r="81" spans="1:20">
      <c r="A81" s="546">
        <v>33</v>
      </c>
      <c r="B81" s="234" t="s">
        <v>194</v>
      </c>
      <c r="C81" s="235" t="s">
        <v>195</v>
      </c>
      <c r="D81" s="351" t="s">
        <v>102</v>
      </c>
      <c r="E81" s="499">
        <v>25.799999999999997</v>
      </c>
      <c r="F81" s="237">
        <v>0</v>
      </c>
      <c r="G81" s="238">
        <f>E81*F81</f>
        <v>0</v>
      </c>
      <c r="H81" s="239">
        <v>7.3899999999999993E-2</v>
      </c>
      <c r="I81" s="547">
        <f>E81*H81</f>
        <v>1.9066199999999995</v>
      </c>
      <c r="R81" s="62">
        <f>IF(O81=3,G81,0)</f>
        <v>0</v>
      </c>
      <c r="S81" s="62">
        <f>IF(O81=4,G81,0)</f>
        <v>0</v>
      </c>
      <c r="T81" s="62">
        <f>IF(O81=5,G81,0)</f>
        <v>0</v>
      </c>
    </row>
    <row r="82" spans="1:20">
      <c r="A82" s="544"/>
      <c r="B82" s="240"/>
      <c r="C82" s="241" t="s">
        <v>196</v>
      </c>
      <c r="D82" s="350"/>
      <c r="E82" s="498">
        <v>25.799999999999997</v>
      </c>
      <c r="F82" s="263"/>
      <c r="G82" s="243"/>
      <c r="H82" s="244"/>
      <c r="I82" s="545"/>
    </row>
    <row r="83" spans="1:20">
      <c r="A83" s="546">
        <v>34</v>
      </c>
      <c r="B83" s="234" t="s">
        <v>197</v>
      </c>
      <c r="C83" s="235" t="s">
        <v>198</v>
      </c>
      <c r="D83" s="351" t="s">
        <v>102</v>
      </c>
      <c r="E83" s="499">
        <v>27.09</v>
      </c>
      <c r="F83" s="237">
        <v>0</v>
      </c>
      <c r="G83" s="238">
        <f>E83*F83</f>
        <v>0</v>
      </c>
      <c r="H83" s="239">
        <v>8.6999999999999994E-2</v>
      </c>
      <c r="I83" s="547">
        <f>E83*H83</f>
        <v>2.35683</v>
      </c>
      <c r="R83" s="62">
        <f>IF(O83=3,G83,0)</f>
        <v>0</v>
      </c>
      <c r="S83" s="62">
        <f>IF(O83=4,G83,0)</f>
        <v>0</v>
      </c>
      <c r="T83" s="62">
        <f>IF(O83=5,G83,0)</f>
        <v>0</v>
      </c>
    </row>
    <row r="84" spans="1:20" ht="13.5" thickBot="1">
      <c r="A84" s="548"/>
      <c r="B84" s="264"/>
      <c r="C84" s="286" t="s">
        <v>199</v>
      </c>
      <c r="D84" s="357"/>
      <c r="E84" s="502">
        <v>27.09</v>
      </c>
      <c r="F84" s="287"/>
      <c r="G84" s="268"/>
      <c r="H84" s="269"/>
      <c r="I84" s="549"/>
    </row>
    <row r="85" spans="1:20" ht="13.5" thickBot="1">
      <c r="A85" s="290"/>
      <c r="B85" s="291" t="s">
        <v>127</v>
      </c>
      <c r="C85" s="292" t="str">
        <f>CONCATENATE(B78," ",C78)</f>
        <v>5 Komunikace</v>
      </c>
      <c r="D85" s="356"/>
      <c r="E85" s="503"/>
      <c r="F85" s="294"/>
      <c r="G85" s="295">
        <f>SUM(G79:G83)</f>
        <v>0</v>
      </c>
      <c r="H85" s="296"/>
      <c r="I85" s="297">
        <f>SUM(I78:I83)</f>
        <v>7.2411569999999994</v>
      </c>
      <c r="P85" s="71"/>
      <c r="Q85" s="71"/>
      <c r="R85" s="71">
        <f>SUM(R78:R83)</f>
        <v>0</v>
      </c>
      <c r="S85" s="71">
        <f>SUM(S78:S83)</f>
        <v>0</v>
      </c>
      <c r="T85" s="71">
        <f>SUM(T78:T83)</f>
        <v>0</v>
      </c>
    </row>
    <row r="86" spans="1:20" ht="13.5" thickBot="1">
      <c r="A86" s="330" t="s">
        <v>87</v>
      </c>
      <c r="B86" s="331" t="s">
        <v>200</v>
      </c>
      <c r="C86" s="332" t="s">
        <v>708</v>
      </c>
      <c r="D86" s="354"/>
      <c r="E86" s="504"/>
      <c r="F86" s="334"/>
      <c r="G86" s="336"/>
      <c r="H86" s="337"/>
      <c r="I86" s="338"/>
    </row>
    <row r="87" spans="1:20">
      <c r="A87" s="542">
        <v>35</v>
      </c>
      <c r="B87" s="279" t="s">
        <v>201</v>
      </c>
      <c r="C87" s="280" t="s">
        <v>202</v>
      </c>
      <c r="D87" s="355" t="s">
        <v>102</v>
      </c>
      <c r="E87" s="499">
        <v>2.7</v>
      </c>
      <c r="F87" s="237">
        <v>0</v>
      </c>
      <c r="G87" s="283">
        <f>E87*F87</f>
        <v>0</v>
      </c>
      <c r="H87" s="284">
        <v>0.10712000000000001</v>
      </c>
      <c r="I87" s="543">
        <f>E87*H87</f>
        <v>0.28922400000000004</v>
      </c>
      <c r="R87" s="62">
        <f>IF(O87=3,G87,0)</f>
        <v>0</v>
      </c>
      <c r="S87" s="62">
        <f>IF(O87=4,G87,0)</f>
        <v>0</v>
      </c>
      <c r="T87" s="62">
        <f>IF(O87=5,G87,0)</f>
        <v>0</v>
      </c>
    </row>
    <row r="88" spans="1:20" ht="22.5">
      <c r="A88" s="544"/>
      <c r="B88" s="240"/>
      <c r="C88" s="247" t="s">
        <v>203</v>
      </c>
      <c r="D88" s="358"/>
      <c r="E88" s="498">
        <v>2.7</v>
      </c>
      <c r="F88" s="299"/>
      <c r="G88" s="243"/>
      <c r="H88" s="244"/>
      <c r="I88" s="545"/>
    </row>
    <row r="89" spans="1:20" ht="25.5">
      <c r="A89" s="553">
        <v>36</v>
      </c>
      <c r="B89" s="234" t="s">
        <v>204</v>
      </c>
      <c r="C89" s="235" t="s">
        <v>205</v>
      </c>
      <c r="D89" s="362" t="s">
        <v>102</v>
      </c>
      <c r="E89" s="499">
        <v>20.616</v>
      </c>
      <c r="F89" s="237">
        <v>0</v>
      </c>
      <c r="G89" s="253">
        <f>F89*E89</f>
        <v>0</v>
      </c>
      <c r="H89" s="74"/>
      <c r="I89" s="554"/>
      <c r="P89" s="71"/>
      <c r="Q89" s="71"/>
      <c r="R89" s="71"/>
      <c r="S89" s="71"/>
      <c r="T89" s="71"/>
    </row>
    <row r="90" spans="1:20">
      <c r="A90" s="553"/>
      <c r="B90" s="246" t="s">
        <v>170</v>
      </c>
      <c r="C90" s="247" t="s">
        <v>206</v>
      </c>
      <c r="D90" s="363"/>
      <c r="E90" s="501">
        <v>0</v>
      </c>
      <c r="F90" s="254"/>
      <c r="G90" s="253"/>
      <c r="H90" s="74"/>
      <c r="I90" s="554"/>
      <c r="P90" s="71"/>
      <c r="Q90" s="71"/>
      <c r="R90" s="71"/>
      <c r="S90" s="71"/>
      <c r="T90" s="71"/>
    </row>
    <row r="91" spans="1:20" ht="14.25" customHeight="1">
      <c r="A91" s="553"/>
      <c r="B91" s="246"/>
      <c r="C91" s="247" t="s">
        <v>207</v>
      </c>
      <c r="D91" s="363"/>
      <c r="E91" s="498">
        <v>21.995000000000001</v>
      </c>
      <c r="F91" s="254"/>
      <c r="G91" s="253"/>
      <c r="H91" s="74"/>
      <c r="I91" s="554"/>
      <c r="P91" s="71"/>
      <c r="Q91" s="71"/>
      <c r="R91" s="71"/>
      <c r="S91" s="71"/>
      <c r="T91" s="71"/>
    </row>
    <row r="92" spans="1:20">
      <c r="A92" s="553"/>
      <c r="B92" s="246"/>
      <c r="C92" s="247" t="s">
        <v>163</v>
      </c>
      <c r="D92" s="363"/>
      <c r="E92" s="501">
        <v>-1.379</v>
      </c>
      <c r="F92" s="254"/>
      <c r="G92" s="253"/>
      <c r="H92" s="74"/>
      <c r="I92" s="554"/>
      <c r="P92" s="71"/>
      <c r="Q92" s="71"/>
      <c r="R92" s="71"/>
      <c r="S92" s="71"/>
      <c r="T92" s="71"/>
    </row>
    <row r="93" spans="1:20" ht="25.5">
      <c r="A93" s="553">
        <v>37</v>
      </c>
      <c r="B93" s="234" t="s">
        <v>208</v>
      </c>
      <c r="C93" s="235" t="s">
        <v>209</v>
      </c>
      <c r="D93" s="362" t="s">
        <v>102</v>
      </c>
      <c r="E93" s="499">
        <v>60.291999999999987</v>
      </c>
      <c r="F93" s="237">
        <v>0</v>
      </c>
      <c r="G93" s="253">
        <f>F93*E93</f>
        <v>0</v>
      </c>
      <c r="H93" s="74"/>
      <c r="I93" s="554"/>
      <c r="P93" s="71"/>
      <c r="Q93" s="71"/>
      <c r="R93" s="71"/>
      <c r="S93" s="71"/>
      <c r="T93" s="71"/>
    </row>
    <row r="94" spans="1:20">
      <c r="A94" s="553"/>
      <c r="B94" s="246" t="s">
        <v>170</v>
      </c>
      <c r="C94" s="247" t="s">
        <v>210</v>
      </c>
      <c r="D94" s="363"/>
      <c r="E94" s="501">
        <v>18.559999999999999</v>
      </c>
      <c r="F94" s="278"/>
      <c r="G94" s="253"/>
      <c r="H94" s="74"/>
      <c r="I94" s="554"/>
      <c r="P94" s="71"/>
      <c r="Q94" s="71"/>
      <c r="R94" s="71"/>
      <c r="S94" s="71"/>
      <c r="T94" s="71"/>
    </row>
    <row r="95" spans="1:20">
      <c r="A95" s="553"/>
      <c r="B95" s="246"/>
      <c r="C95" s="247" t="s">
        <v>211</v>
      </c>
      <c r="D95" s="363"/>
      <c r="E95" s="501">
        <v>49.067999999999991</v>
      </c>
      <c r="F95" s="278"/>
      <c r="G95" s="253"/>
      <c r="H95" s="74"/>
      <c r="I95" s="554"/>
      <c r="P95" s="71"/>
      <c r="Q95" s="71"/>
      <c r="R95" s="71"/>
      <c r="S95" s="71"/>
      <c r="T95" s="71"/>
    </row>
    <row r="96" spans="1:20">
      <c r="A96" s="553"/>
      <c r="B96" s="246"/>
      <c r="C96" s="247" t="s">
        <v>212</v>
      </c>
      <c r="D96" s="363"/>
      <c r="E96" s="501">
        <v>0</v>
      </c>
      <c r="F96" s="278"/>
      <c r="G96" s="253"/>
      <c r="H96" s="74"/>
      <c r="I96" s="554"/>
      <c r="P96" s="71"/>
      <c r="Q96" s="71"/>
      <c r="R96" s="71"/>
      <c r="S96" s="71"/>
      <c r="T96" s="71"/>
    </row>
    <row r="97" spans="1:20">
      <c r="A97" s="553"/>
      <c r="B97" s="246"/>
      <c r="C97" s="247" t="s">
        <v>213</v>
      </c>
      <c r="D97" s="363"/>
      <c r="E97" s="501">
        <v>-7.3360000000000003</v>
      </c>
      <c r="F97" s="278"/>
      <c r="G97" s="253"/>
      <c r="H97" s="74"/>
      <c r="I97" s="554"/>
      <c r="P97" s="71"/>
      <c r="Q97" s="71"/>
      <c r="R97" s="71"/>
      <c r="S97" s="71"/>
      <c r="T97" s="71"/>
    </row>
    <row r="98" spans="1:20" ht="25.5">
      <c r="A98" s="553">
        <v>38</v>
      </c>
      <c r="B98" s="255" t="s">
        <v>214</v>
      </c>
      <c r="C98" s="235" t="s">
        <v>215</v>
      </c>
      <c r="D98" s="362" t="s">
        <v>102</v>
      </c>
      <c r="E98" s="499">
        <v>193.23919999999998</v>
      </c>
      <c r="F98" s="237">
        <v>0</v>
      </c>
      <c r="G98" s="253">
        <f>F98*E98</f>
        <v>0</v>
      </c>
      <c r="H98" s="74"/>
      <c r="I98" s="554"/>
      <c r="P98" s="71"/>
      <c r="Q98" s="71"/>
      <c r="R98" s="71"/>
      <c r="S98" s="71"/>
      <c r="T98" s="71"/>
    </row>
    <row r="99" spans="1:20">
      <c r="A99" s="553"/>
      <c r="B99" s="246"/>
      <c r="C99" s="247" t="s">
        <v>216</v>
      </c>
      <c r="D99" s="363"/>
      <c r="E99" s="501">
        <v>0</v>
      </c>
      <c r="F99" s="254"/>
      <c r="G99" s="253"/>
      <c r="H99" s="74"/>
      <c r="I99" s="554"/>
      <c r="P99" s="71"/>
      <c r="Q99" s="71"/>
      <c r="R99" s="71"/>
      <c r="S99" s="71"/>
      <c r="T99" s="71"/>
    </row>
    <row r="100" spans="1:20">
      <c r="A100" s="553"/>
      <c r="B100" s="246"/>
      <c r="C100" s="247" t="s">
        <v>217</v>
      </c>
      <c r="D100" s="363"/>
      <c r="E100" s="501">
        <v>85.043999999999997</v>
      </c>
      <c r="F100" s="254"/>
      <c r="G100" s="253"/>
      <c r="H100" s="74"/>
      <c r="I100" s="554"/>
      <c r="P100" s="71"/>
      <c r="Q100" s="71"/>
      <c r="R100" s="71"/>
      <c r="S100" s="71"/>
      <c r="T100" s="71"/>
    </row>
    <row r="101" spans="1:20">
      <c r="A101" s="553"/>
      <c r="B101" s="246"/>
      <c r="C101" s="247" t="s">
        <v>141</v>
      </c>
      <c r="D101" s="363"/>
      <c r="E101" s="501">
        <v>0</v>
      </c>
      <c r="F101" s="254"/>
      <c r="G101" s="253"/>
      <c r="H101" s="74"/>
      <c r="I101" s="554"/>
      <c r="P101" s="71"/>
      <c r="Q101" s="71"/>
      <c r="R101" s="71"/>
      <c r="S101" s="71"/>
      <c r="T101" s="71"/>
    </row>
    <row r="102" spans="1:20">
      <c r="A102" s="553"/>
      <c r="B102" s="246"/>
      <c r="C102" s="247" t="s">
        <v>218</v>
      </c>
      <c r="D102" s="363"/>
      <c r="E102" s="501">
        <v>-7.6950000000000003</v>
      </c>
      <c r="F102" s="254"/>
      <c r="G102" s="253"/>
      <c r="H102" s="74"/>
      <c r="I102" s="554"/>
      <c r="P102" s="71"/>
      <c r="Q102" s="71"/>
      <c r="R102" s="71"/>
      <c r="S102" s="71"/>
      <c r="T102" s="71"/>
    </row>
    <row r="103" spans="1:20">
      <c r="A103" s="553"/>
      <c r="B103" s="246"/>
      <c r="C103" s="247" t="s">
        <v>219</v>
      </c>
      <c r="D103" s="363"/>
      <c r="E103" s="501">
        <v>0</v>
      </c>
      <c r="F103" s="254"/>
      <c r="G103" s="253"/>
      <c r="H103" s="74"/>
      <c r="I103" s="554"/>
      <c r="P103" s="71"/>
      <c r="Q103" s="71"/>
      <c r="R103" s="71"/>
      <c r="S103" s="71"/>
      <c r="T103" s="71"/>
    </row>
    <row r="104" spans="1:20">
      <c r="A104" s="553"/>
      <c r="B104" s="246"/>
      <c r="C104" s="247" t="s">
        <v>220</v>
      </c>
      <c r="D104" s="363"/>
      <c r="E104" s="501">
        <v>1.9251</v>
      </c>
      <c r="F104" s="254"/>
      <c r="G104" s="253"/>
      <c r="H104" s="74"/>
      <c r="I104" s="554"/>
      <c r="P104" s="71"/>
      <c r="Q104" s="71"/>
      <c r="R104" s="71"/>
      <c r="S104" s="71"/>
      <c r="T104" s="71"/>
    </row>
    <row r="105" spans="1:20">
      <c r="A105" s="553"/>
      <c r="B105" s="246"/>
      <c r="C105" s="247" t="s">
        <v>221</v>
      </c>
      <c r="D105" s="363"/>
      <c r="E105" s="501">
        <v>79.27409999999999</v>
      </c>
      <c r="F105" s="254"/>
      <c r="G105" s="253"/>
      <c r="H105" s="74"/>
      <c r="I105" s="554"/>
      <c r="P105" s="71"/>
      <c r="Q105" s="71"/>
      <c r="R105" s="71"/>
      <c r="S105" s="71"/>
      <c r="T105" s="71"/>
    </row>
    <row r="106" spans="1:20">
      <c r="A106" s="553"/>
      <c r="B106" s="246"/>
      <c r="C106" s="247" t="s">
        <v>222</v>
      </c>
      <c r="D106" s="363"/>
      <c r="E106" s="501">
        <v>0</v>
      </c>
      <c r="F106" s="254"/>
      <c r="G106" s="253"/>
      <c r="H106" s="74"/>
      <c r="I106" s="554"/>
      <c r="P106" s="71"/>
      <c r="Q106" s="71"/>
      <c r="R106" s="71"/>
      <c r="S106" s="71"/>
      <c r="T106" s="71"/>
    </row>
    <row r="107" spans="1:20">
      <c r="A107" s="553"/>
      <c r="B107" s="246"/>
      <c r="C107" s="247" t="s">
        <v>223</v>
      </c>
      <c r="D107" s="363"/>
      <c r="E107" s="501">
        <v>6.3990000000000009</v>
      </c>
      <c r="F107" s="254"/>
      <c r="G107" s="253"/>
      <c r="H107" s="74"/>
      <c r="I107" s="554"/>
      <c r="P107" s="71"/>
      <c r="Q107" s="71"/>
      <c r="R107" s="71"/>
      <c r="S107" s="71"/>
      <c r="T107" s="71"/>
    </row>
    <row r="108" spans="1:20">
      <c r="A108" s="553"/>
      <c r="B108" s="246"/>
      <c r="C108" s="247" t="s">
        <v>224</v>
      </c>
      <c r="D108" s="363"/>
      <c r="E108" s="501">
        <v>18.657</v>
      </c>
      <c r="F108" s="254"/>
      <c r="G108" s="253"/>
      <c r="H108" s="74"/>
      <c r="I108" s="554"/>
      <c r="P108" s="71"/>
      <c r="Q108" s="71"/>
      <c r="R108" s="71"/>
      <c r="S108" s="71"/>
      <c r="T108" s="71"/>
    </row>
    <row r="109" spans="1:20">
      <c r="A109" s="553"/>
      <c r="B109" s="246"/>
      <c r="C109" s="247" t="s">
        <v>225</v>
      </c>
      <c r="D109" s="363"/>
      <c r="E109" s="501">
        <v>8.343</v>
      </c>
      <c r="F109" s="254"/>
      <c r="G109" s="253"/>
      <c r="H109" s="74"/>
      <c r="I109" s="554"/>
      <c r="P109" s="71"/>
      <c r="Q109" s="71"/>
      <c r="R109" s="71"/>
      <c r="S109" s="71"/>
      <c r="T109" s="71"/>
    </row>
    <row r="110" spans="1:20">
      <c r="A110" s="553"/>
      <c r="B110" s="246"/>
      <c r="C110" s="247" t="s">
        <v>226</v>
      </c>
      <c r="D110" s="363"/>
      <c r="E110" s="501">
        <v>4.0500000000000007</v>
      </c>
      <c r="F110" s="254"/>
      <c r="G110" s="253"/>
      <c r="H110" s="74"/>
      <c r="I110" s="554"/>
      <c r="P110" s="71"/>
      <c r="Q110" s="71"/>
      <c r="R110" s="71"/>
      <c r="S110" s="71"/>
      <c r="T110" s="71"/>
    </row>
    <row r="111" spans="1:20">
      <c r="A111" s="553"/>
      <c r="B111" s="246"/>
      <c r="C111" s="247" t="s">
        <v>141</v>
      </c>
      <c r="D111" s="363"/>
      <c r="E111" s="501">
        <v>0</v>
      </c>
      <c r="F111" s="254"/>
      <c r="G111" s="253"/>
      <c r="H111" s="74"/>
      <c r="I111" s="554"/>
      <c r="P111" s="71"/>
      <c r="Q111" s="71"/>
      <c r="R111" s="71"/>
      <c r="S111" s="71"/>
      <c r="T111" s="71"/>
    </row>
    <row r="112" spans="1:20" ht="13.5" thickBot="1">
      <c r="A112" s="555"/>
      <c r="B112" s="302"/>
      <c r="C112" s="301" t="s">
        <v>227</v>
      </c>
      <c r="D112" s="364"/>
      <c r="E112" s="505">
        <v>-2.758</v>
      </c>
      <c r="F112" s="303"/>
      <c r="G112" s="304"/>
      <c r="H112" s="72"/>
      <c r="I112" s="556"/>
      <c r="P112" s="71"/>
      <c r="Q112" s="71"/>
      <c r="R112" s="71"/>
      <c r="S112" s="71"/>
      <c r="T112" s="71"/>
    </row>
    <row r="113" spans="1:20" ht="13.5" thickBot="1">
      <c r="A113" s="290"/>
      <c r="B113" s="271" t="s">
        <v>127</v>
      </c>
      <c r="C113" s="307" t="s">
        <v>708</v>
      </c>
      <c r="D113" s="365"/>
      <c r="E113" s="506"/>
      <c r="F113" s="308"/>
      <c r="G113" s="309">
        <f>SUM(G86:G112)</f>
        <v>0</v>
      </c>
      <c r="H113" s="276"/>
      <c r="I113" s="277"/>
      <c r="P113" s="71"/>
      <c r="Q113" s="71"/>
      <c r="R113" s="71"/>
      <c r="S113" s="71"/>
      <c r="T113" s="71"/>
    </row>
    <row r="114" spans="1:20" ht="13.5" thickBot="1">
      <c r="A114" s="330" t="s">
        <v>87</v>
      </c>
      <c r="B114" s="331" t="s">
        <v>228</v>
      </c>
      <c r="C114" s="332" t="s">
        <v>709</v>
      </c>
      <c r="D114" s="354"/>
      <c r="E114" s="504"/>
      <c r="F114" s="334"/>
      <c r="G114" s="336"/>
      <c r="H114" s="337"/>
      <c r="I114" s="338"/>
    </row>
    <row r="115" spans="1:20">
      <c r="A115" s="557"/>
      <c r="B115" s="305" t="s">
        <v>170</v>
      </c>
      <c r="C115" s="306" t="s">
        <v>229</v>
      </c>
      <c r="D115" s="366"/>
      <c r="E115" s="507">
        <v>2.1375000000000002</v>
      </c>
      <c r="F115" s="310"/>
      <c r="G115" s="311"/>
      <c r="H115" s="70"/>
      <c r="I115" s="558"/>
      <c r="P115" s="71"/>
      <c r="Q115" s="71"/>
      <c r="R115" s="71"/>
      <c r="S115" s="71"/>
      <c r="T115" s="71"/>
    </row>
    <row r="116" spans="1:20">
      <c r="A116" s="553"/>
      <c r="B116" s="246"/>
      <c r="C116" s="247" t="s">
        <v>230</v>
      </c>
      <c r="D116" s="363"/>
      <c r="E116" s="501">
        <v>6.21</v>
      </c>
      <c r="F116" s="256"/>
      <c r="G116" s="257"/>
      <c r="H116" s="74"/>
      <c r="I116" s="554"/>
      <c r="P116" s="71"/>
      <c r="Q116" s="71"/>
      <c r="R116" s="71"/>
      <c r="S116" s="71"/>
      <c r="T116" s="71"/>
    </row>
    <row r="117" spans="1:20">
      <c r="A117" s="553"/>
      <c r="B117" s="246"/>
      <c r="C117" s="247" t="s">
        <v>231</v>
      </c>
      <c r="D117" s="363"/>
      <c r="E117" s="501">
        <v>1.6529999999999991</v>
      </c>
      <c r="F117" s="256"/>
      <c r="G117" s="257"/>
      <c r="H117" s="74"/>
      <c r="I117" s="554"/>
      <c r="P117" s="71"/>
      <c r="Q117" s="71"/>
      <c r="R117" s="71"/>
      <c r="S117" s="71"/>
      <c r="T117" s="71"/>
    </row>
    <row r="118" spans="1:20">
      <c r="A118" s="546">
        <v>39</v>
      </c>
      <c r="B118" s="234" t="s">
        <v>232</v>
      </c>
      <c r="C118" s="235" t="s">
        <v>233</v>
      </c>
      <c r="D118" s="351" t="s">
        <v>10</v>
      </c>
      <c r="E118" s="499">
        <v>12.2</v>
      </c>
      <c r="F118" s="237">
        <v>0</v>
      </c>
      <c r="G118" s="238">
        <f>E118*F118</f>
        <v>0</v>
      </c>
      <c r="H118" s="239">
        <v>0</v>
      </c>
      <c r="I118" s="547">
        <f>E118*H118</f>
        <v>0</v>
      </c>
      <c r="R118" s="62">
        <f>IF(O118=3,G118,0)</f>
        <v>0</v>
      </c>
      <c r="S118" s="62">
        <f>IF(O118=4,G118,0)</f>
        <v>0</v>
      </c>
      <c r="T118" s="62">
        <f>IF(O118=5,G118,0)</f>
        <v>0</v>
      </c>
    </row>
    <row r="119" spans="1:20">
      <c r="A119" s="544"/>
      <c r="B119" s="240"/>
      <c r="C119" s="241" t="s">
        <v>234</v>
      </c>
      <c r="D119" s="350"/>
      <c r="E119" s="498">
        <v>12.2</v>
      </c>
      <c r="F119" s="262"/>
      <c r="G119" s="243"/>
      <c r="H119" s="244"/>
      <c r="I119" s="545"/>
    </row>
    <row r="120" spans="1:20">
      <c r="A120" s="546">
        <v>40</v>
      </c>
      <c r="B120" s="234" t="s">
        <v>235</v>
      </c>
      <c r="C120" s="235" t="s">
        <v>236</v>
      </c>
      <c r="D120" s="351" t="s">
        <v>10</v>
      </c>
      <c r="E120" s="499">
        <v>15</v>
      </c>
      <c r="F120" s="237">
        <v>0</v>
      </c>
      <c r="G120" s="238">
        <f>E120*F120</f>
        <v>0</v>
      </c>
      <c r="H120" s="239">
        <v>0</v>
      </c>
      <c r="I120" s="547">
        <f>E120*H120</f>
        <v>0</v>
      </c>
      <c r="R120" s="62">
        <f>IF(O120=3,G120,0)</f>
        <v>0</v>
      </c>
      <c r="S120" s="62">
        <f>IF(O120=4,G120,0)</f>
        <v>0</v>
      </c>
      <c r="T120" s="62">
        <f>IF(O120=5,G120,0)</f>
        <v>0</v>
      </c>
    </row>
    <row r="121" spans="1:20" ht="25.5">
      <c r="A121" s="546">
        <v>41</v>
      </c>
      <c r="B121" s="255" t="s">
        <v>237</v>
      </c>
      <c r="C121" s="235" t="s">
        <v>238</v>
      </c>
      <c r="D121" s="351" t="s">
        <v>10</v>
      </c>
      <c r="E121" s="499">
        <v>12.2</v>
      </c>
      <c r="F121" s="237">
        <v>0</v>
      </c>
      <c r="G121" s="238">
        <f>E121*F121</f>
        <v>0</v>
      </c>
      <c r="H121" s="239">
        <v>0</v>
      </c>
      <c r="I121" s="547">
        <f>E121*H121</f>
        <v>0</v>
      </c>
      <c r="R121" s="62">
        <f>IF(O121=3,G121,0)</f>
        <v>0</v>
      </c>
      <c r="S121" s="62">
        <f>IF(O121=4,G121,0)</f>
        <v>0</v>
      </c>
      <c r="T121" s="62">
        <f>IF(O121=5,G121,0)</f>
        <v>0</v>
      </c>
    </row>
    <row r="122" spans="1:20">
      <c r="A122" s="544"/>
      <c r="B122" s="240"/>
      <c r="C122" s="247" t="s">
        <v>239</v>
      </c>
      <c r="D122" s="358"/>
      <c r="E122" s="498">
        <v>28</v>
      </c>
      <c r="F122" s="262"/>
      <c r="G122" s="243"/>
      <c r="H122" s="244"/>
      <c r="I122" s="545"/>
    </row>
    <row r="123" spans="1:20">
      <c r="A123" s="546">
        <v>42</v>
      </c>
      <c r="B123" s="234" t="s">
        <v>240</v>
      </c>
      <c r="C123" s="235" t="s">
        <v>241</v>
      </c>
      <c r="D123" s="351" t="s">
        <v>10</v>
      </c>
      <c r="E123" s="499">
        <v>30</v>
      </c>
      <c r="F123" s="237">
        <v>0</v>
      </c>
      <c r="G123" s="238">
        <f>E123*F123</f>
        <v>0</v>
      </c>
      <c r="H123" s="239">
        <v>0</v>
      </c>
      <c r="I123" s="547">
        <f>E123*H123</f>
        <v>0</v>
      </c>
      <c r="R123" s="62">
        <f>IF(O123=3,G123,0)</f>
        <v>0</v>
      </c>
      <c r="S123" s="62">
        <f>IF(O123=4,G123,0)</f>
        <v>0</v>
      </c>
      <c r="T123" s="62">
        <f>IF(O123=5,G123,0)</f>
        <v>0</v>
      </c>
    </row>
    <row r="124" spans="1:20">
      <c r="A124" s="546">
        <v>43</v>
      </c>
      <c r="B124" s="234" t="s">
        <v>242</v>
      </c>
      <c r="C124" s="235" t="s">
        <v>243</v>
      </c>
      <c r="D124" s="351" t="s">
        <v>10</v>
      </c>
      <c r="E124" s="499">
        <v>6.4</v>
      </c>
      <c r="F124" s="237">
        <v>0</v>
      </c>
      <c r="G124" s="238">
        <f>E124*F124</f>
        <v>0</v>
      </c>
      <c r="H124" s="239">
        <v>0</v>
      </c>
      <c r="I124" s="547">
        <f>E124*H124</f>
        <v>0</v>
      </c>
      <c r="R124" s="62">
        <f>IF(O124=3,G124,0)</f>
        <v>0</v>
      </c>
      <c r="S124" s="62">
        <f>IF(O124=4,G124,0)</f>
        <v>0</v>
      </c>
      <c r="T124" s="62">
        <f>IF(O124=5,G124,0)</f>
        <v>0</v>
      </c>
    </row>
    <row r="125" spans="1:20">
      <c r="A125" s="546">
        <v>44</v>
      </c>
      <c r="B125" s="234" t="s">
        <v>244</v>
      </c>
      <c r="C125" s="235" t="s">
        <v>245</v>
      </c>
      <c r="D125" s="351" t="s">
        <v>10</v>
      </c>
      <c r="E125" s="499">
        <v>4</v>
      </c>
      <c r="F125" s="237">
        <v>0</v>
      </c>
      <c r="G125" s="238">
        <f>E125*F125</f>
        <v>0</v>
      </c>
      <c r="H125" s="239">
        <v>0</v>
      </c>
      <c r="I125" s="547">
        <f>E125*H125</f>
        <v>0</v>
      </c>
      <c r="R125" s="62">
        <f>IF(O125=3,G125,0)</f>
        <v>0</v>
      </c>
      <c r="S125" s="62">
        <f>IF(O125=4,G125,0)</f>
        <v>0</v>
      </c>
      <c r="T125" s="62">
        <f>IF(O125=5,G125,0)</f>
        <v>0</v>
      </c>
    </row>
    <row r="126" spans="1:20">
      <c r="A126" s="546">
        <v>45</v>
      </c>
      <c r="B126" s="234" t="s">
        <v>246</v>
      </c>
      <c r="C126" s="235" t="s">
        <v>247</v>
      </c>
      <c r="D126" s="351" t="s">
        <v>10</v>
      </c>
      <c r="E126" s="499">
        <v>4</v>
      </c>
      <c r="F126" s="237">
        <v>0</v>
      </c>
      <c r="G126" s="238">
        <f>E126*F126</f>
        <v>0</v>
      </c>
      <c r="H126" s="239">
        <v>0</v>
      </c>
      <c r="I126" s="547">
        <f>E126*H126</f>
        <v>0</v>
      </c>
      <c r="R126" s="62">
        <f>IF(O126=3,G126,0)</f>
        <v>0</v>
      </c>
      <c r="S126" s="62">
        <f>IF(O126=4,G126,0)</f>
        <v>0</v>
      </c>
      <c r="T126" s="62">
        <f>IF(O126=5,G126,0)</f>
        <v>0</v>
      </c>
    </row>
    <row r="127" spans="1:20">
      <c r="A127" s="546">
        <v>46</v>
      </c>
      <c r="B127" s="234" t="s">
        <v>248</v>
      </c>
      <c r="C127" s="235" t="s">
        <v>249</v>
      </c>
      <c r="D127" s="351" t="s">
        <v>102</v>
      </c>
      <c r="E127" s="499">
        <v>0.85</v>
      </c>
      <c r="F127" s="237">
        <v>0</v>
      </c>
      <c r="G127" s="238">
        <f>E127*F127</f>
        <v>0</v>
      </c>
      <c r="H127" s="239">
        <v>9.2499999999999995E-3</v>
      </c>
      <c r="I127" s="547">
        <f>E127*H127</f>
        <v>7.8624999999999997E-3</v>
      </c>
      <c r="R127" s="62">
        <f>IF(O127=3,G127,0)</f>
        <v>0</v>
      </c>
      <c r="S127" s="62">
        <f>IF(O127=4,G127,0)</f>
        <v>0</v>
      </c>
      <c r="T127" s="62">
        <f>IF(O127=5,G127,0)</f>
        <v>0</v>
      </c>
    </row>
    <row r="128" spans="1:20">
      <c r="A128" s="544"/>
      <c r="B128" s="240"/>
      <c r="C128" s="241" t="s">
        <v>250</v>
      </c>
      <c r="D128" s="350"/>
      <c r="E128" s="498">
        <v>0.85</v>
      </c>
      <c r="F128" s="263"/>
      <c r="G128" s="243"/>
      <c r="H128" s="244"/>
      <c r="I128" s="545"/>
    </row>
    <row r="129" spans="1:20" ht="25.5">
      <c r="A129" s="546">
        <v>47</v>
      </c>
      <c r="B129" s="234" t="s">
        <v>251</v>
      </c>
      <c r="C129" s="235" t="s">
        <v>252</v>
      </c>
      <c r="D129" s="351" t="s">
        <v>102</v>
      </c>
      <c r="E129" s="499">
        <v>4.2</v>
      </c>
      <c r="F129" s="237">
        <v>0</v>
      </c>
      <c r="G129" s="238">
        <f>E129*F129</f>
        <v>0</v>
      </c>
      <c r="H129" s="239">
        <v>1.355E-2</v>
      </c>
      <c r="I129" s="547">
        <f>E129*H129</f>
        <v>5.6910000000000002E-2</v>
      </c>
      <c r="R129" s="62">
        <f>IF(O129=3,G129,0)</f>
        <v>0</v>
      </c>
      <c r="S129" s="62">
        <f>IF(O129=4,G129,0)</f>
        <v>0</v>
      </c>
      <c r="T129" s="62">
        <f>IF(O129=5,G129,0)</f>
        <v>0</v>
      </c>
    </row>
    <row r="130" spans="1:20">
      <c r="A130" s="544"/>
      <c r="B130" s="240"/>
      <c r="C130" s="241" t="s">
        <v>253</v>
      </c>
      <c r="D130" s="350"/>
      <c r="E130" s="498">
        <v>1.8599999999999999</v>
      </c>
      <c r="F130" s="263"/>
      <c r="G130" s="243"/>
      <c r="H130" s="244"/>
      <c r="I130" s="545"/>
    </row>
    <row r="131" spans="1:20" ht="25.5">
      <c r="A131" s="546">
        <v>48</v>
      </c>
      <c r="B131" s="234" t="s">
        <v>254</v>
      </c>
      <c r="C131" s="235" t="s">
        <v>255</v>
      </c>
      <c r="D131" s="351" t="s">
        <v>102</v>
      </c>
      <c r="E131" s="499">
        <v>10.000499999999999</v>
      </c>
      <c r="F131" s="237">
        <v>0</v>
      </c>
      <c r="G131" s="238">
        <f>E131*F131</f>
        <v>0</v>
      </c>
      <c r="H131" s="239">
        <v>2.5000000000000001E-3</v>
      </c>
      <c r="I131" s="547">
        <f>E131*H131</f>
        <v>2.5001249999999999E-2</v>
      </c>
      <c r="R131" s="62">
        <f>IF(O131=3,G131,0)</f>
        <v>0</v>
      </c>
      <c r="S131" s="62">
        <f>IF(O131=4,G131,0)</f>
        <v>0</v>
      </c>
      <c r="T131" s="62">
        <f>IF(O131=5,G131,0)</f>
        <v>0</v>
      </c>
    </row>
    <row r="132" spans="1:20">
      <c r="A132" s="546"/>
      <c r="B132" s="234"/>
      <c r="C132" s="247" t="s">
        <v>229</v>
      </c>
      <c r="D132" s="363"/>
      <c r="E132" s="498">
        <v>2.1375000000000002</v>
      </c>
      <c r="F132" s="298"/>
      <c r="G132" s="238"/>
      <c r="H132" s="239"/>
      <c r="I132" s="547"/>
    </row>
    <row r="133" spans="1:20" ht="12.75" customHeight="1">
      <c r="A133" s="546"/>
      <c r="B133" s="234"/>
      <c r="C133" s="247" t="s">
        <v>230</v>
      </c>
      <c r="D133" s="363"/>
      <c r="E133" s="498">
        <v>6.21</v>
      </c>
      <c r="F133" s="298"/>
      <c r="G133" s="238"/>
      <c r="H133" s="239"/>
      <c r="I133" s="547"/>
    </row>
    <row r="134" spans="1:20" ht="12.75" customHeight="1">
      <c r="A134" s="546"/>
      <c r="B134" s="234"/>
      <c r="C134" s="247" t="s">
        <v>231</v>
      </c>
      <c r="D134" s="363"/>
      <c r="E134" s="498">
        <v>1.6529999999999991</v>
      </c>
      <c r="F134" s="298"/>
      <c r="G134" s="238"/>
      <c r="H134" s="239"/>
      <c r="I134" s="547"/>
    </row>
    <row r="135" spans="1:20">
      <c r="A135" s="546">
        <v>49</v>
      </c>
      <c r="B135" s="234" t="s">
        <v>256</v>
      </c>
      <c r="C135" s="235" t="s">
        <v>257</v>
      </c>
      <c r="D135" s="351" t="s">
        <v>102</v>
      </c>
      <c r="E135" s="499">
        <v>2.1375000000000002</v>
      </c>
      <c r="F135" s="237">
        <v>0</v>
      </c>
      <c r="G135" s="238">
        <f>E135*F135</f>
        <v>0</v>
      </c>
      <c r="H135" s="239">
        <v>1.2630000000000001E-2</v>
      </c>
      <c r="I135" s="547">
        <f>E135*H135</f>
        <v>2.6996625000000003E-2</v>
      </c>
      <c r="R135" s="62">
        <f>IF(O135=3,G135,0)</f>
        <v>0</v>
      </c>
      <c r="S135" s="62">
        <f>IF(O135=4,G135,0)</f>
        <v>0</v>
      </c>
      <c r="T135" s="62">
        <f>IF(O135=5,G135,0)</f>
        <v>0</v>
      </c>
    </row>
    <row r="136" spans="1:20">
      <c r="A136" s="544"/>
      <c r="B136" s="240"/>
      <c r="C136" s="241" t="s">
        <v>229</v>
      </c>
      <c r="D136" s="350"/>
      <c r="E136" s="498">
        <v>2.1375000000000002</v>
      </c>
      <c r="F136" s="263"/>
      <c r="G136" s="243"/>
      <c r="H136" s="244"/>
      <c r="I136" s="545"/>
    </row>
    <row r="137" spans="1:20" ht="25.5">
      <c r="A137" s="546">
        <v>50</v>
      </c>
      <c r="B137" s="234" t="s">
        <v>258</v>
      </c>
      <c r="C137" s="235" t="s">
        <v>259</v>
      </c>
      <c r="D137" s="351" t="s">
        <v>102</v>
      </c>
      <c r="E137" s="499">
        <v>120.457275</v>
      </c>
      <c r="F137" s="237">
        <v>0</v>
      </c>
      <c r="G137" s="238">
        <f>E137*F137</f>
        <v>0</v>
      </c>
      <c r="H137" s="239">
        <v>2E-3</v>
      </c>
      <c r="I137" s="547">
        <f>E137*H137</f>
        <v>0.24091455000000001</v>
      </c>
      <c r="R137" s="62">
        <f>IF(O137=3,G137,0)</f>
        <v>0</v>
      </c>
      <c r="S137" s="62">
        <f>IF(O137=4,G137,0)</f>
        <v>0</v>
      </c>
      <c r="T137" s="62">
        <f>IF(O137=5,G137,0)</f>
        <v>0</v>
      </c>
    </row>
    <row r="138" spans="1:20">
      <c r="A138" s="544"/>
      <c r="B138" s="240"/>
      <c r="C138" s="241" t="s">
        <v>260</v>
      </c>
      <c r="D138" s="350"/>
      <c r="E138" s="498">
        <v>46.591250000000002</v>
      </c>
      <c r="F138" s="242"/>
      <c r="G138" s="243"/>
      <c r="H138" s="244"/>
      <c r="I138" s="545"/>
    </row>
    <row r="139" spans="1:20" ht="11.25" customHeight="1">
      <c r="A139" s="544"/>
      <c r="B139" s="240"/>
      <c r="C139" s="247" t="s">
        <v>261</v>
      </c>
      <c r="D139" s="358"/>
      <c r="E139" s="498">
        <v>45.289124999999999</v>
      </c>
      <c r="F139" s="258"/>
      <c r="G139" s="243"/>
      <c r="H139" s="244"/>
      <c r="I139" s="545"/>
    </row>
    <row r="140" spans="1:20" ht="13.5" thickBot="1">
      <c r="A140" s="551"/>
      <c r="B140" s="285"/>
      <c r="C140" s="301" t="s">
        <v>262</v>
      </c>
      <c r="D140" s="359"/>
      <c r="E140" s="502">
        <v>28.576900000000002</v>
      </c>
      <c r="F140" s="312"/>
      <c r="G140" s="288"/>
      <c r="H140" s="289"/>
      <c r="I140" s="552"/>
    </row>
    <row r="141" spans="1:20" ht="13.5" thickBot="1">
      <c r="A141" s="290"/>
      <c r="B141" s="291" t="s">
        <v>127</v>
      </c>
      <c r="C141" s="292" t="str">
        <f>CONCATENATE(B114," ",C114)</f>
        <v>62 Úpravy povrchů vnější</v>
      </c>
      <c r="D141" s="356"/>
      <c r="E141" s="503"/>
      <c r="F141" s="294"/>
      <c r="G141" s="295">
        <f>SUM(G114:G138)</f>
        <v>0</v>
      </c>
      <c r="H141" s="296"/>
      <c r="I141" s="297">
        <f>SUM(I114:I138)</f>
        <v>0.35768492500000004</v>
      </c>
      <c r="P141" s="71"/>
      <c r="Q141" s="71"/>
      <c r="R141" s="71">
        <f>SUM(R114:R138)</f>
        <v>0</v>
      </c>
      <c r="S141" s="71">
        <f>SUM(S114:S138)</f>
        <v>0</v>
      </c>
      <c r="T141" s="71">
        <f>SUM(T114:T138)</f>
        <v>0</v>
      </c>
    </row>
    <row r="142" spans="1:20" ht="13.5" thickBot="1">
      <c r="A142" s="330" t="s">
        <v>87</v>
      </c>
      <c r="B142" s="331" t="s">
        <v>263</v>
      </c>
      <c r="C142" s="332" t="s">
        <v>264</v>
      </c>
      <c r="D142" s="354"/>
      <c r="E142" s="504"/>
      <c r="F142" s="334"/>
      <c r="G142" s="336"/>
      <c r="H142" s="337"/>
      <c r="I142" s="338"/>
    </row>
    <row r="143" spans="1:20">
      <c r="A143" s="542">
        <v>51</v>
      </c>
      <c r="B143" s="279" t="s">
        <v>265</v>
      </c>
      <c r="C143" s="280" t="s">
        <v>266</v>
      </c>
      <c r="D143" s="355" t="s">
        <v>92</v>
      </c>
      <c r="E143" s="499">
        <v>0.19799999999999998</v>
      </c>
      <c r="F143" s="237">
        <v>0</v>
      </c>
      <c r="G143" s="283">
        <f>E143*F143</f>
        <v>0</v>
      </c>
      <c r="H143" s="284">
        <v>2.5</v>
      </c>
      <c r="I143" s="543">
        <f>E143*H143</f>
        <v>0.49499999999999994</v>
      </c>
      <c r="R143" s="62">
        <f>IF(O143=3,G143,0)</f>
        <v>0</v>
      </c>
      <c r="S143" s="62">
        <f>IF(O143=4,G143,0)</f>
        <v>0</v>
      </c>
      <c r="T143" s="62">
        <f>IF(O143=5,G143,0)</f>
        <v>0</v>
      </c>
    </row>
    <row r="144" spans="1:20">
      <c r="A144" s="544"/>
      <c r="B144" s="240"/>
      <c r="C144" s="247" t="s">
        <v>267</v>
      </c>
      <c r="D144" s="358"/>
      <c r="E144" s="498">
        <v>0.19799999999999998</v>
      </c>
      <c r="F144" s="242"/>
      <c r="G144" s="243"/>
      <c r="H144" s="244"/>
      <c r="I144" s="545"/>
    </row>
    <row r="145" spans="1:20">
      <c r="A145" s="546">
        <v>52</v>
      </c>
      <c r="B145" s="234" t="s">
        <v>268</v>
      </c>
      <c r="C145" s="235" t="s">
        <v>269</v>
      </c>
      <c r="D145" s="351" t="s">
        <v>92</v>
      </c>
      <c r="E145" s="499">
        <v>2.1960000000000002</v>
      </c>
      <c r="F145" s="237">
        <v>0</v>
      </c>
      <c r="G145" s="238">
        <f>E145*F145</f>
        <v>0</v>
      </c>
      <c r="H145" s="239">
        <v>2.5</v>
      </c>
      <c r="I145" s="547">
        <f>E145*H145</f>
        <v>5.49</v>
      </c>
      <c r="R145" s="62">
        <f>IF(O145=3,G145,0)</f>
        <v>0</v>
      </c>
      <c r="S145" s="62">
        <f>IF(O145=4,G145,0)</f>
        <v>0</v>
      </c>
      <c r="T145" s="62">
        <f>IF(O145=5,G145,0)</f>
        <v>0</v>
      </c>
    </row>
    <row r="146" spans="1:20">
      <c r="A146" s="544"/>
      <c r="B146" s="240"/>
      <c r="C146" s="247" t="s">
        <v>270</v>
      </c>
      <c r="D146" s="358"/>
      <c r="E146" s="498">
        <v>2.0565000000000002</v>
      </c>
      <c r="F146" s="247"/>
      <c r="G146" s="243"/>
      <c r="H146" s="244"/>
      <c r="I146" s="545"/>
    </row>
    <row r="147" spans="1:20">
      <c r="A147" s="546">
        <v>53</v>
      </c>
      <c r="B147" s="234" t="s">
        <v>271</v>
      </c>
      <c r="C147" s="235" t="s">
        <v>272</v>
      </c>
      <c r="D147" s="351" t="s">
        <v>92</v>
      </c>
      <c r="E147" s="499">
        <v>2.0639999999999996</v>
      </c>
      <c r="F147" s="237">
        <v>0</v>
      </c>
      <c r="G147" s="238">
        <f>E147*F147</f>
        <v>0</v>
      </c>
      <c r="H147" s="239">
        <v>2.5249999999999999</v>
      </c>
      <c r="I147" s="547">
        <f>E147*H147</f>
        <v>5.2115999999999989</v>
      </c>
      <c r="R147" s="62">
        <f>IF(O147=3,G147,0)</f>
        <v>0</v>
      </c>
      <c r="S147" s="62">
        <f>IF(O147=4,G147,0)</f>
        <v>0</v>
      </c>
      <c r="T147" s="62">
        <f>IF(O147=5,G147,0)</f>
        <v>0</v>
      </c>
    </row>
    <row r="148" spans="1:20">
      <c r="A148" s="544"/>
      <c r="B148" s="240"/>
      <c r="C148" s="247" t="s">
        <v>273</v>
      </c>
      <c r="D148" s="358"/>
      <c r="E148" s="498">
        <v>2.0639999999999996</v>
      </c>
      <c r="F148" s="258"/>
      <c r="G148" s="243"/>
      <c r="H148" s="244"/>
      <c r="I148" s="545"/>
    </row>
    <row r="149" spans="1:20" ht="26.25" customHeight="1">
      <c r="A149" s="546">
        <v>54</v>
      </c>
      <c r="B149" s="234" t="s">
        <v>274</v>
      </c>
      <c r="C149" s="235" t="s">
        <v>275</v>
      </c>
      <c r="D149" s="351" t="s">
        <v>102</v>
      </c>
      <c r="E149" s="499">
        <v>82.977000000000018</v>
      </c>
      <c r="F149" s="237">
        <v>0</v>
      </c>
      <c r="G149" s="238">
        <f>E149*F149</f>
        <v>0</v>
      </c>
      <c r="H149" s="239">
        <v>7.0000000000000001E-3</v>
      </c>
      <c r="I149" s="547">
        <f>E149*H149</f>
        <v>0.58083900000000011</v>
      </c>
      <c r="R149" s="62">
        <f>IF(O149=3,G149,0)</f>
        <v>0</v>
      </c>
      <c r="S149" s="62">
        <f>IF(O149=4,G149,0)</f>
        <v>0</v>
      </c>
      <c r="T149" s="62">
        <f>IF(O149=5,G149,0)</f>
        <v>0</v>
      </c>
    </row>
    <row r="150" spans="1:20">
      <c r="A150" s="544"/>
      <c r="B150" s="240"/>
      <c r="C150" s="247" t="s">
        <v>276</v>
      </c>
      <c r="D150" s="358"/>
      <c r="E150" s="498">
        <v>82.977000000000018</v>
      </c>
      <c r="F150" s="258"/>
      <c r="G150" s="243"/>
      <c r="H150" s="244"/>
      <c r="I150" s="545"/>
    </row>
    <row r="151" spans="1:20" ht="13.5" thickBot="1">
      <c r="A151" s="551"/>
      <c r="B151" s="285"/>
      <c r="C151" s="301"/>
      <c r="D151" s="359"/>
      <c r="E151" s="502">
        <v>17.93</v>
      </c>
      <c r="F151" s="301"/>
      <c r="G151" s="288"/>
      <c r="H151" s="289"/>
      <c r="I151" s="552"/>
    </row>
    <row r="152" spans="1:20" ht="13.5" thickBot="1">
      <c r="A152" s="290"/>
      <c r="B152" s="291" t="s">
        <v>127</v>
      </c>
      <c r="C152" s="292" t="str">
        <f>CONCATENATE(B142," ",C142)</f>
        <v>63 Podlahy a podlahové konstrukce</v>
      </c>
      <c r="D152" s="356"/>
      <c r="E152" s="503"/>
      <c r="F152" s="294"/>
      <c r="G152" s="295">
        <f>SUM(G142:G151)</f>
        <v>0</v>
      </c>
      <c r="H152" s="296"/>
      <c r="I152" s="297">
        <f>SUM(I142:I151)</f>
        <v>11.777439000000001</v>
      </c>
      <c r="P152" s="71"/>
      <c r="Q152" s="71"/>
      <c r="R152" s="71">
        <f>SUM(R142:R151)</f>
        <v>0</v>
      </c>
      <c r="S152" s="71">
        <f>SUM(S142:S151)</f>
        <v>0</v>
      </c>
      <c r="T152" s="71">
        <f>SUM(T142:T151)</f>
        <v>0</v>
      </c>
    </row>
    <row r="153" spans="1:20" ht="13.5" thickBot="1">
      <c r="A153" s="330" t="s">
        <v>87</v>
      </c>
      <c r="B153" s="331" t="s">
        <v>277</v>
      </c>
      <c r="C153" s="332" t="s">
        <v>278</v>
      </c>
      <c r="D153" s="354"/>
      <c r="E153" s="504"/>
      <c r="F153" s="334"/>
      <c r="G153" s="336"/>
      <c r="H153" s="337"/>
      <c r="I153" s="338"/>
    </row>
    <row r="154" spans="1:20">
      <c r="A154" s="542">
        <v>55</v>
      </c>
      <c r="B154" s="279" t="s">
        <v>279</v>
      </c>
      <c r="C154" s="280" t="s">
        <v>280</v>
      </c>
      <c r="D154" s="355" t="s">
        <v>10</v>
      </c>
      <c r="E154" s="499">
        <v>12.1</v>
      </c>
      <c r="F154" s="237">
        <v>0</v>
      </c>
      <c r="G154" s="283">
        <f>E154*F154</f>
        <v>0</v>
      </c>
      <c r="H154" s="284">
        <v>0.11221</v>
      </c>
      <c r="I154" s="543">
        <f>E154*H154</f>
        <v>1.3577410000000001</v>
      </c>
      <c r="R154" s="62">
        <f>IF(O154=3,G154,0)</f>
        <v>0</v>
      </c>
      <c r="S154" s="62">
        <f>IF(O154=4,G154,0)</f>
        <v>0</v>
      </c>
      <c r="T154" s="62">
        <f>IF(O154=5,G154,0)</f>
        <v>0</v>
      </c>
    </row>
    <row r="155" spans="1:20">
      <c r="A155" s="544"/>
      <c r="B155" s="240"/>
      <c r="C155" s="247" t="s">
        <v>281</v>
      </c>
      <c r="D155" s="358"/>
      <c r="E155" s="498">
        <v>12.1</v>
      </c>
      <c r="F155" s="247"/>
      <c r="G155" s="243"/>
      <c r="H155" s="244"/>
      <c r="I155" s="545"/>
    </row>
    <row r="156" spans="1:20" ht="13.5" thickBot="1">
      <c r="A156" s="548">
        <v>56</v>
      </c>
      <c r="B156" s="264" t="s">
        <v>282</v>
      </c>
      <c r="C156" s="339" t="s">
        <v>283</v>
      </c>
      <c r="D156" s="352" t="s">
        <v>145</v>
      </c>
      <c r="E156" s="499">
        <v>23</v>
      </c>
      <c r="F156" s="237">
        <v>0</v>
      </c>
      <c r="G156" s="268">
        <f>E156*F156</f>
        <v>0</v>
      </c>
      <c r="H156" s="269">
        <v>1.0999999999999999E-2</v>
      </c>
      <c r="I156" s="549">
        <f>E156*H156</f>
        <v>0.253</v>
      </c>
      <c r="R156" s="62">
        <f>IF(O156=3,G156,0)</f>
        <v>0</v>
      </c>
      <c r="S156" s="62">
        <f>IF(O156=4,G156,0)</f>
        <v>0</v>
      </c>
      <c r="T156" s="62">
        <f>IF(O156=5,G156,0)</f>
        <v>0</v>
      </c>
    </row>
    <row r="157" spans="1:20" ht="13.5" thickBot="1">
      <c r="A157" s="290"/>
      <c r="B157" s="291" t="s">
        <v>127</v>
      </c>
      <c r="C157" s="292" t="str">
        <f>CONCATENATE(B153," ",C153)</f>
        <v>91 Doplňující práce na komunikaci</v>
      </c>
      <c r="D157" s="356"/>
      <c r="E157" s="503"/>
      <c r="F157" s="294"/>
      <c r="G157" s="295">
        <f>SUM(G153:G156)</f>
        <v>0</v>
      </c>
      <c r="H157" s="296"/>
      <c r="I157" s="297">
        <f>SUM(I153:I156)</f>
        <v>1.610741</v>
      </c>
      <c r="P157" s="71"/>
      <c r="Q157" s="71"/>
      <c r="R157" s="71">
        <f>SUM(R153:R156)</f>
        <v>0</v>
      </c>
      <c r="S157" s="71">
        <f>SUM(S153:S156)</f>
        <v>0</v>
      </c>
      <c r="T157" s="71">
        <f>SUM(T153:T156)</f>
        <v>0</v>
      </c>
    </row>
    <row r="158" spans="1:20" ht="13.5" thickBot="1">
      <c r="A158" s="330" t="s">
        <v>87</v>
      </c>
      <c r="B158" s="331" t="s">
        <v>284</v>
      </c>
      <c r="C158" s="332" t="s">
        <v>285</v>
      </c>
      <c r="D158" s="354"/>
      <c r="E158" s="504"/>
      <c r="F158" s="334"/>
      <c r="G158" s="336"/>
      <c r="H158" s="337"/>
      <c r="I158" s="338"/>
    </row>
    <row r="159" spans="1:20">
      <c r="A159" s="542">
        <v>57</v>
      </c>
      <c r="B159" s="279" t="s">
        <v>286</v>
      </c>
      <c r="C159" s="340" t="s">
        <v>287</v>
      </c>
      <c r="D159" s="355" t="s">
        <v>102</v>
      </c>
      <c r="E159" s="497">
        <v>82.977000000000018</v>
      </c>
      <c r="F159" s="282">
        <v>0</v>
      </c>
      <c r="G159" s="283">
        <f>E159*F159</f>
        <v>0</v>
      </c>
      <c r="H159" s="284">
        <v>1.2099999999999999E-3</v>
      </c>
      <c r="I159" s="543">
        <f>E159*H159</f>
        <v>0.10040217000000001</v>
      </c>
      <c r="R159" s="62">
        <f>IF(O159=3,G159,0)</f>
        <v>0</v>
      </c>
      <c r="S159" s="62">
        <f>IF(O159=4,G159,0)</f>
        <v>0</v>
      </c>
      <c r="T159" s="62">
        <f>IF(O159=5,G159,0)</f>
        <v>0</v>
      </c>
    </row>
    <row r="160" spans="1:20" ht="12.75" customHeight="1">
      <c r="A160" s="544"/>
      <c r="B160" s="240"/>
      <c r="C160" s="247" t="s">
        <v>276</v>
      </c>
      <c r="D160" s="358"/>
      <c r="E160" s="498">
        <v>82.977000000000018</v>
      </c>
      <c r="F160" s="258"/>
      <c r="G160" s="243"/>
      <c r="H160" s="244"/>
      <c r="I160" s="545"/>
    </row>
    <row r="161" spans="1:20">
      <c r="A161" s="546">
        <v>58</v>
      </c>
      <c r="B161" s="234" t="s">
        <v>288</v>
      </c>
      <c r="C161" s="235" t="s">
        <v>289</v>
      </c>
      <c r="D161" s="351" t="s">
        <v>102</v>
      </c>
      <c r="E161" s="499">
        <v>124</v>
      </c>
      <c r="F161" s="237">
        <v>0</v>
      </c>
      <c r="G161" s="238">
        <f>E161*F161</f>
        <v>0</v>
      </c>
      <c r="H161" s="239">
        <v>1.8380000000000001E-2</v>
      </c>
      <c r="I161" s="547">
        <f>E161*H161</f>
        <v>2.2791200000000003</v>
      </c>
      <c r="R161" s="62">
        <f>IF(O161=3,G161,0)</f>
        <v>0</v>
      </c>
      <c r="S161" s="62">
        <f>IF(O161=4,G161,0)</f>
        <v>0</v>
      </c>
      <c r="T161" s="62">
        <f>IF(O161=5,G161,0)</f>
        <v>0</v>
      </c>
    </row>
    <row r="162" spans="1:20">
      <c r="A162" s="544"/>
      <c r="B162" s="240"/>
      <c r="C162" s="247" t="s">
        <v>290</v>
      </c>
      <c r="D162" s="358"/>
      <c r="E162" s="498">
        <v>124</v>
      </c>
      <c r="F162" s="258"/>
      <c r="G162" s="243"/>
      <c r="H162" s="244"/>
      <c r="I162" s="545"/>
    </row>
    <row r="163" spans="1:20">
      <c r="A163" s="546">
        <v>59</v>
      </c>
      <c r="B163" s="234" t="s">
        <v>291</v>
      </c>
      <c r="C163" s="235" t="s">
        <v>292</v>
      </c>
      <c r="D163" s="351" t="s">
        <v>102</v>
      </c>
      <c r="E163" s="499">
        <v>124</v>
      </c>
      <c r="F163" s="237">
        <v>0</v>
      </c>
      <c r="G163" s="238">
        <f>E163*F163</f>
        <v>0</v>
      </c>
      <c r="H163" s="239">
        <v>0</v>
      </c>
      <c r="I163" s="547">
        <f>E163*H163</f>
        <v>0</v>
      </c>
      <c r="R163" s="62">
        <f>IF(O163=3,G163,0)</f>
        <v>0</v>
      </c>
      <c r="S163" s="62">
        <f>IF(O163=4,G163,0)</f>
        <v>0</v>
      </c>
      <c r="T163" s="62">
        <f>IF(O163=5,G163,0)</f>
        <v>0</v>
      </c>
    </row>
    <row r="164" spans="1:20" ht="13.5" thickBot="1">
      <c r="A164" s="548">
        <v>60</v>
      </c>
      <c r="B164" s="264" t="s">
        <v>293</v>
      </c>
      <c r="C164" s="339" t="s">
        <v>294</v>
      </c>
      <c r="D164" s="352" t="s">
        <v>102</v>
      </c>
      <c r="E164" s="499">
        <v>124</v>
      </c>
      <c r="F164" s="237">
        <v>0</v>
      </c>
      <c r="G164" s="268">
        <f>E164*F164</f>
        <v>0</v>
      </c>
      <c r="H164" s="269">
        <v>8.4999999999999995E-4</v>
      </c>
      <c r="I164" s="549">
        <f>E164*H164</f>
        <v>0.10539999999999999</v>
      </c>
      <c r="R164" s="62">
        <f>IF(O164=3,G164,0)</f>
        <v>0</v>
      </c>
      <c r="S164" s="62">
        <f>IF(O164=4,G164,0)</f>
        <v>0</v>
      </c>
      <c r="T164" s="62">
        <f>IF(O164=5,G164,0)</f>
        <v>0</v>
      </c>
    </row>
    <row r="165" spans="1:20" ht="13.5" thickBot="1">
      <c r="A165" s="290"/>
      <c r="B165" s="291" t="s">
        <v>127</v>
      </c>
      <c r="C165" s="292" t="str">
        <f>CONCATENATE(B158," ",C158)</f>
        <v>94 Lešení a stavební výtahy</v>
      </c>
      <c r="D165" s="356"/>
      <c r="E165" s="503"/>
      <c r="F165" s="294"/>
      <c r="G165" s="295">
        <f>SUM(G158:G164)</f>
        <v>0</v>
      </c>
      <c r="H165" s="296"/>
      <c r="I165" s="297">
        <f>SUM(I158:I164)</f>
        <v>2.4849221700000004</v>
      </c>
      <c r="P165" s="71"/>
      <c r="Q165" s="71"/>
      <c r="R165" s="71">
        <f>SUM(R158:R164)</f>
        <v>0</v>
      </c>
      <c r="S165" s="71">
        <f>SUM(S158:S164)</f>
        <v>0</v>
      </c>
      <c r="T165" s="71">
        <f>SUM(T158:T164)</f>
        <v>0</v>
      </c>
    </row>
    <row r="166" spans="1:20" ht="13.5" thickBot="1">
      <c r="A166" s="330" t="s">
        <v>87</v>
      </c>
      <c r="B166" s="331" t="s">
        <v>295</v>
      </c>
      <c r="C166" s="332" t="s">
        <v>296</v>
      </c>
      <c r="D166" s="354"/>
      <c r="E166" s="504"/>
      <c r="F166" s="334"/>
      <c r="G166" s="336"/>
      <c r="H166" s="337"/>
      <c r="I166" s="338"/>
    </row>
    <row r="167" spans="1:20" ht="25.5">
      <c r="A167" s="542">
        <v>61</v>
      </c>
      <c r="B167" s="279" t="s">
        <v>297</v>
      </c>
      <c r="C167" s="340" t="s">
        <v>298</v>
      </c>
      <c r="D167" s="355" t="s">
        <v>102</v>
      </c>
      <c r="E167" s="497">
        <v>82.74</v>
      </c>
      <c r="F167" s="282">
        <v>0</v>
      </c>
      <c r="G167" s="283">
        <f>E167*F167</f>
        <v>0</v>
      </c>
      <c r="H167" s="284">
        <v>0</v>
      </c>
      <c r="I167" s="543">
        <f>E167*H167</f>
        <v>0</v>
      </c>
      <c r="R167" s="62">
        <f>IF(O167=3,G167,0)</f>
        <v>0</v>
      </c>
      <c r="S167" s="62">
        <f>IF(O167=4,G167,0)</f>
        <v>0</v>
      </c>
      <c r="T167" s="62">
        <f>IF(O167=5,G167,0)</f>
        <v>0</v>
      </c>
    </row>
    <row r="168" spans="1:20">
      <c r="A168" s="544"/>
      <c r="B168" s="240"/>
      <c r="C168" s="247" t="s">
        <v>299</v>
      </c>
      <c r="D168" s="358"/>
      <c r="E168" s="498">
        <v>82.74</v>
      </c>
      <c r="F168" s="258"/>
      <c r="G168" s="243"/>
      <c r="H168" s="244"/>
      <c r="I168" s="545"/>
    </row>
    <row r="169" spans="1:20">
      <c r="A169" s="546">
        <v>62</v>
      </c>
      <c r="B169" s="234" t="s">
        <v>300</v>
      </c>
      <c r="C169" s="235" t="s">
        <v>301</v>
      </c>
      <c r="D169" s="351" t="s">
        <v>102</v>
      </c>
      <c r="E169" s="499">
        <v>11.2</v>
      </c>
      <c r="F169" s="237">
        <v>0</v>
      </c>
      <c r="G169" s="238">
        <f>E169*F169</f>
        <v>0</v>
      </c>
      <c r="H169" s="239">
        <v>1.17E-3</v>
      </c>
      <c r="I169" s="547">
        <f>E169*H169</f>
        <v>1.3103999999999999E-2</v>
      </c>
      <c r="R169" s="62">
        <f>IF(O169=3,G169,0)</f>
        <v>0</v>
      </c>
      <c r="S169" s="62">
        <f>IF(O169=4,G169,0)</f>
        <v>0</v>
      </c>
      <c r="T169" s="62">
        <f>IF(O169=5,G169,0)</f>
        <v>0</v>
      </c>
    </row>
    <row r="170" spans="1:20">
      <c r="A170" s="544"/>
      <c r="B170" s="240"/>
      <c r="C170" s="247" t="s">
        <v>302</v>
      </c>
      <c r="D170" s="358"/>
      <c r="E170" s="498">
        <v>11.2</v>
      </c>
      <c r="F170" s="258"/>
      <c r="G170" s="243"/>
      <c r="H170" s="244"/>
      <c r="I170" s="545"/>
    </row>
    <row r="171" spans="1:20">
      <c r="A171" s="546">
        <v>63</v>
      </c>
      <c r="B171" s="234" t="s">
        <v>303</v>
      </c>
      <c r="C171" s="235" t="s">
        <v>304</v>
      </c>
      <c r="D171" s="351" t="s">
        <v>102</v>
      </c>
      <c r="E171" s="499">
        <v>97.871724999999998</v>
      </c>
      <c r="F171" s="237">
        <v>0</v>
      </c>
      <c r="G171" s="238">
        <f>E171*F171</f>
        <v>0</v>
      </c>
      <c r="H171" s="239">
        <v>0.27</v>
      </c>
      <c r="I171" s="547">
        <f>E171*H171</f>
        <v>26.425365750000001</v>
      </c>
      <c r="R171" s="62">
        <f>IF(O171=3,G171,0)</f>
        <v>0</v>
      </c>
      <c r="S171" s="62">
        <f>IF(O171=4,G171,0)</f>
        <v>0</v>
      </c>
      <c r="T171" s="62">
        <f>IF(O171=5,G171,0)</f>
        <v>0</v>
      </c>
    </row>
    <row r="172" spans="1:20" ht="22.5">
      <c r="A172" s="544"/>
      <c r="B172" s="240"/>
      <c r="C172" s="247" t="s">
        <v>305</v>
      </c>
      <c r="D172" s="367"/>
      <c r="E172" s="498">
        <v>97.871724999999998</v>
      </c>
      <c r="F172" s="258"/>
      <c r="G172" s="243"/>
      <c r="H172" s="244"/>
      <c r="I172" s="545"/>
    </row>
    <row r="173" spans="1:20">
      <c r="A173" s="546">
        <v>64</v>
      </c>
      <c r="B173" s="234" t="s">
        <v>306</v>
      </c>
      <c r="C173" s="235" t="s">
        <v>307</v>
      </c>
      <c r="D173" s="351" t="s">
        <v>102</v>
      </c>
      <c r="E173" s="499">
        <v>2.125</v>
      </c>
      <c r="F173" s="237">
        <v>0</v>
      </c>
      <c r="G173" s="238">
        <f>E173*F173</f>
        <v>0</v>
      </c>
      <c r="H173" s="239">
        <v>1E-3</v>
      </c>
      <c r="I173" s="547">
        <f>E173*H173</f>
        <v>2.1250000000000002E-3</v>
      </c>
      <c r="R173" s="62">
        <f>IF(O173=3,G173,0)</f>
        <v>0</v>
      </c>
      <c r="S173" s="62">
        <f>IF(O173=4,G173,0)</f>
        <v>0</v>
      </c>
      <c r="T173" s="62">
        <f>IF(O173=5,G173,0)</f>
        <v>0</v>
      </c>
    </row>
    <row r="174" spans="1:20">
      <c r="A174" s="546">
        <v>65</v>
      </c>
      <c r="B174" s="234" t="s">
        <v>308</v>
      </c>
      <c r="C174" s="235" t="s">
        <v>309</v>
      </c>
      <c r="D174" s="351" t="s">
        <v>145</v>
      </c>
      <c r="E174" s="499">
        <v>2</v>
      </c>
      <c r="F174" s="237">
        <v>0</v>
      </c>
      <c r="G174" s="238">
        <f>E174*F174</f>
        <v>0</v>
      </c>
      <c r="H174" s="239">
        <v>0</v>
      </c>
      <c r="I174" s="547">
        <f>E174*H174</f>
        <v>0</v>
      </c>
      <c r="R174" s="62">
        <f>IF(O174=3,G174,0)</f>
        <v>0</v>
      </c>
      <c r="S174" s="62">
        <f>IF(O174=4,G174,0)</f>
        <v>0</v>
      </c>
      <c r="T174" s="62">
        <f>IF(O174=5,G174,0)</f>
        <v>0</v>
      </c>
    </row>
    <row r="175" spans="1:20">
      <c r="A175" s="546">
        <v>66</v>
      </c>
      <c r="B175" s="234" t="s">
        <v>310</v>
      </c>
      <c r="C175" s="235" t="s">
        <v>311</v>
      </c>
      <c r="D175" s="351" t="s">
        <v>92</v>
      </c>
      <c r="E175" s="499">
        <v>0.19799999999999998</v>
      </c>
      <c r="F175" s="237">
        <v>0</v>
      </c>
      <c r="G175" s="238">
        <f>E175*F175</f>
        <v>0</v>
      </c>
      <c r="H175" s="239">
        <v>2.5</v>
      </c>
      <c r="I175" s="547">
        <f>E175*H175</f>
        <v>0.49499999999999994</v>
      </c>
      <c r="R175" s="62">
        <f>IF(O175=3,G175,0)</f>
        <v>0</v>
      </c>
      <c r="S175" s="62">
        <f>IF(O175=4,G175,0)</f>
        <v>0</v>
      </c>
      <c r="T175" s="62">
        <f>IF(O175=5,G175,0)</f>
        <v>0</v>
      </c>
    </row>
    <row r="176" spans="1:20" ht="14.25" customHeight="1" thickBot="1">
      <c r="A176" s="551"/>
      <c r="B176" s="285"/>
      <c r="C176" s="301" t="s">
        <v>267</v>
      </c>
      <c r="D176" s="359"/>
      <c r="E176" s="502">
        <v>0.19799999999999998</v>
      </c>
      <c r="F176" s="312"/>
      <c r="G176" s="288"/>
      <c r="H176" s="289"/>
      <c r="I176" s="552"/>
    </row>
    <row r="177" spans="1:20" ht="13.5" thickBot="1">
      <c r="A177" s="290"/>
      <c r="B177" s="291" t="s">
        <v>127</v>
      </c>
      <c r="C177" s="292" t="str">
        <f>CONCATENATE(B166," ",C166)</f>
        <v>96 Bourání konstrukcí</v>
      </c>
      <c r="D177" s="356"/>
      <c r="E177" s="503"/>
      <c r="F177" s="294"/>
      <c r="G177" s="295">
        <f>SUM(G166:G176)</f>
        <v>0</v>
      </c>
      <c r="H177" s="296"/>
      <c r="I177" s="297">
        <f>SUM(I166:I176)</f>
        <v>26.93559475</v>
      </c>
      <c r="P177" s="71"/>
      <c r="Q177" s="71"/>
      <c r="R177" s="71">
        <f>SUM(R166:R176)</f>
        <v>0</v>
      </c>
      <c r="S177" s="71">
        <f>SUM(S166:S176)</f>
        <v>0</v>
      </c>
      <c r="T177" s="71">
        <f>SUM(T166:T176)</f>
        <v>0</v>
      </c>
    </row>
    <row r="178" spans="1:20" ht="13.5" thickBot="1">
      <c r="A178" s="330" t="s">
        <v>87</v>
      </c>
      <c r="B178" s="331" t="s">
        <v>312</v>
      </c>
      <c r="C178" s="332" t="s">
        <v>313</v>
      </c>
      <c r="D178" s="354"/>
      <c r="E178" s="504"/>
      <c r="F178" s="334"/>
      <c r="G178" s="336"/>
      <c r="H178" s="337"/>
      <c r="I178" s="338"/>
    </row>
    <row r="179" spans="1:20">
      <c r="A179" s="542">
        <v>67</v>
      </c>
      <c r="B179" s="279" t="s">
        <v>314</v>
      </c>
      <c r="C179" s="280" t="s">
        <v>315</v>
      </c>
      <c r="D179" s="355" t="s">
        <v>184</v>
      </c>
      <c r="E179" s="497">
        <v>26.93559475</v>
      </c>
      <c r="F179" s="282">
        <v>0</v>
      </c>
      <c r="G179" s="283">
        <f>E179*F179</f>
        <v>0</v>
      </c>
      <c r="H179" s="284">
        <v>0</v>
      </c>
      <c r="I179" s="543">
        <f>E179*H179</f>
        <v>0</v>
      </c>
      <c r="R179" s="62">
        <f>IF(O179=3,G179,0)</f>
        <v>0</v>
      </c>
      <c r="S179" s="62">
        <f>IF(O179=4,G179,0)</f>
        <v>0</v>
      </c>
      <c r="T179" s="62">
        <f>IF(O179=5,G179,0)</f>
        <v>0</v>
      </c>
    </row>
    <row r="180" spans="1:20">
      <c r="A180" s="544"/>
      <c r="B180" s="240"/>
      <c r="C180" s="300">
        <f>I177</f>
        <v>26.93559475</v>
      </c>
      <c r="D180" s="358"/>
      <c r="E180" s="498">
        <v>26.93559475</v>
      </c>
      <c r="F180" s="247"/>
      <c r="G180" s="243"/>
      <c r="H180" s="244"/>
      <c r="I180" s="545"/>
    </row>
    <row r="181" spans="1:20">
      <c r="A181" s="546">
        <v>68</v>
      </c>
      <c r="B181" s="234" t="s">
        <v>316</v>
      </c>
      <c r="C181" s="235" t="s">
        <v>317</v>
      </c>
      <c r="D181" s="351" t="s">
        <v>184</v>
      </c>
      <c r="E181" s="499">
        <v>1749.69</v>
      </c>
      <c r="F181" s="237">
        <v>0</v>
      </c>
      <c r="G181" s="238">
        <f>E181*F181</f>
        <v>0</v>
      </c>
      <c r="H181" s="239">
        <v>0</v>
      </c>
      <c r="I181" s="547">
        <f>E181*H181</f>
        <v>0</v>
      </c>
      <c r="R181" s="62">
        <f>IF(O181=3,G181,0)</f>
        <v>0</v>
      </c>
      <c r="S181" s="62">
        <f>IF(O181=4,G181,0)</f>
        <v>0</v>
      </c>
      <c r="T181" s="62">
        <f>IF(O181=5,G181,0)</f>
        <v>0</v>
      </c>
    </row>
    <row r="182" spans="1:20">
      <c r="A182" s="544"/>
      <c r="B182" s="240"/>
      <c r="C182" s="247">
        <f>E180*15</f>
        <v>404.03392124999999</v>
      </c>
      <c r="D182" s="358"/>
      <c r="E182" s="498">
        <v>404.03392124999999</v>
      </c>
      <c r="F182" s="247"/>
      <c r="G182" s="243"/>
      <c r="H182" s="244"/>
      <c r="I182" s="545"/>
    </row>
    <row r="183" spans="1:20">
      <c r="A183" s="546">
        <v>69</v>
      </c>
      <c r="B183" s="234" t="s">
        <v>318</v>
      </c>
      <c r="C183" s="235" t="s">
        <v>319</v>
      </c>
      <c r="D183" s="351" t="s">
        <v>184</v>
      </c>
      <c r="E183" s="499">
        <v>26.93559475</v>
      </c>
      <c r="F183" s="237">
        <v>0</v>
      </c>
      <c r="G183" s="238">
        <f>E183*F183</f>
        <v>0</v>
      </c>
      <c r="H183" s="239">
        <v>0</v>
      </c>
      <c r="I183" s="547">
        <f>E183*H183</f>
        <v>0</v>
      </c>
      <c r="R183" s="62">
        <f>IF(O183=3,G183,0)</f>
        <v>0</v>
      </c>
      <c r="S183" s="62">
        <f>IF(O183=4,G183,0)</f>
        <v>0</v>
      </c>
      <c r="T183" s="62">
        <f>IF(O183=5,G183,0)</f>
        <v>0</v>
      </c>
    </row>
    <row r="184" spans="1:20">
      <c r="A184" s="546">
        <v>70</v>
      </c>
      <c r="B184" s="234" t="s">
        <v>320</v>
      </c>
      <c r="C184" s="235" t="s">
        <v>321</v>
      </c>
      <c r="D184" s="351" t="s">
        <v>184</v>
      </c>
      <c r="E184" s="499">
        <v>26.93559475</v>
      </c>
      <c r="F184" s="237">
        <v>0</v>
      </c>
      <c r="G184" s="238">
        <f>E184*F184</f>
        <v>0</v>
      </c>
      <c r="H184" s="239">
        <v>0</v>
      </c>
      <c r="I184" s="547">
        <f>E184*H184</f>
        <v>0</v>
      </c>
      <c r="R184" s="62">
        <f>IF(O184=3,G184,0)</f>
        <v>0</v>
      </c>
      <c r="S184" s="62">
        <f>IF(O184=4,G184,0)</f>
        <v>0</v>
      </c>
      <c r="T184" s="62">
        <f>IF(O184=5,G184,0)</f>
        <v>0</v>
      </c>
    </row>
    <row r="185" spans="1:20">
      <c r="A185" s="546">
        <v>71</v>
      </c>
      <c r="B185" s="234" t="s">
        <v>322</v>
      </c>
      <c r="C185" s="235" t="s">
        <v>323</v>
      </c>
      <c r="D185" s="351" t="s">
        <v>102</v>
      </c>
      <c r="E185" s="499">
        <v>34.686</v>
      </c>
      <c r="F185" s="237">
        <v>0</v>
      </c>
      <c r="G185" s="238">
        <f>E185*F185</f>
        <v>0</v>
      </c>
      <c r="H185" s="239">
        <v>0</v>
      </c>
      <c r="I185" s="547">
        <f>E185*H185</f>
        <v>0</v>
      </c>
      <c r="R185" s="62">
        <f>IF(O185=3,G185,0)</f>
        <v>0</v>
      </c>
      <c r="S185" s="62">
        <f>IF(O185=4,G185,0)</f>
        <v>0</v>
      </c>
      <c r="T185" s="62">
        <f>IF(O185=5,G185,0)</f>
        <v>0</v>
      </c>
    </row>
    <row r="186" spans="1:20">
      <c r="A186" s="544"/>
      <c r="B186" s="240"/>
      <c r="C186" s="247" t="s">
        <v>324</v>
      </c>
      <c r="D186" s="358"/>
      <c r="E186" s="498">
        <v>34.686</v>
      </c>
      <c r="F186" s="258"/>
      <c r="G186" s="243"/>
      <c r="H186" s="244"/>
      <c r="I186" s="545"/>
    </row>
    <row r="187" spans="1:20">
      <c r="A187" s="546">
        <v>72</v>
      </c>
      <c r="B187" s="234" t="s">
        <v>325</v>
      </c>
      <c r="C187" s="235" t="s">
        <v>326</v>
      </c>
      <c r="D187" s="351" t="s">
        <v>10</v>
      </c>
      <c r="E187" s="499">
        <v>15</v>
      </c>
      <c r="F187" s="237">
        <v>0</v>
      </c>
      <c r="G187" s="238">
        <f>E187*F187</f>
        <v>0</v>
      </c>
      <c r="H187" s="239">
        <v>0</v>
      </c>
      <c r="I187" s="547">
        <f>E187*H187</f>
        <v>0</v>
      </c>
      <c r="R187" s="62">
        <f>IF(O187=3,G187,0)</f>
        <v>0</v>
      </c>
      <c r="S187" s="62">
        <f>IF(O187=4,G187,0)</f>
        <v>0</v>
      </c>
      <c r="T187" s="62">
        <f>IF(O187=5,G187,0)</f>
        <v>0</v>
      </c>
    </row>
    <row r="188" spans="1:20">
      <c r="A188" s="544"/>
      <c r="B188" s="240"/>
      <c r="C188" s="247">
        <v>15</v>
      </c>
      <c r="D188" s="358"/>
      <c r="E188" s="498">
        <v>15</v>
      </c>
      <c r="F188" s="247"/>
      <c r="G188" s="243"/>
      <c r="H188" s="244"/>
      <c r="I188" s="545"/>
    </row>
    <row r="189" spans="1:20">
      <c r="A189" s="544"/>
      <c r="B189" s="240"/>
      <c r="C189" s="247"/>
      <c r="D189" s="358"/>
      <c r="E189" s="498">
        <v>10.65</v>
      </c>
      <c r="F189" s="247"/>
      <c r="G189" s="243"/>
      <c r="H189" s="244"/>
      <c r="I189" s="545"/>
    </row>
    <row r="190" spans="1:20">
      <c r="A190" s="546">
        <v>73</v>
      </c>
      <c r="B190" s="234" t="s">
        <v>327</v>
      </c>
      <c r="C190" s="235" t="s">
        <v>328</v>
      </c>
      <c r="D190" s="351" t="s">
        <v>184</v>
      </c>
      <c r="E190" s="499">
        <v>28.323034750000001</v>
      </c>
      <c r="F190" s="237">
        <v>0</v>
      </c>
      <c r="G190" s="238">
        <f>E190*F190</f>
        <v>0</v>
      </c>
      <c r="H190" s="239">
        <v>0</v>
      </c>
      <c r="I190" s="547">
        <f>E190*H190</f>
        <v>0</v>
      </c>
      <c r="R190" s="62">
        <f>IF(O190=3,G190,0)</f>
        <v>0</v>
      </c>
      <c r="S190" s="62">
        <f>IF(O190=4,G190,0)</f>
        <v>0</v>
      </c>
      <c r="T190" s="62">
        <f>IF(O190=5,G190,0)</f>
        <v>0</v>
      </c>
    </row>
    <row r="191" spans="1:20">
      <c r="A191" s="546">
        <v>74</v>
      </c>
      <c r="B191" s="234" t="s">
        <v>329</v>
      </c>
      <c r="C191" s="235" t="s">
        <v>330</v>
      </c>
      <c r="D191" s="351" t="s">
        <v>102</v>
      </c>
      <c r="E191" s="499">
        <v>4.8999999999999995</v>
      </c>
      <c r="F191" s="237">
        <v>0</v>
      </c>
      <c r="G191" s="238">
        <f>E191*F191</f>
        <v>0</v>
      </c>
      <c r="H191" s="239">
        <v>5.4000000000000001E-4</v>
      </c>
      <c r="I191" s="547">
        <f>E191*H191</f>
        <v>2.6459999999999999E-3</v>
      </c>
      <c r="R191" s="62">
        <f>IF(O191=3,G191,0)</f>
        <v>0</v>
      </c>
      <c r="S191" s="62">
        <f>IF(O191=4,G191,0)</f>
        <v>0</v>
      </c>
      <c r="T191" s="62">
        <f>IF(O191=5,G191,0)</f>
        <v>0</v>
      </c>
    </row>
    <row r="192" spans="1:20" ht="13.5" thickBot="1">
      <c r="A192" s="551"/>
      <c r="B192" s="285"/>
      <c r="C192" s="301" t="s">
        <v>331</v>
      </c>
      <c r="D192" s="359"/>
      <c r="E192" s="502">
        <v>4.8999999999999995</v>
      </c>
      <c r="F192" s="301"/>
      <c r="G192" s="288"/>
      <c r="H192" s="289"/>
      <c r="I192" s="552"/>
    </row>
    <row r="193" spans="1:20" ht="13.5" thickBot="1">
      <c r="A193" s="290"/>
      <c r="B193" s="291" t="s">
        <v>127</v>
      </c>
      <c r="C193" s="292" t="str">
        <f>CONCATENATE(B178," ",C178)</f>
        <v>97 Prorážení otvorů</v>
      </c>
      <c r="D193" s="356"/>
      <c r="E193" s="503"/>
      <c r="F193" s="294"/>
      <c r="G193" s="295">
        <f>SUM(G178:G192)</f>
        <v>0</v>
      </c>
      <c r="H193" s="296"/>
      <c r="I193" s="297">
        <f>SUM(I178:I192)</f>
        <v>2.6459999999999999E-3</v>
      </c>
      <c r="P193" s="71"/>
      <c r="Q193" s="71"/>
      <c r="R193" s="71">
        <f>SUM(R178:R192)</f>
        <v>0</v>
      </c>
      <c r="S193" s="71">
        <f>SUM(S178:S192)</f>
        <v>0</v>
      </c>
      <c r="T193" s="71">
        <f>SUM(T178:T192)</f>
        <v>0</v>
      </c>
    </row>
    <row r="194" spans="1:20" ht="13.5" thickBot="1">
      <c r="A194" s="330" t="s">
        <v>87</v>
      </c>
      <c r="B194" s="331" t="s">
        <v>332</v>
      </c>
      <c r="C194" s="332" t="s">
        <v>333</v>
      </c>
      <c r="D194" s="354"/>
      <c r="E194" s="504"/>
      <c r="F194" s="334"/>
      <c r="G194" s="336"/>
      <c r="H194" s="337"/>
      <c r="I194" s="338"/>
    </row>
    <row r="195" spans="1:20">
      <c r="A195" s="542">
        <v>75</v>
      </c>
      <c r="B195" s="279" t="s">
        <v>334</v>
      </c>
      <c r="C195" s="280" t="s">
        <v>335</v>
      </c>
      <c r="D195" s="355" t="s">
        <v>184</v>
      </c>
      <c r="E195" s="497">
        <v>56.698896724999997</v>
      </c>
      <c r="F195" s="313">
        <v>0</v>
      </c>
      <c r="G195" s="283">
        <f>E195*F195</f>
        <v>0</v>
      </c>
      <c r="H195" s="284">
        <v>0</v>
      </c>
      <c r="I195" s="543">
        <f>E195*H195</f>
        <v>0</v>
      </c>
      <c r="R195" s="62">
        <f>IF(O195=3,G195,0)</f>
        <v>0</v>
      </c>
      <c r="S195" s="62">
        <f>IF(O195=4,G195,0)</f>
        <v>0</v>
      </c>
      <c r="T195" s="62">
        <f>IF(O195=5,G195,0)</f>
        <v>0</v>
      </c>
    </row>
    <row r="196" spans="1:20" ht="13.5" thickBot="1">
      <c r="A196" s="544"/>
      <c r="B196" s="240"/>
      <c r="C196" s="247">
        <v>56.698896724999997</v>
      </c>
      <c r="D196" s="358"/>
      <c r="E196" s="498">
        <v>56.698896724999997</v>
      </c>
      <c r="F196" s="247"/>
      <c r="G196" s="243"/>
      <c r="H196" s="244"/>
      <c r="I196" s="545"/>
    </row>
    <row r="197" spans="1:20" ht="13.5" thickBot="1">
      <c r="A197" s="290"/>
      <c r="B197" s="291" t="s">
        <v>127</v>
      </c>
      <c r="C197" s="292" t="str">
        <f>CONCATENATE(B194," ",C194)</f>
        <v>99 Staveništní přesun hmot</v>
      </c>
      <c r="D197" s="356"/>
      <c r="E197" s="503"/>
      <c r="F197" s="294"/>
      <c r="G197" s="295">
        <f>SUM(G194:G196)</f>
        <v>0</v>
      </c>
      <c r="H197" s="296"/>
      <c r="I197" s="297">
        <f>SUM(I194:I196)</f>
        <v>0</v>
      </c>
      <c r="P197" s="71"/>
      <c r="Q197" s="71"/>
      <c r="R197" s="71">
        <f>SUM(R194:R196)</f>
        <v>0</v>
      </c>
      <c r="S197" s="71">
        <f>SUM(S194:S196)</f>
        <v>0</v>
      </c>
      <c r="T197" s="71">
        <f>SUM(T194:T196)</f>
        <v>0</v>
      </c>
    </row>
    <row r="198" spans="1:20" ht="13.5" thickBot="1">
      <c r="A198" s="330" t="s">
        <v>87</v>
      </c>
      <c r="B198" s="331" t="s">
        <v>336</v>
      </c>
      <c r="C198" s="332" t="s">
        <v>337</v>
      </c>
      <c r="D198" s="354"/>
      <c r="E198" s="504"/>
      <c r="F198" s="334"/>
      <c r="G198" s="336"/>
      <c r="H198" s="337"/>
      <c r="I198" s="338"/>
    </row>
    <row r="199" spans="1:20" ht="33.75" customHeight="1">
      <c r="A199" s="542">
        <v>76</v>
      </c>
      <c r="B199" s="279" t="s">
        <v>338</v>
      </c>
      <c r="C199" s="280" t="s">
        <v>339</v>
      </c>
      <c r="D199" s="355" t="s">
        <v>102</v>
      </c>
      <c r="E199" s="497">
        <v>9.9710999999999999</v>
      </c>
      <c r="F199" s="282">
        <v>0</v>
      </c>
      <c r="G199" s="283">
        <f>E199*F199</f>
        <v>0</v>
      </c>
      <c r="H199" s="284">
        <v>2.9999999999999997E-4</v>
      </c>
      <c r="I199" s="543">
        <f>E199*H199</f>
        <v>2.9913299999999995E-3</v>
      </c>
      <c r="R199" s="62">
        <f>IF(O199=3,G199,0)</f>
        <v>0</v>
      </c>
      <c r="S199" s="62">
        <f>IF(O199=4,G199,0)</f>
        <v>0</v>
      </c>
      <c r="T199" s="62">
        <f>IF(O199=5,G199,0)</f>
        <v>0</v>
      </c>
    </row>
    <row r="200" spans="1:20">
      <c r="A200" s="544"/>
      <c r="B200" s="240"/>
      <c r="C200" s="247" t="s">
        <v>340</v>
      </c>
      <c r="D200" s="358"/>
      <c r="E200" s="498">
        <v>9.9710999999999999</v>
      </c>
      <c r="F200" s="258"/>
      <c r="G200" s="243"/>
      <c r="H200" s="244"/>
      <c r="I200" s="545"/>
    </row>
    <row r="201" spans="1:20" ht="25.5">
      <c r="A201" s="546">
        <v>77</v>
      </c>
      <c r="B201" s="234" t="s">
        <v>341</v>
      </c>
      <c r="C201" s="235" t="s">
        <v>342</v>
      </c>
      <c r="D201" s="351" t="s">
        <v>102</v>
      </c>
      <c r="E201" s="499">
        <v>11.96532</v>
      </c>
      <c r="F201" s="237">
        <v>0</v>
      </c>
      <c r="G201" s="238">
        <f>E201*F201</f>
        <v>0</v>
      </c>
      <c r="H201" s="239">
        <v>5.7000000000000002E-3</v>
      </c>
      <c r="I201" s="547">
        <f>E201*H201</f>
        <v>6.8202324000000009E-2</v>
      </c>
      <c r="R201" s="62">
        <f>IF(O201=3,G201,0)</f>
        <v>0</v>
      </c>
      <c r="S201" s="62">
        <f>IF(O201=4,G201,0)</f>
        <v>0</v>
      </c>
      <c r="T201" s="62">
        <f>IF(O201=5,G201,0)</f>
        <v>0</v>
      </c>
    </row>
    <row r="202" spans="1:20" ht="38.25">
      <c r="A202" s="546">
        <v>78</v>
      </c>
      <c r="B202" s="234" t="s">
        <v>343</v>
      </c>
      <c r="C202" s="235" t="s">
        <v>344</v>
      </c>
      <c r="D202" s="351" t="s">
        <v>102</v>
      </c>
      <c r="E202" s="499">
        <v>9.0272000000000006</v>
      </c>
      <c r="F202" s="237">
        <v>0</v>
      </c>
      <c r="G202" s="238">
        <f>E202*F202</f>
        <v>0</v>
      </c>
      <c r="H202" s="239"/>
      <c r="I202" s="547"/>
    </row>
    <row r="203" spans="1:20">
      <c r="A203" s="546"/>
      <c r="B203" s="234"/>
      <c r="C203" s="247" t="s">
        <v>345</v>
      </c>
      <c r="D203" s="351"/>
      <c r="E203" s="501">
        <v>0</v>
      </c>
      <c r="F203" s="254"/>
      <c r="G203" s="238"/>
      <c r="H203" s="239"/>
      <c r="I203" s="547"/>
    </row>
    <row r="204" spans="1:20">
      <c r="A204" s="546"/>
      <c r="B204" s="234"/>
      <c r="C204" s="247" t="s">
        <v>346</v>
      </c>
      <c r="D204" s="351"/>
      <c r="E204" s="498">
        <v>9.0272000000000006</v>
      </c>
      <c r="F204" s="258"/>
      <c r="G204" s="238"/>
      <c r="H204" s="239"/>
      <c r="I204" s="547"/>
    </row>
    <row r="205" spans="1:20" ht="38.25">
      <c r="A205" s="546">
        <v>79</v>
      </c>
      <c r="B205" s="234" t="s">
        <v>347</v>
      </c>
      <c r="C205" s="235" t="s">
        <v>348</v>
      </c>
      <c r="D205" s="351" t="s">
        <v>102</v>
      </c>
      <c r="E205" s="499">
        <v>19.395000000000003</v>
      </c>
      <c r="F205" s="237">
        <v>0</v>
      </c>
      <c r="G205" s="238">
        <f>E205*F205</f>
        <v>0</v>
      </c>
      <c r="H205" s="239"/>
      <c r="I205" s="547"/>
    </row>
    <row r="206" spans="1:20">
      <c r="A206" s="546"/>
      <c r="B206" s="234"/>
      <c r="C206" s="247" t="s">
        <v>349</v>
      </c>
      <c r="D206" s="351"/>
      <c r="E206" s="498">
        <v>1.9079999999999999</v>
      </c>
      <c r="F206" s="254"/>
      <c r="G206" s="238"/>
      <c r="H206" s="239"/>
      <c r="I206" s="547"/>
    </row>
    <row r="207" spans="1:20">
      <c r="A207" s="546"/>
      <c r="B207" s="234"/>
      <c r="C207" s="247" t="s">
        <v>350</v>
      </c>
      <c r="D207" s="351"/>
      <c r="E207" s="498">
        <v>1.66</v>
      </c>
      <c r="F207" s="254"/>
      <c r="G207" s="238"/>
      <c r="H207" s="239"/>
      <c r="I207" s="547"/>
    </row>
    <row r="208" spans="1:20">
      <c r="A208" s="546"/>
      <c r="B208" s="234"/>
      <c r="C208" s="247" t="s">
        <v>351</v>
      </c>
      <c r="D208" s="351"/>
      <c r="E208" s="498">
        <v>15.827000000000002</v>
      </c>
      <c r="F208" s="254"/>
      <c r="G208" s="238"/>
      <c r="H208" s="239"/>
      <c r="I208" s="547"/>
    </row>
    <row r="209" spans="1:20" ht="26.25" thickBot="1">
      <c r="A209" s="548">
        <v>80</v>
      </c>
      <c r="B209" s="264" t="s">
        <v>352</v>
      </c>
      <c r="C209" s="265" t="s">
        <v>353</v>
      </c>
      <c r="D209" s="352" t="s">
        <v>81</v>
      </c>
      <c r="E209" s="500">
        <v>3.05</v>
      </c>
      <c r="F209" s="267">
        <v>0</v>
      </c>
      <c r="G209" s="268">
        <f>E209*F209</f>
        <v>0</v>
      </c>
      <c r="H209" s="269"/>
      <c r="I209" s="549"/>
    </row>
    <row r="210" spans="1:20" ht="13.5" thickBot="1">
      <c r="A210" s="290"/>
      <c r="B210" s="291" t="s">
        <v>127</v>
      </c>
      <c r="C210" s="292" t="str">
        <f>CONCATENATE(B198," ",C198)</f>
        <v>711 Izolace proti vodě</v>
      </c>
      <c r="D210" s="356"/>
      <c r="E210" s="503"/>
      <c r="F210" s="294"/>
      <c r="G210" s="295">
        <f>SUM(G198:G209)</f>
        <v>0</v>
      </c>
      <c r="H210" s="296"/>
      <c r="I210" s="297">
        <f>SUM(I198:I209)</f>
        <v>7.1193654000000009E-2</v>
      </c>
      <c r="P210" s="71"/>
      <c r="Q210" s="71"/>
      <c r="R210" s="71">
        <f>SUM(R198:R209)</f>
        <v>0</v>
      </c>
      <c r="S210" s="71">
        <f>SUM(S198:S209)</f>
        <v>0</v>
      </c>
      <c r="T210" s="71">
        <f>SUM(T198:T209)</f>
        <v>0</v>
      </c>
    </row>
    <row r="211" spans="1:20" ht="13.5" thickBot="1">
      <c r="A211" s="330" t="s">
        <v>87</v>
      </c>
      <c r="B211" s="331" t="s">
        <v>354</v>
      </c>
      <c r="C211" s="332" t="s">
        <v>355</v>
      </c>
      <c r="D211" s="354"/>
      <c r="E211" s="504"/>
      <c r="F211" s="334"/>
      <c r="G211" s="336"/>
      <c r="H211" s="337"/>
      <c r="I211" s="338"/>
    </row>
    <row r="212" spans="1:20" ht="25.5">
      <c r="A212" s="542">
        <v>81</v>
      </c>
      <c r="B212" s="279" t="s">
        <v>356</v>
      </c>
      <c r="C212" s="280" t="s">
        <v>357</v>
      </c>
      <c r="D212" s="355" t="s">
        <v>102</v>
      </c>
      <c r="E212" s="523">
        <v>78.97699999999999</v>
      </c>
      <c r="F212" s="282">
        <v>0</v>
      </c>
      <c r="G212" s="283">
        <f>E212*F212</f>
        <v>0</v>
      </c>
      <c r="H212" s="284">
        <v>1.3999999999999999E-4</v>
      </c>
      <c r="I212" s="543">
        <f>E212*H212</f>
        <v>1.1056779999999997E-2</v>
      </c>
      <c r="R212" s="62">
        <f>IF(O212=3,G212,0)</f>
        <v>0</v>
      </c>
      <c r="S212" s="62">
        <f>IF(O212=4,G212,0)</f>
        <v>0</v>
      </c>
      <c r="T212" s="62">
        <f>IF(O212=5,G212,0)</f>
        <v>0</v>
      </c>
    </row>
    <row r="213" spans="1:20">
      <c r="A213" s="546"/>
      <c r="B213" s="234"/>
      <c r="C213" s="247" t="s">
        <v>358</v>
      </c>
      <c r="D213" s="351"/>
      <c r="E213" s="498">
        <v>78.97699999999999</v>
      </c>
      <c r="F213" s="236"/>
      <c r="G213" s="238"/>
      <c r="H213" s="239"/>
      <c r="I213" s="547"/>
    </row>
    <row r="214" spans="1:20">
      <c r="A214" s="546">
        <v>82</v>
      </c>
      <c r="B214" s="234" t="s">
        <v>359</v>
      </c>
      <c r="C214" s="235" t="s">
        <v>360</v>
      </c>
      <c r="D214" s="351" t="s">
        <v>102</v>
      </c>
      <c r="E214" s="499">
        <v>9.9700000000000006</v>
      </c>
      <c r="F214" s="237">
        <v>0</v>
      </c>
      <c r="G214" s="238">
        <f>E214*F214</f>
        <v>0</v>
      </c>
      <c r="H214" s="239">
        <v>0</v>
      </c>
      <c r="I214" s="547">
        <f>E214*H214</f>
        <v>0</v>
      </c>
      <c r="R214" s="62">
        <f>IF(O214=3,G214,0)</f>
        <v>0</v>
      </c>
      <c r="S214" s="62">
        <f>IF(O214=4,G214,0)</f>
        <v>0</v>
      </c>
      <c r="T214" s="62">
        <f>IF(O214=5,G214,0)</f>
        <v>0</v>
      </c>
    </row>
    <row r="215" spans="1:20">
      <c r="A215" s="546">
        <v>83</v>
      </c>
      <c r="B215" s="234" t="s">
        <v>361</v>
      </c>
      <c r="C215" s="235" t="s">
        <v>362</v>
      </c>
      <c r="D215" s="351" t="s">
        <v>184</v>
      </c>
      <c r="E215" s="499">
        <v>0.15</v>
      </c>
      <c r="F215" s="237">
        <v>0</v>
      </c>
      <c r="G215" s="238">
        <f>E215*F215</f>
        <v>0</v>
      </c>
      <c r="H215" s="239">
        <v>0</v>
      </c>
      <c r="I215" s="547">
        <f>E215*H215</f>
        <v>0</v>
      </c>
      <c r="R215" s="62">
        <f>IF(O215=3,G215,0)</f>
        <v>0</v>
      </c>
      <c r="S215" s="62">
        <f>IF(O215=4,G215,0)</f>
        <v>0</v>
      </c>
      <c r="T215" s="62">
        <f>IF(O215=5,G215,0)</f>
        <v>0</v>
      </c>
    </row>
    <row r="216" spans="1:20" ht="25.5">
      <c r="A216" s="546">
        <v>84</v>
      </c>
      <c r="B216" s="234" t="s">
        <v>363</v>
      </c>
      <c r="C216" s="235" t="s">
        <v>364</v>
      </c>
      <c r="D216" s="351" t="s">
        <v>102</v>
      </c>
      <c r="E216" s="499">
        <v>10.968210000000001</v>
      </c>
      <c r="F216" s="237">
        <v>0</v>
      </c>
      <c r="G216" s="238">
        <f>E216*F216</f>
        <v>0</v>
      </c>
      <c r="H216" s="239">
        <v>1.34E-3</v>
      </c>
      <c r="I216" s="547">
        <f>E216*H216</f>
        <v>1.4697401400000002E-2</v>
      </c>
      <c r="R216" s="62">
        <f>IF(O216=3,G216,0)</f>
        <v>0</v>
      </c>
      <c r="S216" s="62">
        <f>IF(O216=4,G216,0)</f>
        <v>0</v>
      </c>
      <c r="T216" s="62">
        <f>IF(O216=5,G216,0)</f>
        <v>0</v>
      </c>
    </row>
    <row r="217" spans="1:20">
      <c r="A217" s="544"/>
      <c r="B217" s="240"/>
      <c r="C217" s="247" t="s">
        <v>365</v>
      </c>
      <c r="D217" s="358"/>
      <c r="E217" s="498">
        <v>10.968210000000001</v>
      </c>
      <c r="F217" s="258"/>
      <c r="G217" s="243"/>
      <c r="H217" s="244"/>
      <c r="I217" s="545"/>
    </row>
    <row r="218" spans="1:20">
      <c r="A218" s="546">
        <v>85</v>
      </c>
      <c r="B218" s="234" t="s">
        <v>366</v>
      </c>
      <c r="C218" s="235" t="s">
        <v>367</v>
      </c>
      <c r="D218" s="351" t="s">
        <v>102</v>
      </c>
      <c r="E218" s="499">
        <v>10.968210000000001</v>
      </c>
      <c r="F218" s="237">
        <v>0</v>
      </c>
      <c r="G218" s="238">
        <f>E218*F218</f>
        <v>0</v>
      </c>
      <c r="H218" s="239">
        <v>1.0000000000000001E-5</v>
      </c>
      <c r="I218" s="547">
        <f>E218*H218</f>
        <v>1.0968210000000002E-4</v>
      </c>
      <c r="R218" s="62">
        <f>IF(O218=3,G218,0)</f>
        <v>0</v>
      </c>
      <c r="S218" s="62">
        <f>IF(O218=4,G218,0)</f>
        <v>0</v>
      </c>
      <c r="T218" s="62">
        <f>IF(O218=5,G218,0)</f>
        <v>0</v>
      </c>
    </row>
    <row r="219" spans="1:20" ht="13.5" thickBot="1">
      <c r="A219" s="548">
        <v>86</v>
      </c>
      <c r="B219" s="264" t="s">
        <v>368</v>
      </c>
      <c r="C219" s="265" t="s">
        <v>369</v>
      </c>
      <c r="D219" s="352" t="s">
        <v>102</v>
      </c>
      <c r="E219" s="499">
        <v>13.055999999999999</v>
      </c>
      <c r="F219" s="267">
        <v>0</v>
      </c>
      <c r="G219" s="268">
        <f>E219*F219</f>
        <v>0</v>
      </c>
      <c r="H219" s="269">
        <v>2.3000000000000001E-4</v>
      </c>
      <c r="I219" s="549">
        <f>E219*H219</f>
        <v>3.0028799999999999E-3</v>
      </c>
      <c r="R219" s="62">
        <f>IF(O219=3,G219,0)</f>
        <v>0</v>
      </c>
      <c r="S219" s="62">
        <f>IF(O219=4,G219,0)</f>
        <v>0</v>
      </c>
      <c r="T219" s="62">
        <f>IF(O219=5,G219,0)</f>
        <v>0</v>
      </c>
    </row>
    <row r="220" spans="1:20" ht="13.5" thickBot="1">
      <c r="A220" s="290"/>
      <c r="B220" s="291" t="s">
        <v>127</v>
      </c>
      <c r="C220" s="292" t="str">
        <f>CONCATENATE(B211," ",C211)</f>
        <v>713 Izolace tepelné</v>
      </c>
      <c r="D220" s="356"/>
      <c r="E220" s="503"/>
      <c r="F220" s="294"/>
      <c r="G220" s="295">
        <f>SUM(G211:G219)</f>
        <v>0</v>
      </c>
      <c r="H220" s="296"/>
      <c r="I220" s="297">
        <f>SUM(I211:I219)</f>
        <v>2.88667435E-2</v>
      </c>
      <c r="P220" s="71"/>
      <c r="Q220" s="71"/>
      <c r="R220" s="71">
        <f>SUM(R211:R219)</f>
        <v>0</v>
      </c>
      <c r="S220" s="71">
        <f>SUM(S211:S219)</f>
        <v>0</v>
      </c>
      <c r="T220" s="71">
        <f>SUM(T211:T219)</f>
        <v>0</v>
      </c>
    </row>
    <row r="221" spans="1:20" ht="13.5" thickBot="1">
      <c r="A221" s="330" t="s">
        <v>87</v>
      </c>
      <c r="B221" s="529" t="s">
        <v>77</v>
      </c>
      <c r="C221" s="332" t="s">
        <v>78</v>
      </c>
      <c r="D221" s="354"/>
      <c r="E221" s="504"/>
      <c r="F221" s="530"/>
      <c r="G221" s="531"/>
      <c r="H221" s="332"/>
      <c r="I221" s="532"/>
      <c r="P221" s="71"/>
      <c r="Q221" s="71"/>
      <c r="R221" s="71"/>
      <c r="S221" s="71"/>
      <c r="T221" s="71"/>
    </row>
    <row r="222" spans="1:20" ht="22.5">
      <c r="A222" s="557">
        <v>87</v>
      </c>
      <c r="B222" s="524" t="s">
        <v>370</v>
      </c>
      <c r="C222" s="525" t="s">
        <v>371</v>
      </c>
      <c r="D222" s="526" t="s">
        <v>102</v>
      </c>
      <c r="E222" s="497">
        <v>71.419000000000011</v>
      </c>
      <c r="F222" s="527">
        <v>0</v>
      </c>
      <c r="G222" s="528">
        <f>F222*E222</f>
        <v>0</v>
      </c>
      <c r="H222" s="70"/>
      <c r="I222" s="558"/>
      <c r="P222" s="71"/>
      <c r="Q222" s="71"/>
      <c r="R222" s="71"/>
      <c r="S222" s="71"/>
      <c r="T222" s="71"/>
    </row>
    <row r="223" spans="1:20">
      <c r="A223" s="553"/>
      <c r="B223" s="261" t="s">
        <v>170</v>
      </c>
      <c r="C223" s="247" t="s">
        <v>372</v>
      </c>
      <c r="D223" s="363"/>
      <c r="E223" s="498">
        <v>54.38</v>
      </c>
      <c r="F223" s="254"/>
      <c r="G223" s="260"/>
      <c r="H223" s="74"/>
      <c r="I223" s="554"/>
      <c r="P223" s="71"/>
      <c r="Q223" s="71"/>
      <c r="R223" s="71"/>
      <c r="S223" s="71"/>
      <c r="T223" s="71"/>
    </row>
    <row r="224" spans="1:20">
      <c r="A224" s="553"/>
      <c r="B224" s="261"/>
      <c r="C224" s="247" t="s">
        <v>373</v>
      </c>
      <c r="D224" s="363"/>
      <c r="E224" s="498">
        <v>17.039000000000001</v>
      </c>
      <c r="F224" s="254"/>
      <c r="G224" s="260"/>
      <c r="H224" s="74"/>
      <c r="I224" s="554"/>
      <c r="P224" s="71"/>
      <c r="Q224" s="71"/>
      <c r="R224" s="71"/>
      <c r="S224" s="71"/>
      <c r="T224" s="71"/>
    </row>
    <row r="225" spans="1:20" ht="22.5">
      <c r="A225" s="553">
        <v>88</v>
      </c>
      <c r="B225" s="259" t="s">
        <v>374</v>
      </c>
      <c r="C225" s="248" t="s">
        <v>375</v>
      </c>
      <c r="D225" s="362" t="s">
        <v>102</v>
      </c>
      <c r="E225" s="499">
        <v>9.0272000000000006</v>
      </c>
      <c r="F225" s="252">
        <v>0</v>
      </c>
      <c r="G225" s="260">
        <f t="shared" ref="G225:G230" si="0">F225*E225</f>
        <v>0</v>
      </c>
      <c r="H225" s="74"/>
      <c r="I225" s="554"/>
      <c r="P225" s="71"/>
      <c r="Q225" s="71"/>
      <c r="R225" s="71"/>
      <c r="S225" s="71"/>
      <c r="T225" s="71"/>
    </row>
    <row r="226" spans="1:20">
      <c r="A226" s="553"/>
      <c r="B226" s="261" t="s">
        <v>170</v>
      </c>
      <c r="C226" s="247" t="s">
        <v>346</v>
      </c>
      <c r="D226" s="363"/>
      <c r="E226" s="498">
        <v>9.0272000000000006</v>
      </c>
      <c r="F226" s="254"/>
      <c r="G226" s="260"/>
      <c r="H226" s="74"/>
      <c r="I226" s="554"/>
      <c r="P226" s="71"/>
      <c r="Q226" s="71"/>
      <c r="R226" s="71"/>
      <c r="S226" s="71"/>
      <c r="T226" s="71"/>
    </row>
    <row r="227" spans="1:20">
      <c r="A227" s="553">
        <v>89</v>
      </c>
      <c r="B227" s="259" t="s">
        <v>376</v>
      </c>
      <c r="C227" s="248" t="s">
        <v>377</v>
      </c>
      <c r="D227" s="362" t="s">
        <v>102</v>
      </c>
      <c r="E227" s="499">
        <v>80.445999999999998</v>
      </c>
      <c r="F227" s="252">
        <v>0</v>
      </c>
      <c r="G227" s="260">
        <f t="shared" si="0"/>
        <v>0</v>
      </c>
      <c r="H227" s="74"/>
      <c r="I227" s="554"/>
      <c r="P227" s="71"/>
      <c r="Q227" s="71"/>
      <c r="R227" s="71"/>
      <c r="S227" s="71"/>
      <c r="T227" s="71"/>
    </row>
    <row r="228" spans="1:20">
      <c r="A228" s="553"/>
      <c r="B228" s="261" t="s">
        <v>170</v>
      </c>
      <c r="C228" s="247" t="s">
        <v>378</v>
      </c>
      <c r="D228" s="363"/>
      <c r="E228" s="498">
        <v>80.445999999999998</v>
      </c>
      <c r="F228" s="254"/>
      <c r="G228" s="260"/>
      <c r="H228" s="74"/>
      <c r="I228" s="554"/>
      <c r="P228" s="71"/>
      <c r="Q228" s="71"/>
      <c r="R228" s="71"/>
      <c r="S228" s="71"/>
      <c r="T228" s="71"/>
    </row>
    <row r="229" spans="1:20">
      <c r="A229" s="553">
        <v>90</v>
      </c>
      <c r="B229" s="259" t="s">
        <v>379</v>
      </c>
      <c r="C229" s="248" t="s">
        <v>380</v>
      </c>
      <c r="D229" s="362" t="s">
        <v>102</v>
      </c>
      <c r="E229" s="499">
        <v>54.38</v>
      </c>
      <c r="F229" s="252">
        <v>0</v>
      </c>
      <c r="G229" s="260">
        <f t="shared" si="0"/>
        <v>0</v>
      </c>
      <c r="H229" s="74"/>
      <c r="I229" s="554"/>
      <c r="P229" s="71"/>
      <c r="Q229" s="71"/>
      <c r="R229" s="71"/>
      <c r="S229" s="71"/>
      <c r="T229" s="71"/>
    </row>
    <row r="230" spans="1:20" ht="23.25" thickBot="1">
      <c r="A230" s="555">
        <v>91</v>
      </c>
      <c r="B230" s="314" t="s">
        <v>381</v>
      </c>
      <c r="C230" s="341" t="s">
        <v>382</v>
      </c>
      <c r="D230" s="368" t="s">
        <v>81</v>
      </c>
      <c r="E230" s="499">
        <v>1.42</v>
      </c>
      <c r="F230" s="315">
        <v>0</v>
      </c>
      <c r="G230" s="316">
        <f t="shared" si="0"/>
        <v>0</v>
      </c>
      <c r="H230" s="72"/>
      <c r="I230" s="556"/>
      <c r="P230" s="71"/>
      <c r="Q230" s="71"/>
      <c r="R230" s="71"/>
      <c r="S230" s="71"/>
      <c r="T230" s="71"/>
    </row>
    <row r="231" spans="1:20" ht="13.5" thickBot="1">
      <c r="A231" s="290"/>
      <c r="B231" s="271" t="s">
        <v>383</v>
      </c>
      <c r="C231" s="317" t="s">
        <v>78</v>
      </c>
      <c r="D231" s="356"/>
      <c r="E231" s="503"/>
      <c r="F231" s="294"/>
      <c r="G231" s="318">
        <f>SUM(G222:G230)</f>
        <v>0</v>
      </c>
      <c r="H231" s="276"/>
      <c r="I231" s="277"/>
      <c r="P231" s="71"/>
      <c r="Q231" s="71"/>
      <c r="R231" s="71"/>
      <c r="S231" s="71"/>
      <c r="T231" s="71"/>
    </row>
    <row r="232" spans="1:20" ht="13.5" thickBot="1">
      <c r="A232" s="330" t="s">
        <v>87</v>
      </c>
      <c r="B232" s="331" t="s">
        <v>384</v>
      </c>
      <c r="C232" s="332" t="s">
        <v>385</v>
      </c>
      <c r="D232" s="354"/>
      <c r="E232" s="504"/>
      <c r="F232" s="334"/>
      <c r="G232" s="336"/>
      <c r="H232" s="337"/>
      <c r="I232" s="338"/>
    </row>
    <row r="233" spans="1:20" ht="25.5">
      <c r="A233" s="542">
        <v>92</v>
      </c>
      <c r="B233" s="279" t="s">
        <v>386</v>
      </c>
      <c r="C233" s="340" t="s">
        <v>713</v>
      </c>
      <c r="D233" s="355" t="s">
        <v>10</v>
      </c>
      <c r="E233" s="497">
        <v>3.42</v>
      </c>
      <c r="F233" s="282">
        <v>0</v>
      </c>
      <c r="G233" s="283">
        <f>E233*F233</f>
        <v>0</v>
      </c>
      <c r="H233" s="284">
        <v>2.0799999999999998E-3</v>
      </c>
      <c r="I233" s="543">
        <f>E233*H233</f>
        <v>7.1135999999999994E-3</v>
      </c>
      <c r="R233" s="62">
        <f>IF(O233=3,G233,0)</f>
        <v>0</v>
      </c>
      <c r="S233" s="62">
        <f>IF(O233=4,G233,0)</f>
        <v>0</v>
      </c>
      <c r="T233" s="62">
        <f>IF(O233=5,G233,0)</f>
        <v>0</v>
      </c>
    </row>
    <row r="234" spans="1:20">
      <c r="A234" s="546">
        <v>93</v>
      </c>
      <c r="B234" s="234" t="s">
        <v>387</v>
      </c>
      <c r="C234" s="235" t="s">
        <v>388</v>
      </c>
      <c r="D234" s="351" t="s">
        <v>10</v>
      </c>
      <c r="E234" s="499">
        <v>1.71</v>
      </c>
      <c r="F234" s="237">
        <v>0</v>
      </c>
      <c r="G234" s="238">
        <f>E234*F234</f>
        <v>0</v>
      </c>
      <c r="H234" s="239">
        <v>0</v>
      </c>
      <c r="I234" s="547">
        <f>E234*H234</f>
        <v>0</v>
      </c>
      <c r="R234" s="62">
        <f>IF(O234=3,G234,0)</f>
        <v>0</v>
      </c>
      <c r="S234" s="62">
        <f>IF(O234=4,G234,0)</f>
        <v>0</v>
      </c>
      <c r="T234" s="62">
        <f>IF(O234=5,G234,0)</f>
        <v>0</v>
      </c>
    </row>
    <row r="235" spans="1:20" ht="13.5" thickBot="1">
      <c r="A235" s="548">
        <v>94</v>
      </c>
      <c r="B235" s="264" t="s">
        <v>389</v>
      </c>
      <c r="C235" s="339" t="s">
        <v>390</v>
      </c>
      <c r="D235" s="352" t="s">
        <v>184</v>
      </c>
      <c r="E235" s="500">
        <v>1.2999999999999999E-2</v>
      </c>
      <c r="F235" s="267">
        <v>0</v>
      </c>
      <c r="G235" s="268">
        <f>E235*F235</f>
        <v>0</v>
      </c>
      <c r="H235" s="269">
        <v>0</v>
      </c>
      <c r="I235" s="549">
        <f>E235*H235</f>
        <v>0</v>
      </c>
      <c r="R235" s="62">
        <f>IF(O235=3,G235,0)</f>
        <v>0</v>
      </c>
      <c r="S235" s="62">
        <f>IF(O235=4,G235,0)</f>
        <v>0</v>
      </c>
      <c r="T235" s="62">
        <f>IF(O235=5,G235,0)</f>
        <v>0</v>
      </c>
    </row>
    <row r="236" spans="1:20" ht="13.5" thickBot="1">
      <c r="A236" s="290"/>
      <c r="B236" s="291" t="s">
        <v>127</v>
      </c>
      <c r="C236" s="292" t="str">
        <f>CONCATENATE(B232," ",C232)</f>
        <v>764 Konstrukce klempířské</v>
      </c>
      <c r="D236" s="356"/>
      <c r="E236" s="503"/>
      <c r="F236" s="294"/>
      <c r="G236" s="295">
        <f>SUM(G232:G235)</f>
        <v>0</v>
      </c>
      <c r="H236" s="296"/>
      <c r="I236" s="297">
        <f>SUM(I232:I235)</f>
        <v>7.1135999999999994E-3</v>
      </c>
      <c r="P236" s="71"/>
      <c r="Q236" s="71"/>
      <c r="R236" s="71">
        <f>SUM(R232:R235)</f>
        <v>0</v>
      </c>
      <c r="S236" s="71">
        <f>SUM(S232:S235)</f>
        <v>0</v>
      </c>
      <c r="T236" s="71">
        <f>SUM(T232:T235)</f>
        <v>0</v>
      </c>
    </row>
    <row r="237" spans="1:20" ht="13.5" thickBot="1">
      <c r="A237" s="330" t="s">
        <v>87</v>
      </c>
      <c r="B237" s="331" t="s">
        <v>391</v>
      </c>
      <c r="C237" s="332" t="s">
        <v>392</v>
      </c>
      <c r="D237" s="354"/>
      <c r="E237" s="504"/>
      <c r="F237" s="334"/>
      <c r="G237" s="336"/>
      <c r="H237" s="337"/>
      <c r="I237" s="338"/>
    </row>
    <row r="238" spans="1:20">
      <c r="A238" s="542">
        <v>95</v>
      </c>
      <c r="B238" s="279" t="s">
        <v>393</v>
      </c>
      <c r="C238" s="340" t="s">
        <v>394</v>
      </c>
      <c r="D238" s="355" t="s">
        <v>145</v>
      </c>
      <c r="E238" s="497">
        <v>1</v>
      </c>
      <c r="F238" s="313">
        <v>0</v>
      </c>
      <c r="G238" s="283">
        <f>E238*F238</f>
        <v>0</v>
      </c>
      <c r="H238" s="284">
        <v>6.0000000000000001E-3</v>
      </c>
      <c r="I238" s="543">
        <f>E238*H238</f>
        <v>6.0000000000000001E-3</v>
      </c>
      <c r="R238" s="62">
        <f>IF(O238=3,G238,0)</f>
        <v>0</v>
      </c>
      <c r="S238" s="62">
        <f>IF(O238=4,G238,0)</f>
        <v>0</v>
      </c>
      <c r="T238" s="62">
        <f>IF(O238=5,G238,0)</f>
        <v>0</v>
      </c>
    </row>
    <row r="239" spans="1:20">
      <c r="A239" s="546">
        <v>96</v>
      </c>
      <c r="B239" s="234" t="s">
        <v>395</v>
      </c>
      <c r="C239" s="235" t="s">
        <v>396</v>
      </c>
      <c r="D239" s="351" t="s">
        <v>145</v>
      </c>
      <c r="E239" s="499">
        <v>2</v>
      </c>
      <c r="F239" s="251">
        <v>0</v>
      </c>
      <c r="G239" s="238">
        <f>E239*F239</f>
        <v>0</v>
      </c>
      <c r="H239" s="239">
        <v>1.5E-3</v>
      </c>
      <c r="I239" s="547">
        <f>E239*H239</f>
        <v>3.0000000000000001E-3</v>
      </c>
      <c r="R239" s="62">
        <f>IF(O239=3,G239,0)</f>
        <v>0</v>
      </c>
      <c r="S239" s="62">
        <f>IF(O239=4,G239,0)</f>
        <v>0</v>
      </c>
      <c r="T239" s="62">
        <f>IF(O239=5,G239,0)</f>
        <v>0</v>
      </c>
    </row>
    <row r="240" spans="1:20">
      <c r="A240" s="542">
        <v>97</v>
      </c>
      <c r="B240" s="234" t="s">
        <v>397</v>
      </c>
      <c r="C240" s="235" t="s">
        <v>398</v>
      </c>
      <c r="D240" s="351" t="s">
        <v>102</v>
      </c>
      <c r="E240" s="499">
        <v>2</v>
      </c>
      <c r="F240" s="251">
        <v>0</v>
      </c>
      <c r="G240" s="238">
        <f>E240*F240</f>
        <v>0</v>
      </c>
      <c r="H240" s="239">
        <v>6.7000000000000002E-4</v>
      </c>
      <c r="I240" s="547">
        <f>E240*H240</f>
        <v>1.34E-3</v>
      </c>
      <c r="R240" s="62">
        <f>IF(O240=3,G240,0)</f>
        <v>0</v>
      </c>
      <c r="S240" s="62">
        <f>IF(O240=4,G240,0)</f>
        <v>0</v>
      </c>
      <c r="T240" s="62">
        <f>IF(O240=5,G240,0)</f>
        <v>0</v>
      </c>
    </row>
    <row r="241" spans="1:20">
      <c r="A241" s="546">
        <v>98</v>
      </c>
      <c r="B241" s="234" t="s">
        <v>399</v>
      </c>
      <c r="C241" s="235" t="s">
        <v>400</v>
      </c>
      <c r="D241" s="351" t="s">
        <v>145</v>
      </c>
      <c r="E241" s="499">
        <v>4</v>
      </c>
      <c r="F241" s="251">
        <v>0</v>
      </c>
      <c r="G241" s="238">
        <f>E241*F241</f>
        <v>0</v>
      </c>
      <c r="H241" s="239">
        <v>0.01</v>
      </c>
      <c r="I241" s="547">
        <f>E241*H241</f>
        <v>0.04</v>
      </c>
      <c r="R241" s="62">
        <f>IF(O241=3,G241,0)</f>
        <v>0</v>
      </c>
      <c r="S241" s="62">
        <f>IF(O241=4,G241,0)</f>
        <v>0</v>
      </c>
      <c r="T241" s="62">
        <f>IF(O241=5,G241,0)</f>
        <v>0</v>
      </c>
    </row>
    <row r="242" spans="1:20" ht="13.5" thickBot="1">
      <c r="A242" s="542">
        <v>99</v>
      </c>
      <c r="B242" s="264" t="s">
        <v>401</v>
      </c>
      <c r="C242" s="339" t="s">
        <v>402</v>
      </c>
      <c r="D242" s="352" t="s">
        <v>184</v>
      </c>
      <c r="E242" s="500">
        <v>0.1</v>
      </c>
      <c r="F242" s="319">
        <v>0</v>
      </c>
      <c r="G242" s="268">
        <f>E242*F242</f>
        <v>0</v>
      </c>
      <c r="H242" s="269">
        <v>0</v>
      </c>
      <c r="I242" s="549">
        <f>E242*H242</f>
        <v>0</v>
      </c>
      <c r="R242" s="62">
        <f>IF(O242=3,G242,0)</f>
        <v>0</v>
      </c>
      <c r="S242" s="62">
        <f>IF(O242=4,G242,0)</f>
        <v>0</v>
      </c>
      <c r="T242" s="62">
        <f>IF(O242=5,G242,0)</f>
        <v>0</v>
      </c>
    </row>
    <row r="243" spans="1:20" ht="13.5" thickBot="1">
      <c r="A243" s="290"/>
      <c r="B243" s="291" t="s">
        <v>127</v>
      </c>
      <c r="C243" s="292" t="str">
        <f>CONCATENATE(B237," ",C237)</f>
        <v>765 Krytiny tvrdé</v>
      </c>
      <c r="D243" s="356"/>
      <c r="E243" s="503"/>
      <c r="F243" s="294"/>
      <c r="G243" s="295">
        <f>SUM(G237:G242)</f>
        <v>0</v>
      </c>
      <c r="H243" s="296"/>
      <c r="I243" s="297">
        <f>SUM(I237:I242)</f>
        <v>5.0340000000000003E-2</v>
      </c>
      <c r="P243" s="71"/>
      <c r="Q243" s="71"/>
      <c r="R243" s="71">
        <f>SUM(R237:R242)</f>
        <v>0</v>
      </c>
      <c r="S243" s="71">
        <f>SUM(S237:S242)</f>
        <v>0</v>
      </c>
      <c r="T243" s="71">
        <f>SUM(T237:T242)</f>
        <v>0</v>
      </c>
    </row>
    <row r="244" spans="1:20" ht="13.5" thickBot="1">
      <c r="A244" s="330" t="s">
        <v>87</v>
      </c>
      <c r="B244" s="331" t="s">
        <v>403</v>
      </c>
      <c r="C244" s="332" t="s">
        <v>404</v>
      </c>
      <c r="D244" s="354"/>
      <c r="E244" s="504"/>
      <c r="F244" s="334"/>
      <c r="G244" s="336"/>
      <c r="H244" s="337"/>
      <c r="I244" s="338"/>
    </row>
    <row r="245" spans="1:20" ht="25.5">
      <c r="A245" s="546">
        <v>100</v>
      </c>
      <c r="B245" s="234" t="s">
        <v>405</v>
      </c>
      <c r="C245" s="322" t="s">
        <v>406</v>
      </c>
      <c r="D245" s="351" t="s">
        <v>102</v>
      </c>
      <c r="E245" s="499">
        <v>48.230000000000004</v>
      </c>
      <c r="F245" s="251">
        <v>0</v>
      </c>
      <c r="G245" s="238">
        <f>E245*F245</f>
        <v>0</v>
      </c>
      <c r="H245" s="239">
        <v>1.223E-2</v>
      </c>
      <c r="I245" s="547">
        <f>E245*H245</f>
        <v>0.58985290000000001</v>
      </c>
      <c r="R245" s="62">
        <f>IF(O245=3,G245,0)</f>
        <v>0</v>
      </c>
      <c r="S245" s="62">
        <f>IF(O245=4,G245,0)</f>
        <v>0</v>
      </c>
      <c r="T245" s="62">
        <f>IF(O245=5,G245,0)</f>
        <v>0</v>
      </c>
    </row>
    <row r="246" spans="1:20">
      <c r="A246" s="544"/>
      <c r="B246" s="240"/>
      <c r="C246" s="247" t="s">
        <v>407</v>
      </c>
      <c r="D246" s="369"/>
      <c r="E246" s="498">
        <v>48.230000000000004</v>
      </c>
      <c r="F246" s="247"/>
      <c r="G246" s="243"/>
      <c r="H246" s="244"/>
      <c r="I246" s="545"/>
    </row>
    <row r="247" spans="1:20" ht="25.5">
      <c r="A247" s="546">
        <v>101</v>
      </c>
      <c r="B247" s="234" t="s">
        <v>408</v>
      </c>
      <c r="C247" s="235" t="s">
        <v>712</v>
      </c>
      <c r="D247" s="351" t="s">
        <v>145</v>
      </c>
      <c r="E247" s="499">
        <v>2</v>
      </c>
      <c r="F247" s="251">
        <v>0</v>
      </c>
      <c r="G247" s="238">
        <f t="shared" ref="G247:G254" si="1">E247*F247</f>
        <v>0</v>
      </c>
      <c r="H247" s="239">
        <v>0.05</v>
      </c>
      <c r="I247" s="547">
        <f t="shared" ref="I247:I254" si="2">E247*H247</f>
        <v>0.1</v>
      </c>
      <c r="R247" s="62">
        <f t="shared" ref="R247:R254" si="3">IF(O247=3,G247,0)</f>
        <v>0</v>
      </c>
      <c r="S247" s="62">
        <f t="shared" ref="S247:S254" si="4">IF(O247=4,G247,0)</f>
        <v>0</v>
      </c>
      <c r="T247" s="62">
        <f t="shared" ref="T247:T254" si="5">IF(O247=5,G247,0)</f>
        <v>0</v>
      </c>
    </row>
    <row r="248" spans="1:20">
      <c r="A248" s="546">
        <v>102</v>
      </c>
      <c r="B248" s="234" t="s">
        <v>409</v>
      </c>
      <c r="C248" s="235" t="s">
        <v>410</v>
      </c>
      <c r="D248" s="351" t="s">
        <v>145</v>
      </c>
      <c r="E248" s="499">
        <v>1</v>
      </c>
      <c r="F248" s="251">
        <v>0</v>
      </c>
      <c r="G248" s="238">
        <f t="shared" si="1"/>
        <v>0</v>
      </c>
      <c r="H248" s="239">
        <v>0.05</v>
      </c>
      <c r="I248" s="547">
        <f t="shared" si="2"/>
        <v>0.05</v>
      </c>
      <c r="R248" s="62">
        <f t="shared" si="3"/>
        <v>0</v>
      </c>
      <c r="S248" s="62">
        <f t="shared" si="4"/>
        <v>0</v>
      </c>
      <c r="T248" s="62">
        <f t="shared" si="5"/>
        <v>0</v>
      </c>
    </row>
    <row r="249" spans="1:20">
      <c r="A249" s="546">
        <v>103</v>
      </c>
      <c r="B249" s="234" t="s">
        <v>411</v>
      </c>
      <c r="C249" s="235" t="s">
        <v>412</v>
      </c>
      <c r="D249" s="351" t="s">
        <v>184</v>
      </c>
      <c r="E249" s="499">
        <v>1.7430000000000001</v>
      </c>
      <c r="F249" s="251">
        <v>0</v>
      </c>
      <c r="G249" s="238">
        <f t="shared" si="1"/>
        <v>0</v>
      </c>
      <c r="H249" s="239">
        <v>0</v>
      </c>
      <c r="I249" s="547">
        <f t="shared" si="2"/>
        <v>0</v>
      </c>
      <c r="R249" s="62">
        <f t="shared" si="3"/>
        <v>0</v>
      </c>
      <c r="S249" s="62">
        <f t="shared" si="4"/>
        <v>0</v>
      </c>
      <c r="T249" s="62">
        <f t="shared" si="5"/>
        <v>0</v>
      </c>
    </row>
    <row r="250" spans="1:20">
      <c r="A250" s="546">
        <v>104</v>
      </c>
      <c r="B250" s="234" t="s">
        <v>413</v>
      </c>
      <c r="C250" s="235" t="s">
        <v>414</v>
      </c>
      <c r="D250" s="351" t="s">
        <v>145</v>
      </c>
      <c r="E250" s="499">
        <v>2</v>
      </c>
      <c r="F250" s="251">
        <v>0</v>
      </c>
      <c r="G250" s="238">
        <f t="shared" si="1"/>
        <v>0</v>
      </c>
      <c r="H250" s="239">
        <v>0.01</v>
      </c>
      <c r="I250" s="547">
        <f t="shared" si="2"/>
        <v>0.02</v>
      </c>
      <c r="R250" s="62">
        <f t="shared" si="3"/>
        <v>0</v>
      </c>
      <c r="S250" s="62">
        <f t="shared" si="4"/>
        <v>0</v>
      </c>
      <c r="T250" s="62">
        <f t="shared" si="5"/>
        <v>0</v>
      </c>
    </row>
    <row r="251" spans="1:20" ht="25.5">
      <c r="A251" s="546">
        <v>105</v>
      </c>
      <c r="B251" s="234" t="s">
        <v>415</v>
      </c>
      <c r="C251" s="235" t="s">
        <v>714</v>
      </c>
      <c r="D251" s="351" t="s">
        <v>145</v>
      </c>
      <c r="E251" s="499">
        <v>3</v>
      </c>
      <c r="F251" s="251">
        <v>0</v>
      </c>
      <c r="G251" s="238">
        <f t="shared" si="1"/>
        <v>0</v>
      </c>
      <c r="H251" s="239">
        <v>0.04</v>
      </c>
      <c r="I251" s="547">
        <f t="shared" si="2"/>
        <v>0.12</v>
      </c>
      <c r="R251" s="62">
        <f t="shared" si="3"/>
        <v>0</v>
      </c>
      <c r="S251" s="62">
        <f t="shared" si="4"/>
        <v>0</v>
      </c>
      <c r="T251" s="62">
        <f t="shared" si="5"/>
        <v>0</v>
      </c>
    </row>
    <row r="252" spans="1:20" ht="25.5">
      <c r="A252" s="546">
        <v>106</v>
      </c>
      <c r="B252" s="234" t="s">
        <v>416</v>
      </c>
      <c r="C252" s="235" t="s">
        <v>417</v>
      </c>
      <c r="D252" s="351" t="s">
        <v>145</v>
      </c>
      <c r="E252" s="499">
        <v>2</v>
      </c>
      <c r="F252" s="251">
        <v>0</v>
      </c>
      <c r="G252" s="238">
        <f t="shared" si="1"/>
        <v>0</v>
      </c>
      <c r="H252" s="239">
        <v>0.03</v>
      </c>
      <c r="I252" s="547">
        <f t="shared" si="2"/>
        <v>0.06</v>
      </c>
      <c r="R252" s="62">
        <f t="shared" si="3"/>
        <v>0</v>
      </c>
      <c r="S252" s="62">
        <f t="shared" si="4"/>
        <v>0</v>
      </c>
      <c r="T252" s="62">
        <f t="shared" si="5"/>
        <v>0</v>
      </c>
    </row>
    <row r="253" spans="1:20">
      <c r="A253" s="546">
        <v>107</v>
      </c>
      <c r="B253" s="234" t="s">
        <v>418</v>
      </c>
      <c r="C253" s="235" t="s">
        <v>419</v>
      </c>
      <c r="D253" s="351" t="s">
        <v>145</v>
      </c>
      <c r="E253" s="499">
        <v>2</v>
      </c>
      <c r="F253" s="251">
        <v>0</v>
      </c>
      <c r="G253" s="238">
        <f t="shared" si="1"/>
        <v>0</v>
      </c>
      <c r="H253" s="239">
        <v>1.0000000000000001E-5</v>
      </c>
      <c r="I253" s="547">
        <f t="shared" si="2"/>
        <v>2.0000000000000002E-5</v>
      </c>
      <c r="R253" s="62">
        <f t="shared" si="3"/>
        <v>0</v>
      </c>
      <c r="S253" s="62">
        <f t="shared" si="4"/>
        <v>0</v>
      </c>
      <c r="T253" s="62">
        <f t="shared" si="5"/>
        <v>0</v>
      </c>
    </row>
    <row r="254" spans="1:20" ht="13.5" thickBot="1">
      <c r="A254" s="548">
        <v>108</v>
      </c>
      <c r="B254" s="264" t="s">
        <v>420</v>
      </c>
      <c r="C254" s="265" t="s">
        <v>421</v>
      </c>
      <c r="D254" s="352" t="s">
        <v>145</v>
      </c>
      <c r="E254" s="500">
        <v>4</v>
      </c>
      <c r="F254" s="319">
        <v>0</v>
      </c>
      <c r="G254" s="268">
        <f t="shared" si="1"/>
        <v>0</v>
      </c>
      <c r="H254" s="269">
        <v>1.6100000000000001E-3</v>
      </c>
      <c r="I254" s="549">
        <f t="shared" si="2"/>
        <v>6.4400000000000004E-3</v>
      </c>
      <c r="R254" s="62">
        <f t="shared" si="3"/>
        <v>0</v>
      </c>
      <c r="S254" s="62">
        <f t="shared" si="4"/>
        <v>0</v>
      </c>
      <c r="T254" s="62">
        <f t="shared" si="5"/>
        <v>0</v>
      </c>
    </row>
    <row r="255" spans="1:20" ht="13.5" thickBot="1">
      <c r="A255" s="290"/>
      <c r="B255" s="291" t="s">
        <v>127</v>
      </c>
      <c r="C255" s="292" t="str">
        <f>CONCATENATE(B244," ",C244)</f>
        <v>766 Konstrukce truhlářské</v>
      </c>
      <c r="D255" s="356"/>
      <c r="E255" s="503"/>
      <c r="F255" s="294"/>
      <c r="G255" s="295">
        <f>SUM(G244:G254)</f>
        <v>0</v>
      </c>
      <c r="H255" s="296"/>
      <c r="I255" s="297">
        <f>SUM(I244:I254)</f>
        <v>0.94631290000000001</v>
      </c>
      <c r="P255" s="71"/>
      <c r="Q255" s="71"/>
      <c r="R255" s="71">
        <f>SUM(R244:R254)</f>
        <v>0</v>
      </c>
      <c r="S255" s="71">
        <f>SUM(S244:S254)</f>
        <v>0</v>
      </c>
      <c r="T255" s="71">
        <f>SUM(T244:T254)</f>
        <v>0</v>
      </c>
    </row>
    <row r="256" spans="1:20" ht="13.5" thickBot="1">
      <c r="A256" s="330" t="s">
        <v>87</v>
      </c>
      <c r="B256" s="331" t="s">
        <v>422</v>
      </c>
      <c r="C256" s="332" t="s">
        <v>423</v>
      </c>
      <c r="D256" s="354"/>
      <c r="E256" s="504"/>
      <c r="F256" s="334"/>
      <c r="G256" s="336"/>
      <c r="H256" s="337"/>
      <c r="I256" s="338"/>
    </row>
    <row r="257" spans="1:20">
      <c r="A257" s="542">
        <v>109</v>
      </c>
      <c r="B257" s="279" t="s">
        <v>424</v>
      </c>
      <c r="C257" s="280" t="s">
        <v>425</v>
      </c>
      <c r="D257" s="355" t="s">
        <v>145</v>
      </c>
      <c r="E257" s="497">
        <v>1</v>
      </c>
      <c r="F257" s="313">
        <v>0</v>
      </c>
      <c r="G257" s="283">
        <f>E257*F257</f>
        <v>0</v>
      </c>
      <c r="H257" s="284">
        <v>0.01</v>
      </c>
      <c r="I257" s="543">
        <f>E257*H257</f>
        <v>0.01</v>
      </c>
      <c r="R257" s="62">
        <f>IF(O257=3,G257,0)</f>
        <v>0</v>
      </c>
      <c r="S257" s="62">
        <f>IF(O257=4,G257,0)</f>
        <v>0</v>
      </c>
      <c r="T257" s="62">
        <f>IF(O257=5,G257,0)</f>
        <v>0</v>
      </c>
    </row>
    <row r="258" spans="1:20">
      <c r="A258" s="546">
        <v>110</v>
      </c>
      <c r="B258" s="234" t="s">
        <v>426</v>
      </c>
      <c r="C258" s="235" t="s">
        <v>427</v>
      </c>
      <c r="D258" s="351" t="s">
        <v>145</v>
      </c>
      <c r="E258" s="499">
        <v>2</v>
      </c>
      <c r="F258" s="251">
        <v>0</v>
      </c>
      <c r="G258" s="238">
        <f>E258*F258</f>
        <v>0</v>
      </c>
      <c r="H258" s="239">
        <v>0</v>
      </c>
      <c r="I258" s="547">
        <f>E258*H258</f>
        <v>0</v>
      </c>
      <c r="R258" s="62">
        <f>IF(O258=3,G258,0)</f>
        <v>0</v>
      </c>
      <c r="S258" s="62">
        <f>IF(O258=4,G258,0)</f>
        <v>0</v>
      </c>
      <c r="T258" s="62">
        <f>IF(O258=5,G258,0)</f>
        <v>0</v>
      </c>
    </row>
    <row r="259" spans="1:20" ht="13.5" thickBot="1">
      <c r="A259" s="546">
        <v>111</v>
      </c>
      <c r="B259" s="234" t="s">
        <v>428</v>
      </c>
      <c r="C259" s="322" t="s">
        <v>429</v>
      </c>
      <c r="D259" s="351" t="s">
        <v>184</v>
      </c>
      <c r="E259" s="499">
        <v>0.44700000000000001</v>
      </c>
      <c r="F259" s="251">
        <v>0</v>
      </c>
      <c r="G259" s="238">
        <f>E259*F259</f>
        <v>0</v>
      </c>
      <c r="H259" s="239">
        <v>0</v>
      </c>
      <c r="I259" s="547">
        <f>E259*H259</f>
        <v>0</v>
      </c>
      <c r="R259" s="62">
        <f>IF(O259=3,G259,0)</f>
        <v>0</v>
      </c>
      <c r="S259" s="62">
        <f>IF(O259=4,G259,0)</f>
        <v>0</v>
      </c>
      <c r="T259" s="62">
        <f>IF(O259=5,G259,0)</f>
        <v>0</v>
      </c>
    </row>
    <row r="260" spans="1:20" ht="13.5" thickBot="1">
      <c r="A260" s="290"/>
      <c r="B260" s="291" t="s">
        <v>127</v>
      </c>
      <c r="C260" s="292" t="str">
        <f>CONCATENATE(B256," ",C256)</f>
        <v>767 Konstrukce zámečnické</v>
      </c>
      <c r="D260" s="356"/>
      <c r="E260" s="503"/>
      <c r="F260" s="294"/>
      <c r="G260" s="295">
        <f>SUM(G256:G259)</f>
        <v>0</v>
      </c>
      <c r="H260" s="296"/>
      <c r="I260" s="297">
        <f>SUM(I256:I259)</f>
        <v>0.01</v>
      </c>
      <c r="P260" s="71"/>
      <c r="Q260" s="71"/>
      <c r="R260" s="71">
        <f>SUM(R256:R259)</f>
        <v>0</v>
      </c>
      <c r="S260" s="71">
        <f>SUM(S256:S259)</f>
        <v>0</v>
      </c>
      <c r="T260" s="71">
        <f>SUM(T256:T259)</f>
        <v>0</v>
      </c>
    </row>
    <row r="261" spans="1:20" ht="13.5" thickBot="1">
      <c r="A261" s="330" t="s">
        <v>87</v>
      </c>
      <c r="B261" s="331" t="s">
        <v>430</v>
      </c>
      <c r="C261" s="332" t="s">
        <v>431</v>
      </c>
      <c r="D261" s="354"/>
      <c r="E261" s="504"/>
      <c r="F261" s="334"/>
      <c r="G261" s="336"/>
      <c r="H261" s="337"/>
      <c r="I261" s="338"/>
    </row>
    <row r="262" spans="1:20" ht="25.5">
      <c r="A262" s="546">
        <v>112</v>
      </c>
      <c r="B262" s="234" t="s">
        <v>432</v>
      </c>
      <c r="C262" s="322" t="s">
        <v>433</v>
      </c>
      <c r="D262" s="351" t="s">
        <v>102</v>
      </c>
      <c r="E262" s="499">
        <v>13.582000000000001</v>
      </c>
      <c r="F262" s="251">
        <v>0</v>
      </c>
      <c r="G262" s="238">
        <f>E262*F262</f>
        <v>0</v>
      </c>
      <c r="H262" s="239">
        <v>6.0899999999999999E-3</v>
      </c>
      <c r="I262" s="547">
        <f>E262*H262</f>
        <v>8.2714380000000004E-2</v>
      </c>
      <c r="R262" s="62">
        <f>IF(O262=3,G262,0)</f>
        <v>0</v>
      </c>
      <c r="S262" s="62">
        <f>IF(O262=4,G262,0)</f>
        <v>0</v>
      </c>
      <c r="T262" s="62">
        <f>IF(O262=5,G262,0)</f>
        <v>0</v>
      </c>
    </row>
    <row r="263" spans="1:20">
      <c r="A263" s="544"/>
      <c r="B263" s="240"/>
      <c r="C263" s="247" t="s">
        <v>434</v>
      </c>
      <c r="D263" s="369"/>
      <c r="E263" s="498">
        <v>13.582000000000001</v>
      </c>
      <c r="F263" s="247"/>
      <c r="G263" s="243"/>
      <c r="H263" s="244"/>
      <c r="I263" s="545"/>
    </row>
    <row r="264" spans="1:20" ht="25.5">
      <c r="A264" s="546">
        <v>113</v>
      </c>
      <c r="B264" s="234" t="s">
        <v>435</v>
      </c>
      <c r="C264" s="235" t="s">
        <v>436</v>
      </c>
      <c r="D264" s="351" t="s">
        <v>102</v>
      </c>
      <c r="E264" s="499">
        <v>16.298400000000001</v>
      </c>
      <c r="F264" s="251">
        <v>0</v>
      </c>
      <c r="G264" s="238">
        <f>E264*F264</f>
        <v>0</v>
      </c>
      <c r="H264" s="239">
        <v>1.9E-2</v>
      </c>
      <c r="I264" s="547">
        <f>E264*H264</f>
        <v>0.30966959999999999</v>
      </c>
      <c r="R264" s="62">
        <f>IF(O264=3,G264,0)</f>
        <v>0</v>
      </c>
      <c r="S264" s="62">
        <f>IF(O264=4,G264,0)</f>
        <v>0</v>
      </c>
      <c r="T264" s="62">
        <f>IF(O264=5,G264,0)</f>
        <v>0</v>
      </c>
    </row>
    <row r="265" spans="1:20">
      <c r="A265" s="546">
        <v>114</v>
      </c>
      <c r="B265" s="234" t="s">
        <v>437</v>
      </c>
      <c r="C265" s="235" t="s">
        <v>438</v>
      </c>
      <c r="D265" s="351" t="s">
        <v>10</v>
      </c>
      <c r="E265" s="499">
        <v>6.16</v>
      </c>
      <c r="F265" s="251">
        <v>0</v>
      </c>
      <c r="G265" s="238">
        <f>E265*F265</f>
        <v>0</v>
      </c>
      <c r="H265" s="239">
        <v>4.4000000000000002E-4</v>
      </c>
      <c r="I265" s="547">
        <f>E265*H265</f>
        <v>2.7104E-3</v>
      </c>
      <c r="R265" s="62">
        <f>IF(O265=3,G265,0)</f>
        <v>0</v>
      </c>
      <c r="S265" s="62">
        <f>IF(O265=4,G265,0)</f>
        <v>0</v>
      </c>
      <c r="T265" s="62">
        <f>IF(O265=5,G265,0)</f>
        <v>0</v>
      </c>
    </row>
    <row r="266" spans="1:20" ht="12" customHeight="1">
      <c r="A266" s="544"/>
      <c r="B266" s="240"/>
      <c r="C266" s="247" t="s">
        <v>439</v>
      </c>
      <c r="D266" s="369"/>
      <c r="E266" s="498">
        <v>6.16</v>
      </c>
      <c r="F266" s="247"/>
      <c r="G266" s="243"/>
      <c r="H266" s="244"/>
      <c r="I266" s="545"/>
    </row>
    <row r="267" spans="1:20">
      <c r="A267" s="546">
        <v>115</v>
      </c>
      <c r="B267" s="234" t="s">
        <v>440</v>
      </c>
      <c r="C267" s="235" t="s">
        <v>441</v>
      </c>
      <c r="D267" s="351" t="s">
        <v>10</v>
      </c>
      <c r="E267" s="499">
        <v>2</v>
      </c>
      <c r="F267" s="251">
        <v>0</v>
      </c>
      <c r="G267" s="238">
        <f>E267*F267</f>
        <v>0</v>
      </c>
      <c r="H267" s="239">
        <v>5.2999999999999998E-4</v>
      </c>
      <c r="I267" s="547">
        <f>E267*H267</f>
        <v>1.06E-3</v>
      </c>
      <c r="R267" s="62">
        <f>IF(O267=3,G267,0)</f>
        <v>0</v>
      </c>
      <c r="S267" s="62">
        <f>IF(O267=4,G267,0)</f>
        <v>0</v>
      </c>
      <c r="T267" s="62">
        <f>IF(O267=5,G267,0)</f>
        <v>0</v>
      </c>
    </row>
    <row r="268" spans="1:20">
      <c r="A268" s="544"/>
      <c r="B268" s="240"/>
      <c r="C268" s="247" t="s">
        <v>442</v>
      </c>
      <c r="D268" s="369"/>
      <c r="E268" s="498">
        <v>4.0999999999999996</v>
      </c>
      <c r="F268" s="247"/>
      <c r="G268" s="243"/>
      <c r="H268" s="244"/>
      <c r="I268" s="545"/>
    </row>
    <row r="269" spans="1:20">
      <c r="A269" s="546">
        <v>116</v>
      </c>
      <c r="B269" s="234" t="s">
        <v>443</v>
      </c>
      <c r="C269" s="235" t="s">
        <v>444</v>
      </c>
      <c r="D269" s="351" t="s">
        <v>102</v>
      </c>
      <c r="E269" s="499">
        <v>1.9060000000000001</v>
      </c>
      <c r="F269" s="251">
        <v>0</v>
      </c>
      <c r="G269" s="238">
        <f>E269*F269</f>
        <v>0</v>
      </c>
      <c r="H269" s="239">
        <v>0</v>
      </c>
      <c r="I269" s="547">
        <f>E269*H269</f>
        <v>0</v>
      </c>
      <c r="R269" s="62">
        <f>IF(O269=3,G269,0)</f>
        <v>0</v>
      </c>
      <c r="S269" s="62">
        <f>IF(O269=4,G269,0)</f>
        <v>0</v>
      </c>
      <c r="T269" s="62">
        <f>IF(O269=5,G269,0)</f>
        <v>0</v>
      </c>
    </row>
    <row r="270" spans="1:20">
      <c r="A270" s="544"/>
      <c r="B270" s="240"/>
      <c r="C270" s="247" t="s">
        <v>445</v>
      </c>
      <c r="D270" s="369"/>
      <c r="E270" s="498">
        <v>1.9060000000000001</v>
      </c>
      <c r="F270" s="247"/>
      <c r="G270" s="243"/>
      <c r="H270" s="244"/>
      <c r="I270" s="545"/>
    </row>
    <row r="271" spans="1:20">
      <c r="A271" s="546">
        <v>117</v>
      </c>
      <c r="B271" s="234" t="s">
        <v>446</v>
      </c>
      <c r="C271" s="235" t="s">
        <v>447</v>
      </c>
      <c r="D271" s="351" t="s">
        <v>102</v>
      </c>
      <c r="E271" s="499">
        <v>1.9060000000000001</v>
      </c>
      <c r="F271" s="251">
        <v>0</v>
      </c>
      <c r="G271" s="238">
        <f>E271*F271</f>
        <v>0</v>
      </c>
      <c r="H271" s="239">
        <v>1.7000000000000001E-2</v>
      </c>
      <c r="I271" s="547">
        <f>E271*H271</f>
        <v>3.2402000000000007E-2</v>
      </c>
      <c r="R271" s="62">
        <f>IF(O271=3,G271,0)</f>
        <v>0</v>
      </c>
      <c r="S271" s="62">
        <f>IF(O271=4,G271,0)</f>
        <v>0</v>
      </c>
      <c r="T271" s="62">
        <f>IF(O271=5,G271,0)</f>
        <v>0</v>
      </c>
    </row>
    <row r="272" spans="1:20" ht="13.5" thickBot="1">
      <c r="A272" s="548">
        <v>118</v>
      </c>
      <c r="B272" s="264" t="s">
        <v>448</v>
      </c>
      <c r="C272" s="265" t="s">
        <v>449</v>
      </c>
      <c r="D272" s="352" t="s">
        <v>184</v>
      </c>
      <c r="E272" s="500">
        <v>0.42855637999999996</v>
      </c>
      <c r="F272" s="319">
        <v>0</v>
      </c>
      <c r="G272" s="268">
        <f>E272*F272</f>
        <v>0</v>
      </c>
      <c r="H272" s="269">
        <v>0</v>
      </c>
      <c r="I272" s="549">
        <f>E272*H272</f>
        <v>0</v>
      </c>
      <c r="R272" s="62">
        <f>IF(O272=3,G272,0)</f>
        <v>0</v>
      </c>
      <c r="S272" s="62">
        <f>IF(O272=4,G272,0)</f>
        <v>0</v>
      </c>
      <c r="T272" s="62">
        <f>IF(O272=5,G272,0)</f>
        <v>0</v>
      </c>
    </row>
    <row r="273" spans="1:20" ht="21" customHeight="1" thickBot="1">
      <c r="A273" s="290"/>
      <c r="B273" s="349" t="s">
        <v>127</v>
      </c>
      <c r="C273" s="292" t="str">
        <f>CONCATENATE(B261," ",C261)</f>
        <v>771 Podlahy z dlaždic a obklady</v>
      </c>
      <c r="D273" s="356"/>
      <c r="E273" s="503"/>
      <c r="F273" s="294"/>
      <c r="G273" s="295">
        <f>SUM(G261:G272)</f>
        <v>0</v>
      </c>
      <c r="H273" s="296"/>
      <c r="I273" s="297">
        <f>SUM(I261:I272)</f>
        <v>0.42855637999999996</v>
      </c>
      <c r="P273" s="71"/>
      <c r="Q273" s="71"/>
      <c r="R273" s="71">
        <f>SUM(R261:R272)</f>
        <v>0</v>
      </c>
      <c r="S273" s="71">
        <f>SUM(S261:S272)</f>
        <v>0</v>
      </c>
      <c r="T273" s="71">
        <f>SUM(T261:T272)</f>
        <v>0</v>
      </c>
    </row>
    <row r="274" spans="1:20" ht="13.5" thickBot="1">
      <c r="A274" s="330" t="s">
        <v>87</v>
      </c>
      <c r="B274" s="331" t="s">
        <v>450</v>
      </c>
      <c r="C274" s="332" t="s">
        <v>451</v>
      </c>
      <c r="D274" s="354"/>
      <c r="E274" s="504"/>
      <c r="F274" s="334"/>
      <c r="G274" s="336"/>
      <c r="H274" s="337"/>
      <c r="I274" s="338"/>
    </row>
    <row r="275" spans="1:20">
      <c r="A275" s="542">
        <v>119</v>
      </c>
      <c r="B275" s="279" t="s">
        <v>452</v>
      </c>
      <c r="C275" s="280" t="s">
        <v>453</v>
      </c>
      <c r="D275" s="355" t="s">
        <v>102</v>
      </c>
      <c r="E275" s="497">
        <v>65.400000000000006</v>
      </c>
      <c r="F275" s="313">
        <v>0</v>
      </c>
      <c r="G275" s="283">
        <f>E275*F275</f>
        <v>0</v>
      </c>
      <c r="H275" s="284">
        <v>1.73E-3</v>
      </c>
      <c r="I275" s="543">
        <f>E275*H275</f>
        <v>0.11314200000000001</v>
      </c>
      <c r="R275" s="62">
        <f>IF(O275=3,G275,0)</f>
        <v>0</v>
      </c>
      <c r="S275" s="62">
        <f>IF(O275=4,G275,0)</f>
        <v>0</v>
      </c>
      <c r="T275" s="62">
        <f>IF(O275=5,G275,0)</f>
        <v>0</v>
      </c>
    </row>
    <row r="276" spans="1:20">
      <c r="A276" s="546"/>
      <c r="B276" s="234"/>
      <c r="C276" s="247" t="s">
        <v>454</v>
      </c>
      <c r="D276" s="369"/>
      <c r="E276" s="498">
        <v>65.400000000000006</v>
      </c>
      <c r="F276" s="247"/>
      <c r="G276" s="238"/>
      <c r="H276" s="239"/>
      <c r="I276" s="547"/>
    </row>
    <row r="277" spans="1:20">
      <c r="A277" s="546">
        <v>120</v>
      </c>
      <c r="B277" s="234" t="s">
        <v>455</v>
      </c>
      <c r="C277" s="235" t="s">
        <v>456</v>
      </c>
      <c r="D277" s="351" t="s">
        <v>10</v>
      </c>
      <c r="E277" s="499">
        <v>18.36</v>
      </c>
      <c r="F277" s="251">
        <v>0</v>
      </c>
      <c r="G277" s="238">
        <f>E277*F277</f>
        <v>0</v>
      </c>
      <c r="H277" s="239">
        <v>4.0000000000000002E-4</v>
      </c>
      <c r="I277" s="547">
        <f>E277*H277</f>
        <v>7.3439999999999998E-3</v>
      </c>
      <c r="R277" s="62">
        <f>IF(O277=3,G277,0)</f>
        <v>0</v>
      </c>
      <c r="S277" s="62">
        <f>IF(O277=4,G277,0)</f>
        <v>0</v>
      </c>
      <c r="T277" s="62">
        <f>IF(O277=5,G277,0)</f>
        <v>0</v>
      </c>
    </row>
    <row r="278" spans="1:20">
      <c r="A278" s="544"/>
      <c r="B278" s="240"/>
      <c r="C278" s="247" t="s">
        <v>457</v>
      </c>
      <c r="D278" s="369"/>
      <c r="E278" s="498">
        <v>18.36</v>
      </c>
      <c r="F278" s="247"/>
      <c r="G278" s="243"/>
      <c r="H278" s="244"/>
      <c r="I278" s="545"/>
    </row>
    <row r="279" spans="1:20" ht="38.25">
      <c r="A279" s="546">
        <v>121</v>
      </c>
      <c r="B279" s="234" t="s">
        <v>458</v>
      </c>
      <c r="C279" s="235" t="s">
        <v>711</v>
      </c>
      <c r="D279" s="351" t="s">
        <v>102</v>
      </c>
      <c r="E279" s="499">
        <v>75.209999999999994</v>
      </c>
      <c r="F279" s="251">
        <v>0</v>
      </c>
      <c r="G279" s="238">
        <f>E279*F279</f>
        <v>0</v>
      </c>
      <c r="H279" s="239">
        <v>5.0000000000000001E-3</v>
      </c>
      <c r="I279" s="547">
        <f>E279*H279</f>
        <v>0.37605</v>
      </c>
      <c r="R279" s="62">
        <f>IF(O279=3,G279,0)</f>
        <v>0</v>
      </c>
      <c r="S279" s="62">
        <f>IF(O279=4,G279,0)</f>
        <v>0</v>
      </c>
      <c r="T279" s="62">
        <f>IF(O279=5,G279,0)</f>
        <v>0</v>
      </c>
    </row>
    <row r="280" spans="1:20" ht="12.75" customHeight="1">
      <c r="A280" s="544"/>
      <c r="B280" s="240"/>
      <c r="C280" s="247" t="s">
        <v>459</v>
      </c>
      <c r="D280" s="369"/>
      <c r="E280" s="498">
        <v>75.209999999999994</v>
      </c>
      <c r="F280" s="247"/>
      <c r="G280" s="243"/>
      <c r="H280" s="244"/>
      <c r="I280" s="545"/>
    </row>
    <row r="281" spans="1:20" ht="12.75" customHeight="1">
      <c r="A281" s="546">
        <v>122</v>
      </c>
      <c r="B281" s="234" t="s">
        <v>460</v>
      </c>
      <c r="C281" s="322" t="s">
        <v>461</v>
      </c>
      <c r="D281" s="351" t="s">
        <v>184</v>
      </c>
      <c r="E281" s="499">
        <v>0.49653600000000003</v>
      </c>
      <c r="F281" s="251">
        <v>0</v>
      </c>
      <c r="G281" s="238">
        <f>E281*F281</f>
        <v>0</v>
      </c>
      <c r="H281" s="239">
        <v>0</v>
      </c>
      <c r="I281" s="547">
        <f>E281*H281</f>
        <v>0</v>
      </c>
      <c r="R281" s="62">
        <f>IF(O281=3,G281,0)</f>
        <v>0</v>
      </c>
      <c r="S281" s="62">
        <f>IF(O281=4,G281,0)</f>
        <v>0</v>
      </c>
      <c r="T281" s="62">
        <f>IF(O281=5,G281,0)</f>
        <v>0</v>
      </c>
    </row>
    <row r="282" spans="1:20" ht="13.5" customHeight="1" thickBot="1">
      <c r="A282" s="323"/>
      <c r="B282" s="324" t="s">
        <v>127</v>
      </c>
      <c r="C282" s="325" t="str">
        <f>CONCATENATE(B274," ",C274)</f>
        <v>776 Podlahy povlakové</v>
      </c>
      <c r="D282" s="360"/>
      <c r="E282" s="508"/>
      <c r="F282" s="326"/>
      <c r="G282" s="327">
        <f>SUM(G274:G281)</f>
        <v>0</v>
      </c>
      <c r="H282" s="328"/>
      <c r="I282" s="329">
        <f>SUM(I274:I281)</f>
        <v>0.49653599999999998</v>
      </c>
      <c r="P282" s="71"/>
      <c r="Q282" s="71"/>
      <c r="R282" s="71">
        <f>SUM(R274:R281)</f>
        <v>0</v>
      </c>
      <c r="S282" s="71">
        <f>SUM(S274:S281)</f>
        <v>0</v>
      </c>
      <c r="T282" s="71">
        <f>SUM(T274:T281)</f>
        <v>0</v>
      </c>
    </row>
    <row r="283" spans="1:20" ht="13.5" thickBot="1">
      <c r="A283" s="330" t="s">
        <v>87</v>
      </c>
      <c r="B283" s="331" t="s">
        <v>462</v>
      </c>
      <c r="C283" s="332" t="s">
        <v>463</v>
      </c>
      <c r="D283" s="354"/>
      <c r="E283" s="504"/>
      <c r="F283" s="334"/>
      <c r="G283" s="336"/>
      <c r="H283" s="337"/>
      <c r="I283" s="338"/>
    </row>
    <row r="284" spans="1:20">
      <c r="A284" s="542">
        <v>123</v>
      </c>
      <c r="B284" s="279" t="s">
        <v>464</v>
      </c>
      <c r="C284" s="340" t="s">
        <v>465</v>
      </c>
      <c r="D284" s="355" t="s">
        <v>102</v>
      </c>
      <c r="E284" s="497">
        <v>20.616</v>
      </c>
      <c r="F284" s="313">
        <v>0</v>
      </c>
      <c r="G284" s="283">
        <f>E284*F284</f>
        <v>0</v>
      </c>
      <c r="H284" s="284">
        <v>7.6230000000000006E-2</v>
      </c>
      <c r="I284" s="543">
        <f>E284*H284</f>
        <v>1.5715576800000002</v>
      </c>
      <c r="R284" s="62">
        <f>IF(O284=3,G284,0)</f>
        <v>0</v>
      </c>
      <c r="S284" s="62">
        <f>IF(O284=4,G284,0)</f>
        <v>0</v>
      </c>
      <c r="T284" s="62">
        <f>IF(O284=5,G284,0)</f>
        <v>0</v>
      </c>
    </row>
    <row r="285" spans="1:20">
      <c r="A285" s="546"/>
      <c r="B285" s="234"/>
      <c r="C285" s="247" t="s">
        <v>207</v>
      </c>
      <c r="D285" s="363"/>
      <c r="E285" s="498">
        <v>21.995000000000001</v>
      </c>
      <c r="F285" s="236"/>
      <c r="G285" s="238"/>
      <c r="H285" s="239"/>
      <c r="I285" s="547"/>
    </row>
    <row r="286" spans="1:20">
      <c r="A286" s="548"/>
      <c r="B286" s="264"/>
      <c r="C286" s="301" t="s">
        <v>163</v>
      </c>
      <c r="D286" s="364"/>
      <c r="E286" s="505">
        <v>-1.379</v>
      </c>
      <c r="F286" s="266"/>
      <c r="G286" s="268"/>
      <c r="H286" s="269"/>
      <c r="I286" s="549"/>
    </row>
    <row r="287" spans="1:20">
      <c r="A287" s="546">
        <v>124</v>
      </c>
      <c r="B287" s="234" t="s">
        <v>466</v>
      </c>
      <c r="C287" s="235" t="s">
        <v>467</v>
      </c>
      <c r="D287" s="351" t="s">
        <v>102</v>
      </c>
      <c r="E287" s="499">
        <v>24.744</v>
      </c>
      <c r="F287" s="251">
        <v>0</v>
      </c>
      <c r="G287" s="238">
        <f>E287*F287</f>
        <v>0</v>
      </c>
      <c r="H287" s="239">
        <v>1.9E-2</v>
      </c>
      <c r="I287" s="547">
        <f>E287*H287</f>
        <v>0.470136</v>
      </c>
      <c r="R287" s="62">
        <f>IF(O287=3,G287,0)</f>
        <v>0</v>
      </c>
      <c r="S287" s="62">
        <f>IF(O287=4,G287,0)</f>
        <v>0</v>
      </c>
      <c r="T287" s="62">
        <f>IF(O287=5,G287,0)</f>
        <v>0</v>
      </c>
    </row>
    <row r="288" spans="1:20">
      <c r="A288" s="544"/>
      <c r="B288" s="240"/>
      <c r="C288" s="241" t="s">
        <v>468</v>
      </c>
      <c r="D288" s="350"/>
      <c r="E288" s="498">
        <v>24.744</v>
      </c>
      <c r="F288" s="242"/>
      <c r="G288" s="243"/>
      <c r="H288" s="244"/>
      <c r="I288" s="545"/>
    </row>
    <row r="289" spans="1:20" ht="13.5" thickBot="1">
      <c r="A289" s="548">
        <v>125</v>
      </c>
      <c r="B289" s="264" t="s">
        <v>469</v>
      </c>
      <c r="C289" s="339" t="s">
        <v>470</v>
      </c>
      <c r="D289" s="352" t="s">
        <v>184</v>
      </c>
      <c r="E289" s="500">
        <v>2.0416936800000003</v>
      </c>
      <c r="F289" s="319">
        <v>0</v>
      </c>
      <c r="G289" s="268">
        <f>E289*F289</f>
        <v>0</v>
      </c>
      <c r="H289" s="269">
        <v>0</v>
      </c>
      <c r="I289" s="549">
        <f>E289*H289</f>
        <v>0</v>
      </c>
      <c r="R289" s="62">
        <f>IF(O289=3,G289,0)</f>
        <v>0</v>
      </c>
      <c r="S289" s="62">
        <f>IF(O289=4,G289,0)</f>
        <v>0</v>
      </c>
      <c r="T289" s="62">
        <f>IF(O289=5,G289,0)</f>
        <v>0</v>
      </c>
    </row>
    <row r="290" spans="1:20" ht="13.5" thickBot="1">
      <c r="A290" s="290"/>
      <c r="B290" s="291" t="s">
        <v>127</v>
      </c>
      <c r="C290" s="292" t="str">
        <f>CONCATENATE(B283," ",C283)</f>
        <v>781 Obklady keramické</v>
      </c>
      <c r="D290" s="356"/>
      <c r="E290" s="503"/>
      <c r="F290" s="294"/>
      <c r="G290" s="295">
        <f>SUM(G283:G289)</f>
        <v>0</v>
      </c>
      <c r="H290" s="296"/>
      <c r="I290" s="297">
        <f>SUM(I283:I289)</f>
        <v>2.0416936800000003</v>
      </c>
      <c r="P290" s="71"/>
      <c r="Q290" s="71"/>
      <c r="R290" s="71">
        <f>SUM(R283:R289)</f>
        <v>0</v>
      </c>
      <c r="S290" s="71">
        <f>SUM(S283:S289)</f>
        <v>0</v>
      </c>
      <c r="T290" s="71">
        <f>SUM(T283:T289)</f>
        <v>0</v>
      </c>
    </row>
    <row r="291" spans="1:20" ht="13.5" thickBot="1">
      <c r="A291" s="330" t="s">
        <v>87</v>
      </c>
      <c r="B291" s="331" t="s">
        <v>471</v>
      </c>
      <c r="C291" s="332" t="s">
        <v>472</v>
      </c>
      <c r="D291" s="354"/>
      <c r="E291" s="504"/>
      <c r="F291" s="334"/>
      <c r="G291" s="336"/>
      <c r="H291" s="337"/>
      <c r="I291" s="338"/>
    </row>
    <row r="292" spans="1:20">
      <c r="A292" s="542">
        <v>126</v>
      </c>
      <c r="B292" s="279" t="s">
        <v>473</v>
      </c>
      <c r="C292" s="340" t="s">
        <v>474</v>
      </c>
      <c r="D292" s="355" t="s">
        <v>102</v>
      </c>
      <c r="E292" s="497">
        <v>266.774</v>
      </c>
      <c r="F292" s="313">
        <v>0</v>
      </c>
      <c r="G292" s="283">
        <f>E292*F292</f>
        <v>0</v>
      </c>
      <c r="H292" s="284">
        <v>6.9999999999999994E-5</v>
      </c>
      <c r="I292" s="543">
        <f>E292*H292</f>
        <v>1.8674179999999999E-2</v>
      </c>
      <c r="R292" s="62">
        <f>IF(O292=3,G292,0)</f>
        <v>0</v>
      </c>
      <c r="S292" s="62">
        <f>IF(O292=4,G292,0)</f>
        <v>0</v>
      </c>
      <c r="T292" s="62">
        <f>IF(O292=5,G292,0)</f>
        <v>0</v>
      </c>
    </row>
    <row r="293" spans="1:20" ht="22.5">
      <c r="A293" s="551"/>
      <c r="B293" s="285"/>
      <c r="C293" s="301" t="s">
        <v>475</v>
      </c>
      <c r="D293" s="359"/>
      <c r="E293" s="502">
        <v>266.774</v>
      </c>
      <c r="F293" s="312"/>
      <c r="G293" s="288"/>
      <c r="H293" s="289"/>
      <c r="I293" s="552"/>
    </row>
    <row r="294" spans="1:20">
      <c r="A294" s="546">
        <v>127</v>
      </c>
      <c r="B294" s="234" t="s">
        <v>476</v>
      </c>
      <c r="C294" s="322" t="s">
        <v>477</v>
      </c>
      <c r="D294" s="351" t="s">
        <v>102</v>
      </c>
      <c r="E294" s="499">
        <v>266.774</v>
      </c>
      <c r="F294" s="251">
        <v>0</v>
      </c>
      <c r="G294" s="238">
        <f>E294*F294</f>
        <v>0</v>
      </c>
      <c r="H294" s="239">
        <v>3.1E-4</v>
      </c>
      <c r="I294" s="547">
        <f>E294*H294</f>
        <v>8.269994E-2</v>
      </c>
      <c r="R294" s="62">
        <f>IF(O294=3,G294,0)</f>
        <v>0</v>
      </c>
      <c r="S294" s="62">
        <f>IF(O294=4,G294,0)</f>
        <v>0</v>
      </c>
      <c r="T294" s="62">
        <f>IF(O294=5,G294,0)</f>
        <v>0</v>
      </c>
    </row>
    <row r="295" spans="1:20" ht="13.5" thickBot="1">
      <c r="A295" s="323"/>
      <c r="B295" s="324" t="s">
        <v>127</v>
      </c>
      <c r="C295" s="325" t="str">
        <f>CONCATENATE(B291," ",C291)</f>
        <v>784 Malby</v>
      </c>
      <c r="D295" s="360"/>
      <c r="E295" s="508"/>
      <c r="F295" s="326"/>
      <c r="G295" s="327">
        <f>SUM(G291:G294)</f>
        <v>0</v>
      </c>
      <c r="H295" s="328"/>
      <c r="I295" s="329">
        <f>SUM(I291:I294)</f>
        <v>0.10137412</v>
      </c>
      <c r="P295" s="71"/>
      <c r="Q295" s="71"/>
      <c r="R295" s="71">
        <f>SUM(R291:R294)</f>
        <v>0</v>
      </c>
      <c r="S295" s="71">
        <f>SUM(S291:S294)</f>
        <v>0</v>
      </c>
      <c r="T295" s="71">
        <f>SUM(T291:T294)</f>
        <v>0</v>
      </c>
    </row>
    <row r="296" spans="1:20" ht="13.5" thickBot="1">
      <c r="A296" s="330" t="s">
        <v>87</v>
      </c>
      <c r="B296" s="331" t="s">
        <v>478</v>
      </c>
      <c r="C296" s="332" t="s">
        <v>479</v>
      </c>
      <c r="D296" s="354"/>
      <c r="E296" s="504"/>
      <c r="F296" s="334"/>
      <c r="G296" s="336"/>
      <c r="H296" s="337"/>
      <c r="I296" s="338"/>
    </row>
    <row r="297" spans="1:20">
      <c r="A297" s="542">
        <v>128</v>
      </c>
      <c r="B297" s="279" t="s">
        <v>480</v>
      </c>
      <c r="C297" s="340" t="s">
        <v>481</v>
      </c>
      <c r="D297" s="355" t="s">
        <v>102</v>
      </c>
      <c r="E297" s="497">
        <v>10.6</v>
      </c>
      <c r="F297" s="313">
        <v>0</v>
      </c>
      <c r="G297" s="283">
        <f>E297*F297</f>
        <v>0</v>
      </c>
      <c r="H297" s="284">
        <v>3.8000000000000002E-4</v>
      </c>
      <c r="I297" s="543">
        <f>E297*H297</f>
        <v>4.0280000000000003E-3</v>
      </c>
      <c r="R297" s="62">
        <f>IF(O297=3,G297,0)</f>
        <v>0</v>
      </c>
      <c r="S297" s="62">
        <f>IF(O297=4,G297,0)</f>
        <v>0</v>
      </c>
      <c r="T297" s="62">
        <f>IF(O297=5,G297,0)</f>
        <v>0</v>
      </c>
    </row>
    <row r="298" spans="1:20">
      <c r="A298" s="559"/>
      <c r="B298" s="471"/>
      <c r="C298" s="472" t="s">
        <v>482</v>
      </c>
      <c r="D298" s="473"/>
      <c r="E298" s="509">
        <v>10.6</v>
      </c>
      <c r="F298" s="474"/>
      <c r="G298" s="475"/>
      <c r="H298" s="476"/>
      <c r="I298" s="560"/>
    </row>
    <row r="299" spans="1:20" ht="26.25" thickBot="1">
      <c r="A299" s="548">
        <v>129</v>
      </c>
      <c r="B299" s="264" t="s">
        <v>483</v>
      </c>
      <c r="C299" s="339" t="s">
        <v>484</v>
      </c>
      <c r="D299" s="352" t="s">
        <v>102</v>
      </c>
      <c r="E299" s="500">
        <v>10.6</v>
      </c>
      <c r="F299" s="319">
        <v>0</v>
      </c>
      <c r="G299" s="268">
        <f>E299*F299</f>
        <v>0</v>
      </c>
      <c r="H299" s="269">
        <v>0</v>
      </c>
      <c r="I299" s="549">
        <f>E299*H299</f>
        <v>0</v>
      </c>
      <c r="R299" s="62">
        <f>IF(O299=3,G299,0)</f>
        <v>0</v>
      </c>
      <c r="S299" s="62">
        <f>IF(O299=4,G299,0)</f>
        <v>0</v>
      </c>
      <c r="T299" s="62">
        <f>IF(O299=5,G299,0)</f>
        <v>0</v>
      </c>
    </row>
    <row r="300" spans="1:20" ht="13.5" thickBot="1">
      <c r="A300" s="290"/>
      <c r="B300" s="291" t="s">
        <v>127</v>
      </c>
      <c r="C300" s="292" t="str">
        <f>CONCATENATE(B296," ",C296)</f>
        <v>785 Tapety</v>
      </c>
      <c r="D300" s="356"/>
      <c r="E300" s="503"/>
      <c r="F300" s="294"/>
      <c r="G300" s="295">
        <f>SUM(G296:G299)</f>
        <v>0</v>
      </c>
      <c r="H300" s="296"/>
      <c r="I300" s="297">
        <f>SUM(I296:I299)</f>
        <v>4.0280000000000003E-3</v>
      </c>
      <c r="P300" s="71"/>
      <c r="Q300" s="71"/>
      <c r="R300" s="71">
        <f>SUM(R296:R299)</f>
        <v>0</v>
      </c>
      <c r="S300" s="71">
        <f>SUM(S296:S299)</f>
        <v>0</v>
      </c>
      <c r="T300" s="71">
        <f>SUM(T296:T299)</f>
        <v>0</v>
      </c>
    </row>
    <row r="301" spans="1:20" ht="13.5" thickBot="1">
      <c r="A301" s="330" t="s">
        <v>87</v>
      </c>
      <c r="B301" s="331" t="s">
        <v>485</v>
      </c>
      <c r="C301" s="332" t="s">
        <v>710</v>
      </c>
      <c r="D301" s="354"/>
      <c r="E301" s="504"/>
      <c r="F301" s="334"/>
      <c r="G301" s="336"/>
      <c r="H301" s="337"/>
      <c r="I301" s="338"/>
    </row>
    <row r="302" spans="1:20">
      <c r="A302" s="542">
        <v>130</v>
      </c>
      <c r="B302" s="279" t="s">
        <v>486</v>
      </c>
      <c r="C302" s="340" t="s">
        <v>487</v>
      </c>
      <c r="D302" s="355" t="s">
        <v>10</v>
      </c>
      <c r="E302" s="497">
        <v>2</v>
      </c>
      <c r="F302" s="282">
        <v>0</v>
      </c>
      <c r="G302" s="283">
        <f>E302*F302</f>
        <v>0</v>
      </c>
      <c r="H302" s="284">
        <v>0</v>
      </c>
      <c r="I302" s="543">
        <f>E302*H302</f>
        <v>0</v>
      </c>
      <c r="R302" s="62">
        <f>IF(O302=3,G302,0)</f>
        <v>0</v>
      </c>
      <c r="S302" s="62">
        <f>IF(O302=4,G302,0)</f>
        <v>0</v>
      </c>
      <c r="T302" s="62">
        <f>IF(O302=5,G302,0)</f>
        <v>0</v>
      </c>
    </row>
    <row r="303" spans="1:20" ht="13.5" thickBot="1">
      <c r="A303" s="323"/>
      <c r="B303" s="324" t="s">
        <v>127</v>
      </c>
      <c r="C303" s="325" t="str">
        <f>CONCATENATE(B301," ",C301)</f>
        <v>M24 Montáže vzduchotechnických zař.</v>
      </c>
      <c r="D303" s="360"/>
      <c r="E303" s="508"/>
      <c r="F303" s="326"/>
      <c r="G303" s="327">
        <f>SUM(G301:G302)</f>
        <v>0</v>
      </c>
      <c r="H303" s="328"/>
      <c r="I303" s="329">
        <f>SUM(I301:I302)</f>
        <v>0</v>
      </c>
      <c r="P303" s="71"/>
      <c r="Q303" s="71"/>
      <c r="R303" s="71">
        <f>SUM(R301:R302)</f>
        <v>0</v>
      </c>
      <c r="S303" s="71">
        <f>SUM(S301:S302)</f>
        <v>0</v>
      </c>
      <c r="T303" s="71">
        <f>SUM(T301:T302)</f>
        <v>0</v>
      </c>
    </row>
    <row r="304" spans="1:20" ht="13.5" thickBot="1">
      <c r="A304" s="330"/>
      <c r="B304" s="331" t="s">
        <v>76</v>
      </c>
      <c r="C304" s="332" t="s">
        <v>79</v>
      </c>
      <c r="D304" s="354"/>
      <c r="E304" s="504"/>
      <c r="F304" s="334"/>
      <c r="G304" s="336"/>
      <c r="H304" s="337"/>
      <c r="I304" s="338"/>
    </row>
    <row r="305" spans="1:20" ht="13.5" thickBot="1">
      <c r="A305" s="561" t="s">
        <v>726</v>
      </c>
      <c r="B305" s="533" t="s">
        <v>488</v>
      </c>
      <c r="C305" s="280" t="s">
        <v>489</v>
      </c>
      <c r="D305" s="526" t="s">
        <v>490</v>
      </c>
      <c r="E305" s="497">
        <v>1</v>
      </c>
      <c r="F305" s="527">
        <v>0</v>
      </c>
      <c r="G305" s="283">
        <f>F305*E305</f>
        <v>0</v>
      </c>
      <c r="H305" s="534"/>
      <c r="I305" s="562"/>
    </row>
    <row r="306" spans="1:20" ht="13.5" thickBot="1">
      <c r="A306" s="290"/>
      <c r="B306" s="291" t="s">
        <v>127</v>
      </c>
      <c r="C306" s="292" t="str">
        <f>CONCATENATE(B304," ",C304)</f>
        <v>S01 000: Společné práce</v>
      </c>
      <c r="D306" s="293"/>
      <c r="E306" s="294"/>
      <c r="F306" s="294"/>
      <c r="G306" s="295">
        <f>SUM(G304:G305)</f>
        <v>0</v>
      </c>
      <c r="H306" s="296"/>
      <c r="I306" s="297">
        <f>SUM(I304:I305)</f>
        <v>0</v>
      </c>
      <c r="P306" s="71"/>
      <c r="Q306" s="71"/>
      <c r="R306" s="71">
        <f>SUM(R304:R305)</f>
        <v>0</v>
      </c>
      <c r="S306" s="71">
        <f>SUM(S304:S305)</f>
        <v>0</v>
      </c>
      <c r="T306" s="71">
        <f>SUM(T304:T305)</f>
        <v>0</v>
      </c>
    </row>
    <row r="307" spans="1:20" ht="15">
      <c r="C307" s="510" t="s">
        <v>732</v>
      </c>
      <c r="E307" s="62"/>
      <c r="G307" s="479">
        <f>SUM(G303,G300,G295,G290,G282,G273,G260,G255,G243,G236,G231,G220,G210,G197,G193,G177,G165,G157,G152,G141,G113,G85,G77,G34,G305)</f>
        <v>0</v>
      </c>
    </row>
    <row r="308" spans="1:20">
      <c r="E308" s="62"/>
    </row>
    <row r="309" spans="1:20">
      <c r="A309" s="193"/>
      <c r="C309" s="320"/>
      <c r="D309" s="320"/>
      <c r="E309" s="320"/>
      <c r="F309" s="320"/>
      <c r="G309" s="321"/>
      <c r="H309" s="320"/>
    </row>
    <row r="310" spans="1:20" ht="12.75" customHeight="1">
      <c r="A310" s="78"/>
      <c r="B310" s="79"/>
      <c r="C310" s="80"/>
      <c r="D310" s="80"/>
      <c r="E310" s="80"/>
      <c r="F310" s="80"/>
      <c r="G310" s="81"/>
      <c r="H310" s="80"/>
      <c r="I310" s="80"/>
    </row>
    <row r="311" spans="1:20">
      <c r="A311" s="78"/>
      <c r="B311" s="79"/>
      <c r="C311" s="80"/>
      <c r="D311" s="80"/>
      <c r="E311" s="80"/>
      <c r="F311" s="80"/>
      <c r="G311" s="81"/>
      <c r="H311" s="80"/>
      <c r="I311" s="80"/>
    </row>
    <row r="312" spans="1:20">
      <c r="A312" s="78"/>
      <c r="B312" s="79"/>
      <c r="C312" s="80"/>
      <c r="D312" s="80"/>
      <c r="E312" s="80"/>
      <c r="F312" s="80"/>
      <c r="G312" s="81"/>
      <c r="H312" s="80"/>
      <c r="I312" s="80"/>
    </row>
    <row r="313" spans="1:20">
      <c r="A313" s="78"/>
      <c r="B313" s="79"/>
      <c r="C313" s="80"/>
      <c r="D313" s="80"/>
      <c r="E313" s="80"/>
      <c r="F313" s="80"/>
      <c r="G313" s="81"/>
      <c r="H313" s="80"/>
      <c r="I313" s="80"/>
    </row>
    <row r="314" spans="1:20">
      <c r="A314" s="78"/>
      <c r="B314" s="79"/>
      <c r="C314" s="80"/>
      <c r="D314" s="80"/>
      <c r="E314" s="80"/>
      <c r="F314" s="80"/>
      <c r="G314" s="81"/>
      <c r="H314" s="80"/>
      <c r="I314" s="80"/>
    </row>
    <row r="315" spans="1:20" ht="15">
      <c r="A315" s="78"/>
      <c r="B315" s="79"/>
      <c r="C315" s="372"/>
      <c r="D315" s="372"/>
      <c r="E315" s="82"/>
      <c r="F315" s="82"/>
      <c r="G315" s="81"/>
      <c r="H315" s="80"/>
      <c r="I315" s="80"/>
    </row>
    <row r="316" spans="1:20" ht="15">
      <c r="A316" s="78"/>
      <c r="B316" s="79"/>
      <c r="C316" s="372"/>
      <c r="D316" s="372"/>
      <c r="E316" s="73"/>
      <c r="F316" s="82"/>
      <c r="G316" s="81"/>
      <c r="H316" s="80"/>
      <c r="I316" s="80"/>
    </row>
    <row r="317" spans="1:20" ht="15">
      <c r="A317" s="78"/>
      <c r="B317" s="79"/>
      <c r="C317" s="372"/>
      <c r="D317" s="372"/>
      <c r="E317" s="75"/>
      <c r="F317" s="82"/>
      <c r="G317" s="81"/>
      <c r="H317" s="80"/>
      <c r="I317" s="80"/>
    </row>
    <row r="318" spans="1:20" ht="15.75">
      <c r="A318" s="78"/>
      <c r="B318" s="79"/>
      <c r="C318" s="372"/>
      <c r="D318"/>
      <c r="E318" s="82"/>
      <c r="F318" s="82"/>
      <c r="G318" s="81"/>
      <c r="H318" s="80"/>
      <c r="I318" s="80"/>
    </row>
    <row r="319" spans="1:20">
      <c r="A319" s="78"/>
      <c r="B319" s="79"/>
      <c r="C319" s="80"/>
      <c r="D319" s="82"/>
      <c r="E319" s="82"/>
      <c r="F319" s="82"/>
      <c r="G319" s="81"/>
      <c r="H319" s="80"/>
      <c r="I319" s="80"/>
    </row>
    <row r="320" spans="1:20">
      <c r="A320" s="78"/>
      <c r="B320" s="79"/>
      <c r="C320" s="80"/>
      <c r="D320" s="80"/>
      <c r="E320" s="80"/>
      <c r="F320" s="80"/>
      <c r="G320" s="81"/>
      <c r="H320" s="80"/>
      <c r="I320" s="80"/>
    </row>
    <row r="321" spans="1:9">
      <c r="A321" s="78"/>
      <c r="B321" s="79"/>
      <c r="C321" s="80"/>
      <c r="D321" s="80"/>
      <c r="E321" s="80"/>
      <c r="F321" s="80"/>
      <c r="G321" s="81"/>
      <c r="H321" s="80"/>
      <c r="I321" s="80"/>
    </row>
    <row r="322" spans="1:9">
      <c r="A322" s="78"/>
      <c r="B322" s="79"/>
      <c r="C322" s="80"/>
      <c r="D322" s="80"/>
      <c r="E322" s="80"/>
      <c r="F322" s="80"/>
      <c r="G322" s="81"/>
      <c r="H322" s="80"/>
      <c r="I322" s="80"/>
    </row>
    <row r="323" spans="1:9">
      <c r="A323" s="78"/>
      <c r="B323" s="79"/>
      <c r="C323" s="80"/>
      <c r="D323" s="80"/>
      <c r="E323" s="80"/>
      <c r="F323" s="80"/>
      <c r="G323" s="81"/>
      <c r="H323" s="80"/>
      <c r="I323" s="80"/>
    </row>
    <row r="324" spans="1:9" ht="71.25" customHeight="1">
      <c r="A324" s="78"/>
      <c r="B324" s="79"/>
      <c r="C324" s="80"/>
      <c r="D324" s="80"/>
      <c r="E324" s="80"/>
      <c r="F324" s="80"/>
      <c r="G324" s="81"/>
      <c r="H324" s="80"/>
      <c r="I324" s="80"/>
    </row>
    <row r="325" spans="1:9" ht="12.75" customHeight="1">
      <c r="A325" s="193"/>
      <c r="B325" s="79"/>
      <c r="C325" s="83"/>
      <c r="D325" s="83"/>
      <c r="E325" s="83"/>
      <c r="F325" s="83"/>
      <c r="G325" s="84"/>
      <c r="H325" s="83"/>
      <c r="I325" s="83"/>
    </row>
    <row r="326" spans="1:9">
      <c r="A326" s="78"/>
      <c r="B326" s="79"/>
      <c r="C326" s="83"/>
      <c r="D326" s="83"/>
      <c r="E326" s="83"/>
      <c r="F326" s="83"/>
      <c r="G326" s="84"/>
      <c r="H326" s="83"/>
      <c r="I326" s="83"/>
    </row>
    <row r="327" spans="1:9">
      <c r="A327" s="78"/>
      <c r="B327" s="79"/>
      <c r="C327" s="83"/>
      <c r="D327" s="83"/>
      <c r="E327" s="83"/>
      <c r="F327" s="83"/>
      <c r="G327" s="84"/>
      <c r="H327" s="83"/>
      <c r="I327" s="83"/>
    </row>
    <row r="328" spans="1:9">
      <c r="A328" s="78"/>
      <c r="B328" s="79"/>
      <c r="C328" s="83"/>
      <c r="D328" s="83"/>
      <c r="E328" s="83"/>
      <c r="F328" s="83"/>
      <c r="G328" s="84"/>
      <c r="H328" s="83"/>
      <c r="I328" s="83"/>
    </row>
    <row r="329" spans="1:9">
      <c r="A329" s="78"/>
      <c r="B329" s="79"/>
      <c r="C329" s="83"/>
      <c r="D329" s="83"/>
      <c r="E329" s="83"/>
      <c r="F329" s="83"/>
      <c r="G329" s="84"/>
      <c r="H329" s="83"/>
      <c r="I329" s="83"/>
    </row>
    <row r="330" spans="1:9">
      <c r="A330" s="78"/>
      <c r="B330" s="79"/>
      <c r="C330" s="83"/>
      <c r="D330" s="83"/>
      <c r="E330" s="83"/>
      <c r="F330" s="83"/>
      <c r="G330" s="84"/>
      <c r="H330" s="83"/>
      <c r="I330" s="83"/>
    </row>
    <row r="331" spans="1:9">
      <c r="A331" s="78"/>
      <c r="B331" s="79"/>
      <c r="C331" s="83"/>
      <c r="D331" s="83"/>
      <c r="E331" s="83"/>
      <c r="F331" s="83"/>
      <c r="G331" s="84"/>
      <c r="H331" s="83"/>
      <c r="I331" s="83"/>
    </row>
    <row r="332" spans="1:9">
      <c r="A332" s="78"/>
      <c r="B332" s="79"/>
      <c r="C332" s="83"/>
      <c r="D332" s="83"/>
      <c r="E332" s="83"/>
      <c r="F332" s="83"/>
      <c r="G332" s="84"/>
      <c r="H332" s="83"/>
      <c r="I332" s="83"/>
    </row>
    <row r="333" spans="1:9">
      <c r="A333" s="78"/>
      <c r="B333" s="79"/>
      <c r="C333" s="83"/>
      <c r="D333" s="83"/>
      <c r="E333" s="83"/>
      <c r="F333" s="83"/>
      <c r="G333" s="84"/>
      <c r="H333" s="83"/>
      <c r="I333" s="83"/>
    </row>
    <row r="334" spans="1:9">
      <c r="A334" s="78"/>
      <c r="B334" s="79"/>
      <c r="C334" s="83"/>
      <c r="D334" s="83"/>
      <c r="E334" s="83"/>
      <c r="F334" s="83"/>
      <c r="G334" s="84"/>
      <c r="H334" s="83"/>
      <c r="I334" s="83"/>
    </row>
    <row r="335" spans="1:9">
      <c r="A335" s="78"/>
      <c r="B335" s="79"/>
      <c r="C335" s="83"/>
      <c r="D335" s="83"/>
      <c r="E335" s="83"/>
      <c r="F335" s="83"/>
      <c r="G335" s="84"/>
      <c r="H335" s="83"/>
      <c r="I335" s="83"/>
    </row>
    <row r="336" spans="1:9">
      <c r="A336" s="78"/>
      <c r="B336" s="79"/>
      <c r="C336" s="83"/>
      <c r="D336" s="83"/>
      <c r="E336" s="83"/>
      <c r="F336" s="83"/>
      <c r="G336" s="84"/>
      <c r="H336" s="83"/>
      <c r="I336" s="83"/>
    </row>
    <row r="337" spans="1:9">
      <c r="A337" s="78"/>
      <c r="B337" s="79"/>
      <c r="C337" s="83"/>
      <c r="D337" s="83"/>
      <c r="E337" s="83"/>
      <c r="F337" s="83"/>
      <c r="G337" s="84"/>
      <c r="H337" s="83"/>
      <c r="I337" s="83"/>
    </row>
    <row r="338" spans="1:9">
      <c r="A338" s="78"/>
      <c r="B338" s="79"/>
      <c r="C338" s="83"/>
      <c r="D338" s="83"/>
      <c r="E338" s="83"/>
      <c r="F338" s="83"/>
      <c r="G338" s="84"/>
      <c r="H338" s="83"/>
      <c r="I338" s="83"/>
    </row>
    <row r="339" spans="1:9">
      <c r="A339" s="78"/>
      <c r="B339" s="79"/>
      <c r="C339" s="83"/>
      <c r="D339" s="83"/>
      <c r="E339" s="83"/>
      <c r="F339" s="83"/>
      <c r="G339" s="84"/>
      <c r="H339" s="83"/>
      <c r="I339" s="83"/>
    </row>
    <row r="340" spans="1:9">
      <c r="E340" s="62"/>
    </row>
    <row r="341" spans="1:9">
      <c r="E341" s="62"/>
    </row>
    <row r="342" spans="1:9">
      <c r="E342" s="62"/>
    </row>
    <row r="343" spans="1:9">
      <c r="E343" s="62"/>
    </row>
    <row r="344" spans="1:9">
      <c r="E344" s="62"/>
    </row>
    <row r="345" spans="1:9">
      <c r="E345" s="62"/>
    </row>
    <row r="346" spans="1:9">
      <c r="E346" s="62"/>
    </row>
    <row r="347" spans="1:9">
      <c r="E347" s="62"/>
    </row>
    <row r="348" spans="1:9">
      <c r="E348" s="62"/>
    </row>
    <row r="349" spans="1:9">
      <c r="E349" s="62"/>
    </row>
    <row r="350" spans="1:9">
      <c r="E350" s="62"/>
    </row>
    <row r="351" spans="1:9">
      <c r="E351" s="62"/>
    </row>
    <row r="352" spans="1:9">
      <c r="E352" s="62"/>
    </row>
    <row r="353" spans="1:7">
      <c r="E353" s="62"/>
    </row>
    <row r="354" spans="1:7">
      <c r="E354" s="62"/>
    </row>
    <row r="355" spans="1:7">
      <c r="E355" s="62"/>
    </row>
    <row r="356" spans="1:7">
      <c r="E356" s="62"/>
    </row>
    <row r="357" spans="1:7">
      <c r="E357" s="62"/>
    </row>
    <row r="358" spans="1:7">
      <c r="E358" s="62"/>
    </row>
    <row r="359" spans="1:7">
      <c r="A359" s="85"/>
      <c r="B359" s="86"/>
    </row>
    <row r="360" spans="1:7">
      <c r="A360" s="88"/>
      <c r="B360" s="89"/>
      <c r="C360" s="90"/>
      <c r="D360" s="90"/>
      <c r="E360" s="91"/>
      <c r="F360" s="90"/>
      <c r="G360" s="92"/>
    </row>
    <row r="361" spans="1:7">
      <c r="A361" s="93"/>
      <c r="B361" s="94"/>
      <c r="C361" s="95"/>
      <c r="D361" s="95"/>
      <c r="E361" s="96"/>
      <c r="F361" s="95"/>
      <c r="G361" s="97"/>
    </row>
    <row r="362" spans="1:7">
      <c r="A362" s="88"/>
      <c r="B362" s="89"/>
      <c r="C362" s="95"/>
      <c r="D362" s="95"/>
      <c r="E362" s="96"/>
      <c r="F362" s="95"/>
      <c r="G362" s="97"/>
    </row>
    <row r="363" spans="1:7">
      <c r="A363" s="88"/>
      <c r="B363" s="89"/>
      <c r="C363" s="95"/>
      <c r="D363" s="95"/>
      <c r="E363" s="96"/>
      <c r="F363" s="95"/>
      <c r="G363" s="97"/>
    </row>
    <row r="364" spans="1:7">
      <c r="A364" s="88"/>
      <c r="B364" s="89"/>
      <c r="C364" s="95"/>
      <c r="D364" s="95"/>
      <c r="E364" s="96"/>
      <c r="F364" s="95"/>
      <c r="G364" s="97"/>
    </row>
    <row r="365" spans="1:7">
      <c r="A365" s="88"/>
      <c r="B365" s="89"/>
      <c r="C365" s="95"/>
      <c r="D365" s="95"/>
      <c r="E365" s="96"/>
      <c r="F365" s="95"/>
      <c r="G365" s="97"/>
    </row>
    <row r="366" spans="1:7">
      <c r="A366" s="88"/>
      <c r="B366" s="89"/>
      <c r="C366" s="95"/>
      <c r="D366" s="95"/>
      <c r="E366" s="96"/>
      <c r="F366" s="95"/>
      <c r="G366" s="97"/>
    </row>
    <row r="367" spans="1:7">
      <c r="A367" s="88"/>
      <c r="B367" s="89"/>
      <c r="C367" s="95"/>
      <c r="D367" s="95"/>
      <c r="E367" s="96"/>
      <c r="F367" s="95"/>
      <c r="G367" s="97"/>
    </row>
    <row r="368" spans="1:7">
      <c r="A368" s="88"/>
      <c r="B368" s="89"/>
      <c r="C368" s="95"/>
      <c r="D368" s="95"/>
      <c r="E368" s="96"/>
      <c r="F368" s="95"/>
      <c r="G368" s="97"/>
    </row>
    <row r="369" spans="1:7">
      <c r="A369" s="88"/>
      <c r="B369" s="89"/>
      <c r="C369" s="95"/>
      <c r="D369" s="95"/>
      <c r="E369" s="96"/>
      <c r="F369" s="95"/>
      <c r="G369" s="97"/>
    </row>
    <row r="370" spans="1:7">
      <c r="A370" s="88"/>
      <c r="B370" s="89"/>
      <c r="C370" s="95"/>
      <c r="D370" s="95"/>
      <c r="E370" s="96"/>
      <c r="F370" s="95"/>
      <c r="G370" s="97"/>
    </row>
    <row r="371" spans="1:7">
      <c r="A371" s="88"/>
      <c r="B371" s="89"/>
      <c r="C371" s="95"/>
      <c r="D371" s="95"/>
      <c r="E371" s="96"/>
      <c r="F371" s="95"/>
      <c r="G371" s="97"/>
    </row>
    <row r="372" spans="1:7">
      <c r="A372" s="88"/>
      <c r="B372" s="89"/>
      <c r="C372" s="95"/>
      <c r="D372" s="95"/>
      <c r="E372" s="96"/>
      <c r="F372" s="95"/>
      <c r="G372" s="97"/>
    </row>
    <row r="373" spans="1:7">
      <c r="A373" s="88"/>
      <c r="B373" s="89"/>
      <c r="C373" s="95"/>
      <c r="D373" s="95"/>
      <c r="E373" s="96"/>
      <c r="F373" s="95"/>
      <c r="G373" s="97"/>
    </row>
  </sheetData>
  <mergeCells count="2">
    <mergeCell ref="A1:I1"/>
    <mergeCell ref="A3:I3"/>
  </mergeCells>
  <printOptions gridLinesSet="0"/>
  <pageMargins left="0.59055118110236227" right="0.39370078740157483" top="0.78740157480314965" bottom="0.78740157480314965" header="0.31496062992125984" footer="0.31496062992125984"/>
  <pageSetup paperSize="9" scale="70" orientation="landscape" r:id="rId1"/>
  <headerFooter alignWithMargins="0">
    <oddFooter>Stránka &amp;P z &amp;N</oddFooter>
  </headerFooter>
  <rowBreaks count="7" manualBreakCount="7">
    <brk id="34" max="16383" man="1"/>
    <brk id="77" max="16383" man="1"/>
    <brk id="113" max="16383" man="1"/>
    <brk id="157" max="16383" man="1"/>
    <brk id="197" max="16383" man="1"/>
    <brk id="231" max="16383" man="1"/>
    <brk id="2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6"/>
  <sheetViews>
    <sheetView zoomScale="90" zoomScaleNormal="90" zoomScaleSheetLayoutView="100" workbookViewId="0">
      <selection activeCell="B9" sqref="B9"/>
    </sheetView>
  </sheetViews>
  <sheetFormatPr defaultRowHeight="15.75"/>
  <cols>
    <col min="1" max="1" width="5" customWidth="1"/>
    <col min="2" max="2" width="64.625" style="1" customWidth="1"/>
    <col min="3" max="3" width="6.625" style="2" customWidth="1"/>
    <col min="4" max="4" width="6.125" style="3" customWidth="1"/>
    <col min="5" max="5" width="11.25" style="4" customWidth="1"/>
    <col min="6" max="6" width="12.625" style="5" customWidth="1"/>
    <col min="7" max="7" width="11.375" style="6" customWidth="1"/>
    <col min="8" max="8" width="14.125" style="5" customWidth="1"/>
    <col min="9" max="16384" width="9" style="6"/>
  </cols>
  <sheetData>
    <row r="1" spans="1:8" ht="39" customHeight="1">
      <c r="A1" s="570" t="s">
        <v>715</v>
      </c>
      <c r="B1" s="573"/>
      <c r="C1" s="573"/>
      <c r="D1" s="573"/>
      <c r="E1" s="573"/>
      <c r="F1" s="573"/>
      <c r="G1" s="573"/>
      <c r="H1" s="573"/>
    </row>
    <row r="2" spans="1:8" ht="12.75">
      <c r="A2" s="165"/>
      <c r="B2" s="165"/>
      <c r="C2" s="165"/>
      <c r="D2" s="144"/>
      <c r="E2" s="144"/>
      <c r="F2" s="139"/>
      <c r="G2" s="52"/>
      <c r="H2" s="52"/>
    </row>
    <row r="3" spans="1:8" ht="21">
      <c r="A3" s="570" t="s">
        <v>603</v>
      </c>
      <c r="B3" s="570"/>
      <c r="C3" s="570"/>
      <c r="D3" s="570"/>
      <c r="E3" s="570"/>
      <c r="F3" s="570"/>
      <c r="G3" s="570"/>
      <c r="H3" s="570"/>
    </row>
    <row r="4" spans="1:8" ht="12.75">
      <c r="A4" s="165"/>
      <c r="B4" s="166"/>
      <c r="C4" s="165"/>
      <c r="D4" s="144"/>
      <c r="E4" s="145"/>
      <c r="F4" s="52"/>
      <c r="G4" s="52"/>
      <c r="H4" s="52"/>
    </row>
    <row r="5" spans="1:8" ht="12.75">
      <c r="A5" s="165"/>
      <c r="B5" s="165" t="s">
        <v>743</v>
      </c>
      <c r="C5" s="165"/>
      <c r="D5" s="144"/>
      <c r="E5" s="144"/>
      <c r="F5" s="146"/>
      <c r="G5" s="52"/>
      <c r="H5" s="145"/>
    </row>
    <row r="6" spans="1:8" ht="12.75">
      <c r="A6" s="165"/>
      <c r="B6" s="165" t="s">
        <v>744</v>
      </c>
      <c r="C6" s="165"/>
      <c r="D6" s="163"/>
      <c r="E6" s="144"/>
      <c r="F6" s="146"/>
      <c r="G6" s="52"/>
      <c r="H6" s="147"/>
    </row>
    <row r="7" spans="1:8" ht="12.75">
      <c r="A7" s="165"/>
      <c r="B7" s="165"/>
      <c r="C7" s="165"/>
      <c r="D7" s="163"/>
      <c r="E7" s="145"/>
      <c r="F7" s="145"/>
      <c r="G7" s="149"/>
      <c r="H7" s="145"/>
    </row>
    <row r="8" spans="1:8" ht="11.85" customHeight="1" thickBot="1">
      <c r="B8" s="7"/>
      <c r="C8" s="7"/>
      <c r="D8" s="8"/>
      <c r="E8" s="7"/>
      <c r="F8" s="7"/>
      <c r="G8" s="7"/>
      <c r="H8" s="7"/>
    </row>
    <row r="9" spans="1:8" ht="16.5" thickBot="1">
      <c r="B9" s="9" t="s">
        <v>0</v>
      </c>
      <c r="C9" s="10"/>
      <c r="D9" s="11"/>
      <c r="E9" s="12"/>
      <c r="F9" s="13"/>
      <c r="G9" s="14"/>
      <c r="H9" s="15"/>
    </row>
    <row r="10" spans="1:8">
      <c r="B10" s="16" t="str">
        <f>B22</f>
        <v>1. Elektroinstalace</v>
      </c>
      <c r="C10" s="17"/>
      <c r="D10" s="18"/>
      <c r="E10" s="19"/>
      <c r="F10" s="20"/>
      <c r="G10" s="21"/>
      <c r="H10" s="22">
        <f>H48</f>
        <v>0</v>
      </c>
    </row>
    <row r="11" spans="1:8">
      <c r="B11" s="16" t="str">
        <f>B50</f>
        <v>2. Svítidla</v>
      </c>
      <c r="C11" s="17"/>
      <c r="D11" s="18"/>
      <c r="E11" s="19"/>
      <c r="F11" s="20"/>
      <c r="G11" s="23"/>
      <c r="H11" s="22">
        <f>H61</f>
        <v>0</v>
      </c>
    </row>
    <row r="12" spans="1:8">
      <c r="B12" s="16" t="str">
        <f>B63</f>
        <v>3. Telefon a datové rozvody</v>
      </c>
      <c r="C12" s="17"/>
      <c r="D12" s="18"/>
      <c r="E12" s="19"/>
      <c r="F12" s="20"/>
      <c r="G12" s="23"/>
      <c r="H12" s="22">
        <f>H95</f>
        <v>0</v>
      </c>
    </row>
    <row r="13" spans="1:8">
      <c r="B13" s="16" t="str">
        <f>B97</f>
        <v>4. Anténní systém STA</v>
      </c>
      <c r="C13" s="17"/>
      <c r="D13" s="18"/>
      <c r="E13" s="19"/>
      <c r="F13" s="20"/>
      <c r="G13" s="23"/>
      <c r="H13" s="22">
        <f>H107</f>
        <v>0</v>
      </c>
    </row>
    <row r="14" spans="1:8">
      <c r="B14" s="16" t="str">
        <f>B109</f>
        <v>5. Autonomní detekce požáru</v>
      </c>
      <c r="C14" s="17"/>
      <c r="D14" s="18"/>
      <c r="E14" s="19"/>
      <c r="F14" s="20"/>
      <c r="G14" s="23"/>
      <c r="H14" s="22">
        <f>H113</f>
        <v>0</v>
      </c>
    </row>
    <row r="15" spans="1:8">
      <c r="B15" s="16" t="str">
        <f>B115</f>
        <v>6. Přístupový systém - kartový</v>
      </c>
      <c r="C15" s="17"/>
      <c r="D15" s="18"/>
      <c r="E15" s="19"/>
      <c r="F15" s="20"/>
      <c r="G15" s="23"/>
      <c r="H15" s="22">
        <f>H122</f>
        <v>0</v>
      </c>
    </row>
    <row r="16" spans="1:8" ht="16.5" thickBot="1">
      <c r="B16" s="16" t="str">
        <f>B124</f>
        <v>7. HZS</v>
      </c>
      <c r="C16" s="17"/>
      <c r="D16" s="18"/>
      <c r="E16" s="19"/>
      <c r="F16" s="20"/>
      <c r="G16" s="23"/>
      <c r="H16" s="22">
        <f>F136</f>
        <v>0</v>
      </c>
    </row>
    <row r="17" spans="1:8" ht="16.5" thickBot="1">
      <c r="B17" s="9" t="s">
        <v>1</v>
      </c>
      <c r="C17" s="10"/>
      <c r="D17" s="11"/>
      <c r="E17" s="12"/>
      <c r="F17" s="13"/>
      <c r="G17" s="24"/>
      <c r="H17" s="25">
        <f>SUM(H10:H16)</f>
        <v>0</v>
      </c>
    </row>
    <row r="18" spans="1:8">
      <c r="B18" s="26"/>
      <c r="C18" s="17"/>
      <c r="D18" s="18"/>
      <c r="E18" s="19"/>
      <c r="F18" s="20"/>
      <c r="G18" s="27"/>
      <c r="H18" s="21"/>
    </row>
    <row r="19" spans="1:8" ht="16.5" thickBot="1">
      <c r="B19" s="28"/>
      <c r="C19" s="29"/>
      <c r="D19" s="30"/>
      <c r="E19" s="31"/>
      <c r="F19" s="32"/>
      <c r="G19" s="32"/>
      <c r="H19" s="33"/>
    </row>
    <row r="20" spans="1:8" ht="15.2" customHeight="1">
      <c r="A20" s="582" t="s">
        <v>83</v>
      </c>
      <c r="B20" s="580" t="s">
        <v>2</v>
      </c>
      <c r="C20" s="579" t="s">
        <v>3</v>
      </c>
      <c r="D20" s="577" t="s">
        <v>4</v>
      </c>
      <c r="E20" s="574" t="s">
        <v>5</v>
      </c>
      <c r="F20" s="574"/>
      <c r="G20" s="575" t="s">
        <v>685</v>
      </c>
      <c r="H20" s="576"/>
    </row>
    <row r="21" spans="1:8" ht="15.2" customHeight="1" thickBot="1">
      <c r="A21" s="583"/>
      <c r="B21" s="581"/>
      <c r="C21" s="578"/>
      <c r="D21" s="578"/>
      <c r="E21" s="465" t="s">
        <v>7</v>
      </c>
      <c r="F21" s="466" t="s">
        <v>8</v>
      </c>
      <c r="G21" s="467" t="s">
        <v>7</v>
      </c>
      <c r="H21" s="468" t="s">
        <v>8</v>
      </c>
    </row>
    <row r="22" spans="1:8">
      <c r="A22" s="461"/>
      <c r="B22" s="462" t="s">
        <v>6</v>
      </c>
      <c r="C22" s="392"/>
      <c r="D22" s="392"/>
      <c r="E22" s="463"/>
      <c r="F22" s="463"/>
      <c r="G22" s="463"/>
      <c r="H22" s="464"/>
    </row>
    <row r="23" spans="1:8">
      <c r="A23" s="408">
        <v>1</v>
      </c>
      <c r="B23" s="389" t="s">
        <v>9</v>
      </c>
      <c r="C23" s="390" t="s">
        <v>10</v>
      </c>
      <c r="D23" s="391">
        <v>60</v>
      </c>
      <c r="E23" s="393">
        <v>0</v>
      </c>
      <c r="F23" s="394">
        <f t="shared" ref="F23:F45" si="0">E23*D23</f>
        <v>0</v>
      </c>
      <c r="G23" s="393">
        <v>0</v>
      </c>
      <c r="H23" s="409">
        <f t="shared" ref="H23:H45" si="1">G23*D23</f>
        <v>0</v>
      </c>
    </row>
    <row r="24" spans="1:8" ht="14.1" customHeight="1">
      <c r="A24" s="408">
        <v>2</v>
      </c>
      <c r="B24" s="387" t="s">
        <v>11</v>
      </c>
      <c r="C24" s="34" t="s">
        <v>10</v>
      </c>
      <c r="D24" s="35">
        <v>220</v>
      </c>
      <c r="E24" s="194">
        <v>0</v>
      </c>
      <c r="F24" s="196">
        <f t="shared" si="0"/>
        <v>0</v>
      </c>
      <c r="G24" s="194">
        <v>0</v>
      </c>
      <c r="H24" s="410">
        <f t="shared" si="1"/>
        <v>0</v>
      </c>
    </row>
    <row r="25" spans="1:8" ht="14.1" customHeight="1">
      <c r="A25" s="408">
        <v>3</v>
      </c>
      <c r="B25" s="387" t="s">
        <v>12</v>
      </c>
      <c r="C25" s="34" t="s">
        <v>10</v>
      </c>
      <c r="D25" s="35">
        <v>190</v>
      </c>
      <c r="E25" s="194">
        <v>0</v>
      </c>
      <c r="F25" s="196">
        <f t="shared" si="0"/>
        <v>0</v>
      </c>
      <c r="G25" s="194">
        <v>0</v>
      </c>
      <c r="H25" s="410">
        <f t="shared" si="1"/>
        <v>0</v>
      </c>
    </row>
    <row r="26" spans="1:8" ht="14.1" customHeight="1">
      <c r="A26" s="408">
        <v>4</v>
      </c>
      <c r="B26" s="387" t="s">
        <v>13</v>
      </c>
      <c r="C26" s="34" t="s">
        <v>10</v>
      </c>
      <c r="D26" s="35">
        <v>6</v>
      </c>
      <c r="E26" s="195">
        <v>0</v>
      </c>
      <c r="F26" s="198">
        <f t="shared" si="0"/>
        <v>0</v>
      </c>
      <c r="G26" s="195">
        <v>0</v>
      </c>
      <c r="H26" s="411">
        <f t="shared" si="1"/>
        <v>0</v>
      </c>
    </row>
    <row r="27" spans="1:8" ht="14.1" customHeight="1">
      <c r="A27" s="408">
        <v>5</v>
      </c>
      <c r="B27" s="387" t="s">
        <v>14</v>
      </c>
      <c r="C27" s="34" t="s">
        <v>10</v>
      </c>
      <c r="D27" s="35">
        <v>12</v>
      </c>
      <c r="E27" s="195">
        <v>0</v>
      </c>
      <c r="F27" s="198">
        <f t="shared" si="0"/>
        <v>0</v>
      </c>
      <c r="G27" s="195">
        <v>0</v>
      </c>
      <c r="H27" s="411">
        <f t="shared" si="1"/>
        <v>0</v>
      </c>
    </row>
    <row r="28" spans="1:8" ht="14.1" customHeight="1">
      <c r="A28" s="408">
        <v>6</v>
      </c>
      <c r="B28" s="387" t="s">
        <v>15</v>
      </c>
      <c r="C28" s="34" t="s">
        <v>10</v>
      </c>
      <c r="D28" s="35">
        <v>100</v>
      </c>
      <c r="E28" s="195">
        <v>0</v>
      </c>
      <c r="F28" s="198">
        <f t="shared" si="0"/>
        <v>0</v>
      </c>
      <c r="G28" s="195">
        <v>0</v>
      </c>
      <c r="H28" s="411">
        <f t="shared" si="1"/>
        <v>0</v>
      </c>
    </row>
    <row r="29" spans="1:8" ht="14.1" customHeight="1">
      <c r="A29" s="408">
        <v>7</v>
      </c>
      <c r="B29" s="387" t="s">
        <v>16</v>
      </c>
      <c r="C29" s="34" t="s">
        <v>10</v>
      </c>
      <c r="D29" s="35">
        <v>110</v>
      </c>
      <c r="E29" s="195">
        <v>0</v>
      </c>
      <c r="F29" s="198">
        <f t="shared" si="0"/>
        <v>0</v>
      </c>
      <c r="G29" s="195">
        <v>0</v>
      </c>
      <c r="H29" s="411">
        <f t="shared" si="1"/>
        <v>0</v>
      </c>
    </row>
    <row r="30" spans="1:8" ht="14.1" customHeight="1">
      <c r="A30" s="408">
        <v>8</v>
      </c>
      <c r="B30" s="387" t="s">
        <v>17</v>
      </c>
      <c r="C30" s="34" t="s">
        <v>18</v>
      </c>
      <c r="D30" s="35">
        <f>D34+D35+D36+D37+D38+D39+D40</f>
        <v>53</v>
      </c>
      <c r="E30" s="195">
        <v>0</v>
      </c>
      <c r="F30" s="198">
        <f t="shared" si="0"/>
        <v>0</v>
      </c>
      <c r="G30" s="195">
        <v>0</v>
      </c>
      <c r="H30" s="411">
        <f t="shared" si="1"/>
        <v>0</v>
      </c>
    </row>
    <row r="31" spans="1:8" ht="14.1" customHeight="1">
      <c r="A31" s="408">
        <v>9</v>
      </c>
      <c r="B31" s="387" t="s">
        <v>19</v>
      </c>
      <c r="C31" s="34" t="s">
        <v>18</v>
      </c>
      <c r="D31" s="35">
        <v>18</v>
      </c>
      <c r="E31" s="195">
        <v>0</v>
      </c>
      <c r="F31" s="198">
        <f t="shared" si="0"/>
        <v>0</v>
      </c>
      <c r="G31" s="195">
        <v>0</v>
      </c>
      <c r="H31" s="411">
        <f t="shared" si="1"/>
        <v>0</v>
      </c>
    </row>
    <row r="32" spans="1:8" ht="14.1" customHeight="1">
      <c r="A32" s="408">
        <v>10</v>
      </c>
      <c r="B32" s="387" t="s">
        <v>20</v>
      </c>
      <c r="C32" s="34" t="s">
        <v>18</v>
      </c>
      <c r="D32" s="35">
        <v>20</v>
      </c>
      <c r="E32" s="195">
        <v>0</v>
      </c>
      <c r="F32" s="198">
        <f t="shared" si="0"/>
        <v>0</v>
      </c>
      <c r="G32" s="195">
        <v>0</v>
      </c>
      <c r="H32" s="411">
        <f t="shared" si="1"/>
        <v>0</v>
      </c>
    </row>
    <row r="33" spans="1:8" ht="14.1" customHeight="1">
      <c r="A33" s="408">
        <v>11</v>
      </c>
      <c r="B33" s="387" t="s">
        <v>21</v>
      </c>
      <c r="C33" s="34" t="s">
        <v>18</v>
      </c>
      <c r="D33" s="35">
        <v>20</v>
      </c>
      <c r="E33" s="195">
        <v>0</v>
      </c>
      <c r="F33" s="198">
        <f t="shared" si="0"/>
        <v>0</v>
      </c>
      <c r="G33" s="195">
        <v>0</v>
      </c>
      <c r="H33" s="411">
        <f t="shared" si="1"/>
        <v>0</v>
      </c>
    </row>
    <row r="34" spans="1:8" ht="14.1" customHeight="1">
      <c r="A34" s="408">
        <v>12</v>
      </c>
      <c r="B34" s="387" t="s">
        <v>686</v>
      </c>
      <c r="C34" s="34" t="s">
        <v>18</v>
      </c>
      <c r="D34" s="35">
        <v>1</v>
      </c>
      <c r="E34" s="195">
        <v>0</v>
      </c>
      <c r="F34" s="198">
        <f t="shared" si="0"/>
        <v>0</v>
      </c>
      <c r="G34" s="195">
        <v>0</v>
      </c>
      <c r="H34" s="411">
        <f t="shared" si="1"/>
        <v>0</v>
      </c>
    </row>
    <row r="35" spans="1:8" ht="14.1" customHeight="1">
      <c r="A35" s="408">
        <v>13</v>
      </c>
      <c r="B35" s="387" t="s">
        <v>687</v>
      </c>
      <c r="C35" s="34" t="s">
        <v>18</v>
      </c>
      <c r="D35" s="35">
        <v>2</v>
      </c>
      <c r="E35" s="195">
        <v>0</v>
      </c>
      <c r="F35" s="198">
        <f t="shared" si="0"/>
        <v>0</v>
      </c>
      <c r="G35" s="195">
        <v>0</v>
      </c>
      <c r="H35" s="411">
        <f t="shared" si="1"/>
        <v>0</v>
      </c>
    </row>
    <row r="36" spans="1:8" ht="14.1" customHeight="1">
      <c r="A36" s="408">
        <v>14</v>
      </c>
      <c r="B36" s="387" t="s">
        <v>688</v>
      </c>
      <c r="C36" s="34" t="s">
        <v>18</v>
      </c>
      <c r="D36" s="35">
        <v>8</v>
      </c>
      <c r="E36" s="195">
        <v>0</v>
      </c>
      <c r="F36" s="198">
        <f t="shared" si="0"/>
        <v>0</v>
      </c>
      <c r="G36" s="195">
        <v>0</v>
      </c>
      <c r="H36" s="411">
        <f t="shared" si="1"/>
        <v>0</v>
      </c>
    </row>
    <row r="37" spans="1:8" ht="14.1" customHeight="1">
      <c r="A37" s="408">
        <v>15</v>
      </c>
      <c r="B37" s="387" t="s">
        <v>689</v>
      </c>
      <c r="C37" s="34" t="s">
        <v>18</v>
      </c>
      <c r="D37" s="35">
        <v>7</v>
      </c>
      <c r="E37" s="195">
        <v>0</v>
      </c>
      <c r="F37" s="198">
        <f t="shared" si="0"/>
        <v>0</v>
      </c>
      <c r="G37" s="195">
        <v>0</v>
      </c>
      <c r="H37" s="411">
        <f t="shared" si="1"/>
        <v>0</v>
      </c>
    </row>
    <row r="38" spans="1:8" ht="14.1" customHeight="1">
      <c r="A38" s="408">
        <v>16</v>
      </c>
      <c r="B38" s="387" t="s">
        <v>690</v>
      </c>
      <c r="C38" s="34" t="s">
        <v>18</v>
      </c>
      <c r="D38" s="35">
        <v>4</v>
      </c>
      <c r="E38" s="195">
        <v>0</v>
      </c>
      <c r="F38" s="198">
        <f t="shared" si="0"/>
        <v>0</v>
      </c>
      <c r="G38" s="195">
        <v>0</v>
      </c>
      <c r="H38" s="411">
        <f t="shared" si="1"/>
        <v>0</v>
      </c>
    </row>
    <row r="39" spans="1:8" ht="14.1" customHeight="1">
      <c r="A39" s="408">
        <v>17</v>
      </c>
      <c r="B39" s="387" t="s">
        <v>691</v>
      </c>
      <c r="C39" s="34" t="s">
        <v>18</v>
      </c>
      <c r="D39" s="35">
        <v>29</v>
      </c>
      <c r="E39" s="195">
        <v>0</v>
      </c>
      <c r="F39" s="198">
        <f t="shared" si="0"/>
        <v>0</v>
      </c>
      <c r="G39" s="195">
        <v>0</v>
      </c>
      <c r="H39" s="411">
        <f t="shared" si="1"/>
        <v>0</v>
      </c>
    </row>
    <row r="40" spans="1:8" ht="14.1" customHeight="1">
      <c r="A40" s="408">
        <v>18</v>
      </c>
      <c r="B40" s="387" t="s">
        <v>692</v>
      </c>
      <c r="C40" s="34" t="s">
        <v>18</v>
      </c>
      <c r="D40" s="35">
        <v>2</v>
      </c>
      <c r="E40" s="195">
        <v>0</v>
      </c>
      <c r="F40" s="198">
        <f t="shared" si="0"/>
        <v>0</v>
      </c>
      <c r="G40" s="195">
        <v>0</v>
      </c>
      <c r="H40" s="411">
        <f t="shared" si="1"/>
        <v>0</v>
      </c>
    </row>
    <row r="41" spans="1:8" ht="14.1" customHeight="1">
      <c r="A41" s="408">
        <v>19</v>
      </c>
      <c r="B41" s="387" t="s">
        <v>22</v>
      </c>
      <c r="C41" s="34" t="s">
        <v>18</v>
      </c>
      <c r="D41" s="35">
        <v>12</v>
      </c>
      <c r="E41" s="195">
        <v>0</v>
      </c>
      <c r="F41" s="198">
        <f t="shared" si="0"/>
        <v>0</v>
      </c>
      <c r="G41" s="195">
        <v>0</v>
      </c>
      <c r="H41" s="411">
        <f t="shared" si="1"/>
        <v>0</v>
      </c>
    </row>
    <row r="42" spans="1:8" ht="14.1" customHeight="1">
      <c r="A42" s="408">
        <v>20</v>
      </c>
      <c r="B42" s="387" t="s">
        <v>23</v>
      </c>
      <c r="C42" s="34" t="s">
        <v>18</v>
      </c>
      <c r="D42" s="35">
        <v>2</v>
      </c>
      <c r="E42" s="195">
        <v>0</v>
      </c>
      <c r="F42" s="198">
        <f t="shared" si="0"/>
        <v>0</v>
      </c>
      <c r="G42" s="195">
        <v>0</v>
      </c>
      <c r="H42" s="411">
        <f t="shared" si="1"/>
        <v>0</v>
      </c>
    </row>
    <row r="43" spans="1:8" ht="26.25">
      <c r="A43" s="408">
        <v>21</v>
      </c>
      <c r="B43" s="388" t="s">
        <v>684</v>
      </c>
      <c r="C43" s="34" t="s">
        <v>18</v>
      </c>
      <c r="D43" s="35">
        <v>2</v>
      </c>
      <c r="E43" s="195">
        <v>0</v>
      </c>
      <c r="F43" s="198">
        <f t="shared" si="0"/>
        <v>0</v>
      </c>
      <c r="G43" s="195">
        <v>0</v>
      </c>
      <c r="H43" s="411">
        <f t="shared" si="1"/>
        <v>0</v>
      </c>
    </row>
    <row r="44" spans="1:8" ht="14.1" customHeight="1">
      <c r="A44" s="408">
        <v>22</v>
      </c>
      <c r="B44" s="387" t="s">
        <v>24</v>
      </c>
      <c r="C44" s="34" t="s">
        <v>18</v>
      </c>
      <c r="D44" s="35">
        <v>1</v>
      </c>
      <c r="E44" s="195">
        <v>0</v>
      </c>
      <c r="F44" s="198">
        <f t="shared" si="0"/>
        <v>0</v>
      </c>
      <c r="G44" s="195">
        <v>0</v>
      </c>
      <c r="H44" s="411">
        <f t="shared" si="1"/>
        <v>0</v>
      </c>
    </row>
    <row r="45" spans="1:8" ht="14.25" customHeight="1" thickBot="1">
      <c r="A45" s="412">
        <v>23</v>
      </c>
      <c r="B45" s="413" t="s">
        <v>25</v>
      </c>
      <c r="C45" s="414" t="s">
        <v>18</v>
      </c>
      <c r="D45" s="415">
        <v>2</v>
      </c>
      <c r="E45" s="416">
        <v>0</v>
      </c>
      <c r="F45" s="417">
        <f t="shared" si="0"/>
        <v>0</v>
      </c>
      <c r="G45" s="416">
        <v>0</v>
      </c>
      <c r="H45" s="418">
        <f t="shared" si="1"/>
        <v>0</v>
      </c>
    </row>
    <row r="46" spans="1:8" ht="14.1" customHeight="1">
      <c r="B46" s="402" t="s">
        <v>26</v>
      </c>
      <c r="C46" s="403"/>
      <c r="D46" s="404">
        <v>1</v>
      </c>
      <c r="E46" s="405"/>
      <c r="F46" s="406">
        <f>SUM(F23:F45)</f>
        <v>0</v>
      </c>
      <c r="G46" s="406"/>
      <c r="H46" s="407">
        <f>SUM(H23:H45)</f>
        <v>0</v>
      </c>
    </row>
    <row r="47" spans="1:8" ht="14.1" customHeight="1">
      <c r="B47" s="36" t="s">
        <v>27</v>
      </c>
      <c r="C47" s="37">
        <v>0.08</v>
      </c>
      <c r="D47" s="38"/>
      <c r="E47" s="39"/>
      <c r="F47" s="202"/>
      <c r="G47" s="202"/>
      <c r="H47" s="201">
        <f>PRODUCT(H46,C47)</f>
        <v>0</v>
      </c>
    </row>
    <row r="48" spans="1:8" ht="16.5" thickBot="1">
      <c r="B48" s="40" t="s">
        <v>733</v>
      </c>
      <c r="C48" s="41"/>
      <c r="D48" s="42"/>
      <c r="E48" s="43"/>
      <c r="F48" s="203"/>
      <c r="G48" s="203"/>
      <c r="H48" s="516">
        <f>F46+H46+H47</f>
        <v>0</v>
      </c>
    </row>
    <row r="49" spans="1:8" ht="14.1" customHeight="1" thickBot="1">
      <c r="B49" s="28"/>
      <c r="C49" s="44"/>
      <c r="D49" s="45"/>
      <c r="E49" s="46"/>
      <c r="F49" s="47"/>
      <c r="G49" s="47"/>
      <c r="H49" s="47"/>
    </row>
    <row r="50" spans="1:8" ht="14.1" customHeight="1">
      <c r="A50" s="419"/>
      <c r="B50" s="420" t="s">
        <v>28</v>
      </c>
      <c r="C50" s="421"/>
      <c r="D50" s="422"/>
      <c r="E50" s="423"/>
      <c r="F50" s="424"/>
      <c r="G50" s="423"/>
      <c r="H50" s="425"/>
    </row>
    <row r="51" spans="1:8" ht="27" customHeight="1">
      <c r="A51" s="408">
        <v>24</v>
      </c>
      <c r="B51" s="388" t="s">
        <v>681</v>
      </c>
      <c r="C51" s="34" t="s">
        <v>18</v>
      </c>
      <c r="D51" s="35">
        <v>2</v>
      </c>
      <c r="E51" s="194">
        <v>0</v>
      </c>
      <c r="F51" s="199">
        <f t="shared" ref="F51:F58" si="2">E51*D51</f>
        <v>0</v>
      </c>
      <c r="G51" s="194">
        <v>0</v>
      </c>
      <c r="H51" s="426">
        <f t="shared" ref="H51:H58" si="3">G51*D51</f>
        <v>0</v>
      </c>
    </row>
    <row r="52" spans="1:8" ht="14.1" customHeight="1">
      <c r="A52" s="408">
        <v>25</v>
      </c>
      <c r="B52" s="388" t="s">
        <v>29</v>
      </c>
      <c r="C52" s="34" t="s">
        <v>18</v>
      </c>
      <c r="D52" s="35">
        <v>1</v>
      </c>
      <c r="E52" s="194">
        <v>0</v>
      </c>
      <c r="F52" s="199">
        <f t="shared" si="2"/>
        <v>0</v>
      </c>
      <c r="G52" s="194">
        <v>0</v>
      </c>
      <c r="H52" s="426">
        <f t="shared" si="3"/>
        <v>0</v>
      </c>
    </row>
    <row r="53" spans="1:8" ht="27" customHeight="1">
      <c r="A53" s="408">
        <v>26</v>
      </c>
      <c r="B53" s="388" t="s">
        <v>30</v>
      </c>
      <c r="C53" s="34" t="s">
        <v>18</v>
      </c>
      <c r="D53" s="35">
        <v>2</v>
      </c>
      <c r="E53" s="194">
        <v>0</v>
      </c>
      <c r="F53" s="199">
        <f t="shared" si="2"/>
        <v>0</v>
      </c>
      <c r="G53" s="194">
        <v>0</v>
      </c>
      <c r="H53" s="426">
        <f t="shared" si="3"/>
        <v>0</v>
      </c>
    </row>
    <row r="54" spans="1:8" ht="14.1" customHeight="1">
      <c r="A54" s="408">
        <v>27</v>
      </c>
      <c r="B54" s="388" t="s">
        <v>31</v>
      </c>
      <c r="C54" s="34" t="s">
        <v>18</v>
      </c>
      <c r="D54" s="35">
        <v>2</v>
      </c>
      <c r="E54" s="194">
        <v>0</v>
      </c>
      <c r="F54" s="199">
        <f t="shared" si="2"/>
        <v>0</v>
      </c>
      <c r="G54" s="194">
        <v>0</v>
      </c>
      <c r="H54" s="426">
        <f t="shared" si="3"/>
        <v>0</v>
      </c>
    </row>
    <row r="55" spans="1:8" ht="14.1" customHeight="1">
      <c r="A55" s="408">
        <v>28</v>
      </c>
      <c r="B55" s="388" t="s">
        <v>32</v>
      </c>
      <c r="C55" s="34" t="s">
        <v>18</v>
      </c>
      <c r="D55" s="35">
        <v>3</v>
      </c>
      <c r="E55" s="194">
        <v>0</v>
      </c>
      <c r="F55" s="199">
        <f t="shared" si="2"/>
        <v>0</v>
      </c>
      <c r="G55" s="194">
        <v>0</v>
      </c>
      <c r="H55" s="426">
        <f t="shared" si="3"/>
        <v>0</v>
      </c>
    </row>
    <row r="56" spans="1:8" ht="26.25">
      <c r="A56" s="408">
        <v>29</v>
      </c>
      <c r="B56" s="388" t="s">
        <v>33</v>
      </c>
      <c r="C56" s="34" t="s">
        <v>18</v>
      </c>
      <c r="D56" s="35">
        <v>1</v>
      </c>
      <c r="E56" s="194">
        <v>0</v>
      </c>
      <c r="F56" s="199">
        <f t="shared" si="2"/>
        <v>0</v>
      </c>
      <c r="G56" s="194">
        <v>0</v>
      </c>
      <c r="H56" s="426">
        <f t="shared" si="3"/>
        <v>0</v>
      </c>
    </row>
    <row r="57" spans="1:8" ht="26.1" customHeight="1">
      <c r="A57" s="408">
        <v>30</v>
      </c>
      <c r="B57" s="388" t="s">
        <v>34</v>
      </c>
      <c r="C57" s="34" t="s">
        <v>18</v>
      </c>
      <c r="D57" s="35">
        <v>2</v>
      </c>
      <c r="E57" s="194">
        <v>0</v>
      </c>
      <c r="F57" s="199">
        <f t="shared" si="2"/>
        <v>0</v>
      </c>
      <c r="G57" s="194">
        <v>0</v>
      </c>
      <c r="H57" s="426">
        <f t="shared" si="3"/>
        <v>0</v>
      </c>
    </row>
    <row r="58" spans="1:8" ht="20.25" customHeight="1" thickBot="1">
      <c r="A58" s="412">
        <v>31</v>
      </c>
      <c r="B58" s="413" t="s">
        <v>35</v>
      </c>
      <c r="C58" s="414" t="s">
        <v>18</v>
      </c>
      <c r="D58" s="415">
        <v>4</v>
      </c>
      <c r="E58" s="416">
        <v>0</v>
      </c>
      <c r="F58" s="427">
        <f t="shared" si="2"/>
        <v>0</v>
      </c>
      <c r="G58" s="416">
        <v>0</v>
      </c>
      <c r="H58" s="428">
        <f t="shared" si="3"/>
        <v>0</v>
      </c>
    </row>
    <row r="59" spans="1:8" ht="14.1" customHeight="1">
      <c r="B59" s="402" t="s">
        <v>26</v>
      </c>
      <c r="C59" s="403"/>
      <c r="D59" s="404">
        <v>1</v>
      </c>
      <c r="E59" s="207"/>
      <c r="F59" s="406">
        <f>SUM(F50:F58)</f>
        <v>0</v>
      </c>
      <c r="G59" s="406"/>
      <c r="H59" s="407">
        <f>SUM(H50:H58)</f>
        <v>0</v>
      </c>
    </row>
    <row r="60" spans="1:8" ht="14.1" customHeight="1">
      <c r="B60" s="36" t="s">
        <v>27</v>
      </c>
      <c r="C60" s="37">
        <v>0.08</v>
      </c>
      <c r="D60" s="38"/>
      <c r="E60" s="199"/>
      <c r="F60" s="202"/>
      <c r="G60" s="202"/>
      <c r="H60" s="201">
        <f>PRODUCT(H59,C60)</f>
        <v>0</v>
      </c>
    </row>
    <row r="61" spans="1:8" ht="16.5" thickBot="1">
      <c r="B61" s="40" t="s">
        <v>733</v>
      </c>
      <c r="C61" s="41"/>
      <c r="D61" s="42"/>
      <c r="E61" s="200"/>
      <c r="F61" s="203"/>
      <c r="G61" s="203"/>
      <c r="H61" s="516">
        <f>F59+H59+H60</f>
        <v>0</v>
      </c>
    </row>
    <row r="62" spans="1:8" ht="14.1" customHeight="1" thickBot="1">
      <c r="B62" s="28"/>
      <c r="C62" s="44"/>
      <c r="D62" s="45"/>
      <c r="E62" s="46"/>
      <c r="F62" s="47"/>
      <c r="G62" s="47"/>
      <c r="H62" s="47"/>
    </row>
    <row r="63" spans="1:8" ht="14.1" customHeight="1">
      <c r="A63" s="419"/>
      <c r="B63" s="420" t="s">
        <v>36</v>
      </c>
      <c r="C63" s="421"/>
      <c r="D63" s="422"/>
      <c r="E63" s="423"/>
      <c r="F63" s="424"/>
      <c r="G63" s="423"/>
      <c r="H63" s="425"/>
    </row>
    <row r="64" spans="1:8" ht="14.1" customHeight="1">
      <c r="A64" s="408">
        <v>32</v>
      </c>
      <c r="B64" s="395" t="s">
        <v>37</v>
      </c>
      <c r="C64" s="48" t="s">
        <v>10</v>
      </c>
      <c r="D64" s="48">
        <v>240</v>
      </c>
      <c r="E64" s="204">
        <v>0</v>
      </c>
      <c r="F64" s="205">
        <f t="shared" ref="F64:F73" si="4">E64*D64</f>
        <v>0</v>
      </c>
      <c r="G64" s="204">
        <v>0</v>
      </c>
      <c r="H64" s="429">
        <f t="shared" ref="H64:H73" si="5">G64*D64</f>
        <v>0</v>
      </c>
    </row>
    <row r="65" spans="1:8" ht="14.1" customHeight="1">
      <c r="A65" s="408">
        <v>33</v>
      </c>
      <c r="B65" s="387" t="s">
        <v>38</v>
      </c>
      <c r="C65" s="34" t="s">
        <v>18</v>
      </c>
      <c r="D65" s="35">
        <v>4</v>
      </c>
      <c r="E65" s="194">
        <v>0</v>
      </c>
      <c r="F65" s="206">
        <f t="shared" si="4"/>
        <v>0</v>
      </c>
      <c r="G65" s="194">
        <v>0</v>
      </c>
      <c r="H65" s="430">
        <f t="shared" si="5"/>
        <v>0</v>
      </c>
    </row>
    <row r="66" spans="1:8" ht="14.1" customHeight="1">
      <c r="A66" s="408">
        <v>34</v>
      </c>
      <c r="B66" s="395" t="s">
        <v>39</v>
      </c>
      <c r="C66" s="48" t="s">
        <v>18</v>
      </c>
      <c r="D66" s="48">
        <v>8</v>
      </c>
      <c r="E66" s="204">
        <v>0</v>
      </c>
      <c r="F66" s="205">
        <f t="shared" si="4"/>
        <v>0</v>
      </c>
      <c r="G66" s="204">
        <v>0</v>
      </c>
      <c r="H66" s="429">
        <f t="shared" si="5"/>
        <v>0</v>
      </c>
    </row>
    <row r="67" spans="1:8" ht="14.1" customHeight="1">
      <c r="A67" s="408">
        <v>35</v>
      </c>
      <c r="B67" s="395" t="s">
        <v>40</v>
      </c>
      <c r="C67" s="48" t="s">
        <v>18</v>
      </c>
      <c r="D67" s="48">
        <v>6</v>
      </c>
      <c r="E67" s="204">
        <v>0</v>
      </c>
      <c r="F67" s="205">
        <f t="shared" si="4"/>
        <v>0</v>
      </c>
      <c r="G67" s="204">
        <v>0</v>
      </c>
      <c r="H67" s="429">
        <f t="shared" si="5"/>
        <v>0</v>
      </c>
    </row>
    <row r="68" spans="1:8" ht="14.1" customHeight="1">
      <c r="A68" s="408">
        <v>36</v>
      </c>
      <c r="B68" s="395" t="s">
        <v>41</v>
      </c>
      <c r="C68" s="48" t="s">
        <v>18</v>
      </c>
      <c r="D68" s="48">
        <v>6</v>
      </c>
      <c r="E68" s="204">
        <v>0</v>
      </c>
      <c r="F68" s="205">
        <f t="shared" si="4"/>
        <v>0</v>
      </c>
      <c r="G68" s="204">
        <v>0</v>
      </c>
      <c r="H68" s="429">
        <f t="shared" si="5"/>
        <v>0</v>
      </c>
    </row>
    <row r="69" spans="1:8" ht="14.1" customHeight="1">
      <c r="A69" s="408">
        <v>37</v>
      </c>
      <c r="B69" s="395" t="s">
        <v>16</v>
      </c>
      <c r="C69" s="48" t="s">
        <v>10</v>
      </c>
      <c r="D69" s="38">
        <v>220</v>
      </c>
      <c r="E69" s="204">
        <v>0</v>
      </c>
      <c r="F69" s="196">
        <f t="shared" si="4"/>
        <v>0</v>
      </c>
      <c r="G69" s="204">
        <v>0</v>
      </c>
      <c r="H69" s="410">
        <f t="shared" si="5"/>
        <v>0</v>
      </c>
    </row>
    <row r="70" spans="1:8" ht="14.1" customHeight="1">
      <c r="A70" s="408">
        <v>38</v>
      </c>
      <c r="B70" s="395" t="s">
        <v>42</v>
      </c>
      <c r="C70" s="48" t="s">
        <v>10</v>
      </c>
      <c r="D70" s="38">
        <v>50</v>
      </c>
      <c r="E70" s="204">
        <v>0</v>
      </c>
      <c r="F70" s="196">
        <f t="shared" si="4"/>
        <v>0</v>
      </c>
      <c r="G70" s="204">
        <v>0</v>
      </c>
      <c r="H70" s="410">
        <f t="shared" si="5"/>
        <v>0</v>
      </c>
    </row>
    <row r="71" spans="1:8" ht="14.1" customHeight="1">
      <c r="A71" s="408">
        <v>39</v>
      </c>
      <c r="B71" s="387" t="s">
        <v>21</v>
      </c>
      <c r="C71" s="34" t="s">
        <v>18</v>
      </c>
      <c r="D71" s="35">
        <v>4</v>
      </c>
      <c r="E71" s="194">
        <v>0</v>
      </c>
      <c r="F71" s="196">
        <f t="shared" si="4"/>
        <v>0</v>
      </c>
      <c r="G71" s="194">
        <v>0</v>
      </c>
      <c r="H71" s="410">
        <f t="shared" si="5"/>
        <v>0</v>
      </c>
    </row>
    <row r="72" spans="1:8" ht="14.1" customHeight="1">
      <c r="A72" s="408">
        <v>40</v>
      </c>
      <c r="B72" s="387" t="s">
        <v>43</v>
      </c>
      <c r="C72" s="34" t="s">
        <v>18</v>
      </c>
      <c r="D72" s="35">
        <v>2</v>
      </c>
      <c r="E72" s="194">
        <v>0</v>
      </c>
      <c r="F72" s="196">
        <f t="shared" si="4"/>
        <v>0</v>
      </c>
      <c r="G72" s="194">
        <v>0</v>
      </c>
      <c r="H72" s="410">
        <f t="shared" si="5"/>
        <v>0</v>
      </c>
    </row>
    <row r="73" spans="1:8">
      <c r="A73" s="408">
        <v>41</v>
      </c>
      <c r="B73" s="387" t="s">
        <v>44</v>
      </c>
      <c r="C73" s="34" t="s">
        <v>18</v>
      </c>
      <c r="D73" s="35">
        <v>2</v>
      </c>
      <c r="E73" s="194">
        <v>0</v>
      </c>
      <c r="F73" s="196">
        <f t="shared" si="4"/>
        <v>0</v>
      </c>
      <c r="G73" s="194">
        <v>0</v>
      </c>
      <c r="H73" s="410">
        <f t="shared" si="5"/>
        <v>0</v>
      </c>
    </row>
    <row r="74" spans="1:8" ht="14.1" customHeight="1">
      <c r="A74" s="408">
        <v>42</v>
      </c>
      <c r="B74" s="396" t="s">
        <v>664</v>
      </c>
      <c r="C74" s="34"/>
      <c r="D74" s="35"/>
      <c r="E74" s="197"/>
      <c r="F74" s="196"/>
      <c r="G74" s="197"/>
      <c r="H74" s="410"/>
    </row>
    <row r="75" spans="1:8" ht="14.1" customHeight="1">
      <c r="A75" s="408">
        <v>43</v>
      </c>
      <c r="B75" s="395" t="s">
        <v>665</v>
      </c>
      <c r="C75" s="34" t="s">
        <v>18</v>
      </c>
      <c r="D75" s="35">
        <v>2</v>
      </c>
      <c r="E75" s="194">
        <v>0</v>
      </c>
      <c r="F75" s="196">
        <f t="shared" ref="F75:F83" si="6">E75*D75</f>
        <v>0</v>
      </c>
      <c r="G75" s="194">
        <v>0</v>
      </c>
      <c r="H75" s="410">
        <f t="shared" ref="H75:H83" si="7">G75*D75</f>
        <v>0</v>
      </c>
    </row>
    <row r="76" spans="1:8" ht="14.1" customHeight="1">
      <c r="A76" s="408">
        <v>44</v>
      </c>
      <c r="B76" s="395" t="s">
        <v>666</v>
      </c>
      <c r="C76" s="34" t="s">
        <v>18</v>
      </c>
      <c r="D76" s="35">
        <v>1</v>
      </c>
      <c r="E76" s="194">
        <v>0</v>
      </c>
      <c r="F76" s="196">
        <f t="shared" si="6"/>
        <v>0</v>
      </c>
      <c r="G76" s="194">
        <v>0</v>
      </c>
      <c r="H76" s="410">
        <f t="shared" si="7"/>
        <v>0</v>
      </c>
    </row>
    <row r="77" spans="1:8" ht="14.1" customHeight="1">
      <c r="A77" s="408">
        <v>45</v>
      </c>
      <c r="B77" s="395" t="s">
        <v>667</v>
      </c>
      <c r="C77" s="34" t="s">
        <v>18</v>
      </c>
      <c r="D77" s="35">
        <v>25</v>
      </c>
      <c r="E77" s="194">
        <v>0</v>
      </c>
      <c r="F77" s="196">
        <f t="shared" si="6"/>
        <v>0</v>
      </c>
      <c r="G77" s="194">
        <v>0</v>
      </c>
      <c r="H77" s="410">
        <f t="shared" si="7"/>
        <v>0</v>
      </c>
    </row>
    <row r="78" spans="1:8" ht="14.1" customHeight="1">
      <c r="A78" s="408">
        <v>46</v>
      </c>
      <c r="B78" s="395" t="s">
        <v>668</v>
      </c>
      <c r="C78" s="34" t="s">
        <v>18</v>
      </c>
      <c r="D78" s="35">
        <v>1</v>
      </c>
      <c r="E78" s="194">
        <v>0</v>
      </c>
      <c r="F78" s="196">
        <f t="shared" si="6"/>
        <v>0</v>
      </c>
      <c r="G78" s="194">
        <v>0</v>
      </c>
      <c r="H78" s="410">
        <f t="shared" si="7"/>
        <v>0</v>
      </c>
    </row>
    <row r="79" spans="1:8" ht="14.1" customHeight="1">
      <c r="A79" s="408">
        <v>47</v>
      </c>
      <c r="B79" s="395" t="s">
        <v>669</v>
      </c>
      <c r="C79" s="34" t="s">
        <v>18</v>
      </c>
      <c r="D79" s="35">
        <v>1</v>
      </c>
      <c r="E79" s="194">
        <v>0</v>
      </c>
      <c r="F79" s="196">
        <f t="shared" si="6"/>
        <v>0</v>
      </c>
      <c r="G79" s="194">
        <v>0</v>
      </c>
      <c r="H79" s="410">
        <f t="shared" si="7"/>
        <v>0</v>
      </c>
    </row>
    <row r="80" spans="1:8" ht="14.1" customHeight="1">
      <c r="A80" s="408">
        <v>48</v>
      </c>
      <c r="B80" s="395" t="s">
        <v>682</v>
      </c>
      <c r="C80" s="34" t="s">
        <v>18</v>
      </c>
      <c r="D80" s="35">
        <v>1</v>
      </c>
      <c r="E80" s="194">
        <v>0</v>
      </c>
      <c r="F80" s="196">
        <f t="shared" si="6"/>
        <v>0</v>
      </c>
      <c r="G80" s="194">
        <v>0</v>
      </c>
      <c r="H80" s="410">
        <f t="shared" si="7"/>
        <v>0</v>
      </c>
    </row>
    <row r="81" spans="1:8" ht="14.1" customHeight="1">
      <c r="A81" s="408">
        <v>49</v>
      </c>
      <c r="B81" s="395" t="s">
        <v>670</v>
      </c>
      <c r="C81" s="34" t="s">
        <v>18</v>
      </c>
      <c r="D81" s="35">
        <v>1</v>
      </c>
      <c r="E81" s="194">
        <v>0</v>
      </c>
      <c r="F81" s="196">
        <f t="shared" si="6"/>
        <v>0</v>
      </c>
      <c r="G81" s="194">
        <v>0</v>
      </c>
      <c r="H81" s="410">
        <f t="shared" si="7"/>
        <v>0</v>
      </c>
    </row>
    <row r="82" spans="1:8" ht="14.1" customHeight="1">
      <c r="A82" s="408">
        <v>50</v>
      </c>
      <c r="B82" s="395" t="s">
        <v>671</v>
      </c>
      <c r="C82" s="34" t="s">
        <v>18</v>
      </c>
      <c r="D82" s="35">
        <v>1</v>
      </c>
      <c r="E82" s="194">
        <v>0</v>
      </c>
      <c r="F82" s="196">
        <f t="shared" si="6"/>
        <v>0</v>
      </c>
      <c r="G82" s="194">
        <v>0</v>
      </c>
      <c r="H82" s="410">
        <f t="shared" si="7"/>
        <v>0</v>
      </c>
    </row>
    <row r="83" spans="1:8" ht="14.1" customHeight="1">
      <c r="A83" s="408">
        <v>51</v>
      </c>
      <c r="B83" s="395" t="s">
        <v>672</v>
      </c>
      <c r="C83" s="34" t="s">
        <v>18</v>
      </c>
      <c r="D83" s="35">
        <v>2</v>
      </c>
      <c r="E83" s="194">
        <v>0</v>
      </c>
      <c r="F83" s="196">
        <f t="shared" si="6"/>
        <v>0</v>
      </c>
      <c r="G83" s="194">
        <v>0</v>
      </c>
      <c r="H83" s="410">
        <f t="shared" si="7"/>
        <v>0</v>
      </c>
    </row>
    <row r="84" spans="1:8" ht="14.1" customHeight="1">
      <c r="A84" s="408">
        <v>52</v>
      </c>
      <c r="B84" s="396" t="s">
        <v>683</v>
      </c>
      <c r="C84" s="34"/>
      <c r="D84" s="35"/>
      <c r="E84" s="197"/>
      <c r="F84" s="196"/>
      <c r="G84" s="197"/>
      <c r="H84" s="410"/>
    </row>
    <row r="85" spans="1:8" ht="14.1" customHeight="1">
      <c r="A85" s="408">
        <v>53</v>
      </c>
      <c r="B85" s="395" t="s">
        <v>673</v>
      </c>
      <c r="C85" s="34" t="s">
        <v>18</v>
      </c>
      <c r="D85" s="35">
        <v>2</v>
      </c>
      <c r="E85" s="194">
        <v>0</v>
      </c>
      <c r="F85" s="196">
        <f t="shared" ref="F85:F92" si="8">E85*D85</f>
        <v>0</v>
      </c>
      <c r="G85" s="194">
        <v>0</v>
      </c>
      <c r="H85" s="410">
        <f t="shared" ref="H85:H92" si="9">G85*D85</f>
        <v>0</v>
      </c>
    </row>
    <row r="86" spans="1:8" ht="14.1" customHeight="1">
      <c r="A86" s="408">
        <v>54</v>
      </c>
      <c r="B86" s="395" t="s">
        <v>674</v>
      </c>
      <c r="C86" s="34" t="s">
        <v>18</v>
      </c>
      <c r="D86" s="35">
        <v>24</v>
      </c>
      <c r="E86" s="194">
        <v>0</v>
      </c>
      <c r="F86" s="196">
        <f t="shared" si="8"/>
        <v>0</v>
      </c>
      <c r="G86" s="194">
        <v>0</v>
      </c>
      <c r="H86" s="410">
        <f t="shared" si="9"/>
        <v>0</v>
      </c>
    </row>
    <row r="87" spans="1:8" ht="14.1" customHeight="1">
      <c r="A87" s="408">
        <v>55</v>
      </c>
      <c r="B87" s="395" t="s">
        <v>675</v>
      </c>
      <c r="C87" s="34" t="s">
        <v>18</v>
      </c>
      <c r="D87" s="35">
        <v>24</v>
      </c>
      <c r="E87" s="194">
        <v>0</v>
      </c>
      <c r="F87" s="196">
        <f t="shared" si="8"/>
        <v>0</v>
      </c>
      <c r="G87" s="194">
        <v>0</v>
      </c>
      <c r="H87" s="410">
        <f t="shared" si="9"/>
        <v>0</v>
      </c>
    </row>
    <row r="88" spans="1:8" ht="14.1" customHeight="1">
      <c r="A88" s="408">
        <v>56</v>
      </c>
      <c r="B88" s="395" t="s">
        <v>676</v>
      </c>
      <c r="C88" s="34" t="s">
        <v>18</v>
      </c>
      <c r="D88" s="35">
        <v>24</v>
      </c>
      <c r="E88" s="194">
        <v>0</v>
      </c>
      <c r="F88" s="196">
        <f t="shared" si="8"/>
        <v>0</v>
      </c>
      <c r="G88" s="194">
        <v>0</v>
      </c>
      <c r="H88" s="410">
        <f t="shared" si="9"/>
        <v>0</v>
      </c>
    </row>
    <row r="89" spans="1:8" ht="14.1" customHeight="1">
      <c r="A89" s="408">
        <v>57</v>
      </c>
      <c r="B89" s="395" t="s">
        <v>677</v>
      </c>
      <c r="C89" s="34" t="s">
        <v>18</v>
      </c>
      <c r="D89" s="35">
        <v>24</v>
      </c>
      <c r="E89" s="194">
        <v>0</v>
      </c>
      <c r="F89" s="196">
        <f t="shared" si="8"/>
        <v>0</v>
      </c>
      <c r="G89" s="194">
        <v>0</v>
      </c>
      <c r="H89" s="410">
        <f t="shared" si="9"/>
        <v>0</v>
      </c>
    </row>
    <row r="90" spans="1:8">
      <c r="A90" s="408">
        <v>58</v>
      </c>
      <c r="B90" s="395" t="s">
        <v>678</v>
      </c>
      <c r="C90" s="34" t="s">
        <v>18</v>
      </c>
      <c r="D90" s="35">
        <v>6</v>
      </c>
      <c r="E90" s="194">
        <v>0</v>
      </c>
      <c r="F90" s="196">
        <f t="shared" si="8"/>
        <v>0</v>
      </c>
      <c r="G90" s="194">
        <v>0</v>
      </c>
      <c r="H90" s="410">
        <f t="shared" si="9"/>
        <v>0</v>
      </c>
    </row>
    <row r="91" spans="1:8">
      <c r="A91" s="408">
        <v>59</v>
      </c>
      <c r="B91" s="395" t="s">
        <v>679</v>
      </c>
      <c r="C91" s="34" t="s">
        <v>18</v>
      </c>
      <c r="D91" s="35">
        <v>6</v>
      </c>
      <c r="E91" s="194">
        <v>0</v>
      </c>
      <c r="F91" s="196">
        <f t="shared" si="8"/>
        <v>0</v>
      </c>
      <c r="G91" s="194">
        <v>0</v>
      </c>
      <c r="H91" s="410">
        <f t="shared" si="9"/>
        <v>0</v>
      </c>
    </row>
    <row r="92" spans="1:8" ht="16.5" thickBot="1">
      <c r="A92" s="412">
        <v>60</v>
      </c>
      <c r="B92" s="431" t="s">
        <v>680</v>
      </c>
      <c r="C92" s="414" t="s">
        <v>18</v>
      </c>
      <c r="D92" s="415">
        <v>6</v>
      </c>
      <c r="E92" s="416">
        <v>0</v>
      </c>
      <c r="F92" s="417">
        <f t="shared" si="8"/>
        <v>0</v>
      </c>
      <c r="G92" s="416">
        <v>0</v>
      </c>
      <c r="H92" s="418">
        <f t="shared" si="9"/>
        <v>0</v>
      </c>
    </row>
    <row r="93" spans="1:8" ht="14.1" customHeight="1">
      <c r="B93" s="402" t="s">
        <v>26</v>
      </c>
      <c r="C93" s="403"/>
      <c r="D93" s="404">
        <v>1</v>
      </c>
      <c r="E93" s="207"/>
      <c r="F93" s="406">
        <f>SUM(F63:F92)</f>
        <v>0</v>
      </c>
      <c r="G93" s="406"/>
      <c r="H93" s="407">
        <f>SUM(H63:H92)</f>
        <v>0</v>
      </c>
    </row>
    <row r="94" spans="1:8" ht="14.1" customHeight="1">
      <c r="B94" s="36" t="s">
        <v>27</v>
      </c>
      <c r="C94" s="37">
        <v>0.08</v>
      </c>
      <c r="D94" s="38"/>
      <c r="E94" s="199"/>
      <c r="F94" s="202"/>
      <c r="G94" s="202"/>
      <c r="H94" s="201">
        <f>PRODUCT(H93,C94)</f>
        <v>0</v>
      </c>
    </row>
    <row r="95" spans="1:8" ht="16.5" thickBot="1">
      <c r="B95" s="40" t="s">
        <v>733</v>
      </c>
      <c r="C95" s="41"/>
      <c r="D95" s="42"/>
      <c r="E95" s="200"/>
      <c r="F95" s="203"/>
      <c r="G95" s="203"/>
      <c r="H95" s="516">
        <f>F93+H93+H94</f>
        <v>0</v>
      </c>
    </row>
    <row r="96" spans="1:8" ht="14.1" customHeight="1" thickBot="1">
      <c r="B96" s="28"/>
      <c r="C96" s="44"/>
      <c r="D96" s="45"/>
      <c r="E96" s="46"/>
      <c r="F96" s="47"/>
      <c r="G96" s="47"/>
      <c r="H96" s="47"/>
    </row>
    <row r="97" spans="1:8" ht="14.1" customHeight="1">
      <c r="A97" s="419"/>
      <c r="B97" s="432" t="s">
        <v>45</v>
      </c>
      <c r="C97" s="433"/>
      <c r="D97" s="434"/>
      <c r="E97" s="435"/>
      <c r="F97" s="436"/>
      <c r="G97" s="435"/>
      <c r="H97" s="437"/>
    </row>
    <row r="98" spans="1:8" ht="14.1" customHeight="1">
      <c r="A98" s="408">
        <v>61</v>
      </c>
      <c r="B98" s="397" t="s">
        <v>46</v>
      </c>
      <c r="C98" s="50" t="s">
        <v>10</v>
      </c>
      <c r="D98" s="51">
        <v>20</v>
      </c>
      <c r="E98" s="204">
        <v>0</v>
      </c>
      <c r="F98" s="199">
        <f t="shared" ref="F98:F104" si="10">E98*D98</f>
        <v>0</v>
      </c>
      <c r="G98" s="204">
        <v>0</v>
      </c>
      <c r="H98" s="426">
        <f t="shared" ref="H98:H104" si="11">G98*D98</f>
        <v>0</v>
      </c>
    </row>
    <row r="99" spans="1:8" ht="14.1" customHeight="1">
      <c r="A99" s="408">
        <v>62</v>
      </c>
      <c r="B99" s="395" t="s">
        <v>47</v>
      </c>
      <c r="C99" s="48" t="s">
        <v>10</v>
      </c>
      <c r="D99" s="38">
        <v>60</v>
      </c>
      <c r="E99" s="204">
        <v>0</v>
      </c>
      <c r="F99" s="199">
        <f t="shared" si="10"/>
        <v>0</v>
      </c>
      <c r="G99" s="204">
        <v>0</v>
      </c>
      <c r="H99" s="426">
        <f t="shared" si="11"/>
        <v>0</v>
      </c>
    </row>
    <row r="100" spans="1:8" ht="14.1" customHeight="1">
      <c r="A100" s="408">
        <v>63</v>
      </c>
      <c r="B100" s="395" t="s">
        <v>16</v>
      </c>
      <c r="C100" s="48" t="s">
        <v>10</v>
      </c>
      <c r="D100" s="38">
        <v>55</v>
      </c>
      <c r="E100" s="204">
        <v>0</v>
      </c>
      <c r="F100" s="199">
        <f t="shared" si="10"/>
        <v>0</v>
      </c>
      <c r="G100" s="204">
        <v>0</v>
      </c>
      <c r="H100" s="426">
        <f t="shared" si="11"/>
        <v>0</v>
      </c>
    </row>
    <row r="101" spans="1:8" ht="14.1" customHeight="1">
      <c r="A101" s="408">
        <v>64</v>
      </c>
      <c r="B101" s="395" t="s">
        <v>48</v>
      </c>
      <c r="C101" s="48" t="s">
        <v>18</v>
      </c>
      <c r="D101" s="38">
        <v>2</v>
      </c>
      <c r="E101" s="204">
        <v>0</v>
      </c>
      <c r="F101" s="199">
        <f t="shared" si="10"/>
        <v>0</v>
      </c>
      <c r="G101" s="204">
        <v>0</v>
      </c>
      <c r="H101" s="426">
        <f t="shared" si="11"/>
        <v>0</v>
      </c>
    </row>
    <row r="102" spans="1:8" ht="14.1" customHeight="1">
      <c r="A102" s="408">
        <v>65</v>
      </c>
      <c r="B102" s="395" t="s">
        <v>21</v>
      </c>
      <c r="C102" s="48" t="s">
        <v>18</v>
      </c>
      <c r="D102" s="38">
        <v>2</v>
      </c>
      <c r="E102" s="204">
        <v>0</v>
      </c>
      <c r="F102" s="199">
        <f t="shared" si="10"/>
        <v>0</v>
      </c>
      <c r="G102" s="204">
        <v>0</v>
      </c>
      <c r="H102" s="426">
        <f t="shared" si="11"/>
        <v>0</v>
      </c>
    </row>
    <row r="103" spans="1:8" ht="14.1" customHeight="1">
      <c r="A103" s="408">
        <v>66</v>
      </c>
      <c r="B103" s="395" t="s">
        <v>49</v>
      </c>
      <c r="C103" s="48" t="s">
        <v>18</v>
      </c>
      <c r="D103" s="38">
        <v>2</v>
      </c>
      <c r="E103" s="204">
        <v>0</v>
      </c>
      <c r="F103" s="199">
        <f t="shared" si="10"/>
        <v>0</v>
      </c>
      <c r="G103" s="204">
        <v>0</v>
      </c>
      <c r="H103" s="426">
        <f t="shared" si="11"/>
        <v>0</v>
      </c>
    </row>
    <row r="104" spans="1:8" ht="14.1" customHeight="1" thickBot="1">
      <c r="A104" s="412">
        <v>67</v>
      </c>
      <c r="B104" s="431" t="s">
        <v>50</v>
      </c>
      <c r="C104" s="438" t="s">
        <v>18</v>
      </c>
      <c r="D104" s="439">
        <v>1</v>
      </c>
      <c r="E104" s="440">
        <v>0</v>
      </c>
      <c r="F104" s="427">
        <f t="shared" si="10"/>
        <v>0</v>
      </c>
      <c r="G104" s="440">
        <v>0</v>
      </c>
      <c r="H104" s="428">
        <f t="shared" si="11"/>
        <v>0</v>
      </c>
    </row>
    <row r="105" spans="1:8" ht="14.1" customHeight="1">
      <c r="B105" s="402" t="s">
        <v>26</v>
      </c>
      <c r="C105" s="403"/>
      <c r="D105" s="404">
        <v>1</v>
      </c>
      <c r="E105" s="405"/>
      <c r="F105" s="406">
        <f>SUM(F97:F104)</f>
        <v>0</v>
      </c>
      <c r="G105" s="406"/>
      <c r="H105" s="407">
        <f>SUM(H97:H104)</f>
        <v>0</v>
      </c>
    </row>
    <row r="106" spans="1:8" ht="14.1" customHeight="1">
      <c r="B106" s="36" t="s">
        <v>27</v>
      </c>
      <c r="C106" s="37">
        <v>0.08</v>
      </c>
      <c r="D106" s="38"/>
      <c r="E106" s="39"/>
      <c r="F106" s="202"/>
      <c r="G106" s="202"/>
      <c r="H106" s="201">
        <f>PRODUCT(H105,C106)</f>
        <v>0</v>
      </c>
    </row>
    <row r="107" spans="1:8" ht="16.5" thickBot="1">
      <c r="B107" s="40" t="s">
        <v>733</v>
      </c>
      <c r="C107" s="41"/>
      <c r="D107" s="42"/>
      <c r="E107" s="43"/>
      <c r="F107" s="203"/>
      <c r="G107" s="203"/>
      <c r="H107" s="516">
        <f>F105+H105+H106</f>
        <v>0</v>
      </c>
    </row>
    <row r="108" spans="1:8" ht="16.5" thickBot="1"/>
    <row r="109" spans="1:8">
      <c r="A109" s="419"/>
      <c r="B109" s="432" t="s">
        <v>51</v>
      </c>
      <c r="C109" s="433"/>
      <c r="D109" s="434"/>
      <c r="E109" s="435"/>
      <c r="F109" s="436"/>
      <c r="G109" s="435"/>
      <c r="H109" s="437"/>
    </row>
    <row r="110" spans="1:8" ht="16.5" thickBot="1">
      <c r="A110" s="412">
        <v>68</v>
      </c>
      <c r="B110" s="441" t="s">
        <v>52</v>
      </c>
      <c r="C110" s="438" t="s">
        <v>18</v>
      </c>
      <c r="D110" s="439">
        <v>4</v>
      </c>
      <c r="E110" s="440">
        <v>0</v>
      </c>
      <c r="F110" s="427">
        <f>E110*D110</f>
        <v>0</v>
      </c>
      <c r="G110" s="440">
        <v>0</v>
      </c>
      <c r="H110" s="428">
        <f>G110*D110</f>
        <v>0</v>
      </c>
    </row>
    <row r="111" spans="1:8">
      <c r="B111" s="402" t="s">
        <v>26</v>
      </c>
      <c r="C111" s="403"/>
      <c r="D111" s="404">
        <v>1</v>
      </c>
      <c r="E111" s="405"/>
      <c r="F111" s="406">
        <f>SUM(F109:F110)</f>
        <v>0</v>
      </c>
      <c r="G111" s="406"/>
      <c r="H111" s="407">
        <f>SUM(H109:H110)</f>
        <v>0</v>
      </c>
    </row>
    <row r="112" spans="1:8">
      <c r="B112" s="36" t="s">
        <v>27</v>
      </c>
      <c r="C112" s="37">
        <v>0.08</v>
      </c>
      <c r="D112" s="38"/>
      <c r="E112" s="39"/>
      <c r="F112" s="202"/>
      <c r="G112" s="202"/>
      <c r="H112" s="201">
        <f>PRODUCT(H111,C112)</f>
        <v>0</v>
      </c>
    </row>
    <row r="113" spans="1:8" ht="16.5" thickBot="1">
      <c r="B113" s="40" t="s">
        <v>733</v>
      </c>
      <c r="C113" s="41"/>
      <c r="D113" s="42"/>
      <c r="E113" s="43"/>
      <c r="F113" s="203"/>
      <c r="G113" s="203"/>
      <c r="H113" s="516">
        <f>F111+H111+H112</f>
        <v>0</v>
      </c>
    </row>
    <row r="114" spans="1:8" ht="16.5" thickBot="1"/>
    <row r="115" spans="1:8">
      <c r="A115" s="419"/>
      <c r="B115" s="442" t="s">
        <v>53</v>
      </c>
      <c r="C115" s="443"/>
      <c r="D115" s="444"/>
      <c r="E115" s="445"/>
      <c r="F115" s="446"/>
      <c r="G115" s="445"/>
      <c r="H115" s="447"/>
    </row>
    <row r="116" spans="1:8">
      <c r="A116" s="448">
        <v>69</v>
      </c>
      <c r="B116" s="397" t="s">
        <v>54</v>
      </c>
      <c r="C116" s="50" t="s">
        <v>18</v>
      </c>
      <c r="D116" s="51">
        <v>3</v>
      </c>
      <c r="E116" s="400">
        <v>0</v>
      </c>
      <c r="F116" s="207">
        <f>D116*E116</f>
        <v>0</v>
      </c>
      <c r="G116" s="401">
        <v>0</v>
      </c>
      <c r="H116" s="449">
        <f>G116*D116</f>
        <v>0</v>
      </c>
    </row>
    <row r="117" spans="1:8">
      <c r="A117" s="408">
        <v>70</v>
      </c>
      <c r="B117" s="395" t="s">
        <v>55</v>
      </c>
      <c r="C117" s="48" t="s">
        <v>18</v>
      </c>
      <c r="D117" s="38">
        <v>1</v>
      </c>
      <c r="E117" s="204">
        <v>0</v>
      </c>
      <c r="F117" s="199">
        <f>D117*E117</f>
        <v>0</v>
      </c>
      <c r="G117" s="204">
        <v>0</v>
      </c>
      <c r="H117" s="450">
        <f>G117*D117</f>
        <v>0</v>
      </c>
    </row>
    <row r="118" spans="1:8" ht="26.25">
      <c r="A118" s="408">
        <v>71</v>
      </c>
      <c r="B118" s="398" t="s">
        <v>56</v>
      </c>
      <c r="C118" s="48" t="s">
        <v>18</v>
      </c>
      <c r="D118" s="38">
        <v>1</v>
      </c>
      <c r="E118" s="204">
        <v>0</v>
      </c>
      <c r="F118" s="199">
        <f>D118*E118</f>
        <v>0</v>
      </c>
      <c r="G118" s="204">
        <v>0</v>
      </c>
      <c r="H118" s="426">
        <f>G118*D118</f>
        <v>0</v>
      </c>
    </row>
    <row r="119" spans="1:8" ht="16.5" thickBot="1">
      <c r="A119" s="412">
        <v>72</v>
      </c>
      <c r="B119" s="431" t="s">
        <v>57</v>
      </c>
      <c r="C119" s="438" t="s">
        <v>18</v>
      </c>
      <c r="D119" s="439">
        <v>2</v>
      </c>
      <c r="E119" s="440">
        <v>0</v>
      </c>
      <c r="F119" s="427">
        <f>D119*E119</f>
        <v>0</v>
      </c>
      <c r="G119" s="440">
        <v>0</v>
      </c>
      <c r="H119" s="428">
        <f>G119*D119</f>
        <v>0</v>
      </c>
    </row>
    <row r="120" spans="1:8">
      <c r="B120" s="402" t="s">
        <v>26</v>
      </c>
      <c r="C120" s="403"/>
      <c r="D120" s="404">
        <v>1</v>
      </c>
      <c r="E120" s="207"/>
      <c r="F120" s="406">
        <f>SUM(F115:F119)</f>
        <v>0</v>
      </c>
      <c r="G120" s="406"/>
      <c r="H120" s="407">
        <f>SUM(H115:H119)</f>
        <v>0</v>
      </c>
    </row>
    <row r="121" spans="1:8">
      <c r="B121" s="36" t="s">
        <v>27</v>
      </c>
      <c r="C121" s="37">
        <v>0.08</v>
      </c>
      <c r="D121" s="38"/>
      <c r="E121" s="199"/>
      <c r="F121" s="202"/>
      <c r="G121" s="202"/>
      <c r="H121" s="201">
        <f>PRODUCT(H120,C121)</f>
        <v>0</v>
      </c>
    </row>
    <row r="122" spans="1:8" ht="16.5" thickBot="1">
      <c r="B122" s="40" t="s">
        <v>733</v>
      </c>
      <c r="C122" s="41"/>
      <c r="D122" s="42"/>
      <c r="E122" s="200"/>
      <c r="F122" s="203"/>
      <c r="G122" s="203"/>
      <c r="H122" s="516">
        <f>F120+H120+H121</f>
        <v>0</v>
      </c>
    </row>
    <row r="123" spans="1:8" ht="16.5" thickBot="1"/>
    <row r="124" spans="1:8">
      <c r="A124" s="419"/>
      <c r="B124" s="432" t="s">
        <v>58</v>
      </c>
      <c r="C124" s="433"/>
      <c r="D124" s="434"/>
      <c r="E124" s="435"/>
      <c r="F124" s="436"/>
      <c r="G124" s="435"/>
      <c r="H124" s="437"/>
    </row>
    <row r="125" spans="1:8">
      <c r="A125" s="408">
        <v>73</v>
      </c>
      <c r="B125" s="397" t="s">
        <v>59</v>
      </c>
      <c r="C125" s="50" t="s">
        <v>60</v>
      </c>
      <c r="D125" s="51">
        <v>12</v>
      </c>
      <c r="E125" s="204">
        <v>0</v>
      </c>
      <c r="F125" s="199">
        <f t="shared" ref="F125:F135" si="12">E125*D125</f>
        <v>0</v>
      </c>
      <c r="G125" s="49"/>
      <c r="H125" s="456"/>
    </row>
    <row r="126" spans="1:8">
      <c r="A126" s="408">
        <v>74</v>
      </c>
      <c r="B126" s="397" t="s">
        <v>693</v>
      </c>
      <c r="C126" s="50" t="s">
        <v>60</v>
      </c>
      <c r="D126" s="51">
        <v>15</v>
      </c>
      <c r="E126" s="204">
        <v>0</v>
      </c>
      <c r="F126" s="199">
        <f t="shared" si="12"/>
        <v>0</v>
      </c>
      <c r="G126" s="49"/>
      <c r="H126" s="456"/>
    </row>
    <row r="127" spans="1:8" ht="26.25">
      <c r="A127" s="408">
        <v>75</v>
      </c>
      <c r="B127" s="399" t="s">
        <v>694</v>
      </c>
      <c r="C127" s="50" t="s">
        <v>60</v>
      </c>
      <c r="D127" s="51">
        <v>10</v>
      </c>
      <c r="E127" s="204">
        <v>0</v>
      </c>
      <c r="F127" s="199">
        <f t="shared" si="12"/>
        <v>0</v>
      </c>
      <c r="G127" s="49"/>
      <c r="H127" s="456"/>
    </row>
    <row r="128" spans="1:8">
      <c r="A128" s="408">
        <v>76</v>
      </c>
      <c r="B128" s="397" t="s">
        <v>61</v>
      </c>
      <c r="C128" s="50" t="s">
        <v>60</v>
      </c>
      <c r="D128" s="51">
        <v>20</v>
      </c>
      <c r="E128" s="204">
        <v>0</v>
      </c>
      <c r="F128" s="199">
        <f t="shared" si="12"/>
        <v>0</v>
      </c>
      <c r="G128" s="49"/>
      <c r="H128" s="456"/>
    </row>
    <row r="129" spans="1:8">
      <c r="A129" s="408">
        <v>77</v>
      </c>
      <c r="B129" s="395" t="s">
        <v>62</v>
      </c>
      <c r="C129" s="50" t="s">
        <v>60</v>
      </c>
      <c r="D129" s="51">
        <v>10</v>
      </c>
      <c r="E129" s="204">
        <v>0</v>
      </c>
      <c r="F129" s="199">
        <f t="shared" si="12"/>
        <v>0</v>
      </c>
      <c r="G129" s="49"/>
      <c r="H129" s="456"/>
    </row>
    <row r="130" spans="1:8">
      <c r="A130" s="408">
        <v>78</v>
      </c>
      <c r="B130" s="395" t="s">
        <v>63</v>
      </c>
      <c r="C130" s="48" t="s">
        <v>60</v>
      </c>
      <c r="D130" s="38">
        <v>6</v>
      </c>
      <c r="E130" s="204">
        <v>0</v>
      </c>
      <c r="F130" s="199">
        <f t="shared" si="12"/>
        <v>0</v>
      </c>
      <c r="G130" s="49"/>
      <c r="H130" s="456"/>
    </row>
    <row r="131" spans="1:8">
      <c r="A131" s="408">
        <v>79</v>
      </c>
      <c r="B131" s="395" t="s">
        <v>64</v>
      </c>
      <c r="C131" s="50" t="s">
        <v>60</v>
      </c>
      <c r="D131" s="51">
        <v>12</v>
      </c>
      <c r="E131" s="204">
        <v>0</v>
      </c>
      <c r="F131" s="199">
        <f t="shared" si="12"/>
        <v>0</v>
      </c>
      <c r="G131" s="49"/>
      <c r="H131" s="456"/>
    </row>
    <row r="132" spans="1:8">
      <c r="A132" s="408">
        <v>80</v>
      </c>
      <c r="B132" s="395" t="s">
        <v>65</v>
      </c>
      <c r="C132" s="50" t="s">
        <v>60</v>
      </c>
      <c r="D132" s="51">
        <v>12</v>
      </c>
      <c r="E132" s="204">
        <v>0</v>
      </c>
      <c r="F132" s="199">
        <f t="shared" si="12"/>
        <v>0</v>
      </c>
      <c r="G132" s="49"/>
      <c r="H132" s="456"/>
    </row>
    <row r="133" spans="1:8">
      <c r="A133" s="408">
        <v>81</v>
      </c>
      <c r="B133" s="395" t="s">
        <v>66</v>
      </c>
      <c r="C133" s="50" t="s">
        <v>60</v>
      </c>
      <c r="D133" s="51">
        <v>10</v>
      </c>
      <c r="E133" s="204">
        <v>0</v>
      </c>
      <c r="F133" s="199">
        <f t="shared" si="12"/>
        <v>0</v>
      </c>
      <c r="G133" s="49"/>
      <c r="H133" s="456"/>
    </row>
    <row r="134" spans="1:8">
      <c r="A134" s="408">
        <v>82</v>
      </c>
      <c r="B134" s="395" t="s">
        <v>67</v>
      </c>
      <c r="C134" s="50" t="s">
        <v>60</v>
      </c>
      <c r="D134" s="51">
        <v>15</v>
      </c>
      <c r="E134" s="204">
        <v>0</v>
      </c>
      <c r="F134" s="199">
        <f t="shared" si="12"/>
        <v>0</v>
      </c>
      <c r="G134" s="49"/>
      <c r="H134" s="456"/>
    </row>
    <row r="135" spans="1:8" ht="16.5" thickBot="1">
      <c r="A135" s="412">
        <v>83</v>
      </c>
      <c r="B135" s="431" t="s">
        <v>68</v>
      </c>
      <c r="C135" s="457" t="s">
        <v>60</v>
      </c>
      <c r="D135" s="458">
        <v>24</v>
      </c>
      <c r="E135" s="440">
        <v>0</v>
      </c>
      <c r="F135" s="427">
        <f t="shared" si="12"/>
        <v>0</v>
      </c>
      <c r="G135" s="459"/>
      <c r="H135" s="460"/>
    </row>
    <row r="136" spans="1:8" ht="16.5" thickBot="1">
      <c r="B136" s="40" t="s">
        <v>733</v>
      </c>
      <c r="C136" s="451"/>
      <c r="D136" s="452">
        <v>1</v>
      </c>
      <c r="E136" s="453"/>
      <c r="F136" s="516">
        <f>SUM(F124:F135)</f>
        <v>0</v>
      </c>
      <c r="G136" s="454"/>
      <c r="H136" s="455"/>
    </row>
  </sheetData>
  <sheetProtection selectLockedCells="1" selectUnlockedCells="1"/>
  <mergeCells count="8">
    <mergeCell ref="E20:F20"/>
    <mergeCell ref="G20:H20"/>
    <mergeCell ref="A1:H1"/>
    <mergeCell ref="A3:H3"/>
    <mergeCell ref="D20:D21"/>
    <mergeCell ref="C20:C21"/>
    <mergeCell ref="B20:B21"/>
    <mergeCell ref="A20:A21"/>
  </mergeCells>
  <pageMargins left="0.6692913385826772" right="0.19685039370078741" top="1.299212598425197" bottom="0.47244094488188981" header="0.51181102362204722" footer="0.23622047244094491"/>
  <pageSetup paperSize="9" scale="90" fitToHeight="0" orientation="landscape" useFirstPageNumber="1" r:id="rId1"/>
  <headerFooter alignWithMargins="0">
    <oddFooter>Stránka &amp;P z &amp;N</oddFooter>
  </headerFooter>
  <rowBreaks count="3" manualBreakCount="3">
    <brk id="61" max="16383" man="1"/>
    <brk id="95" max="16383" man="1"/>
    <brk id="1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83"/>
  <sheetViews>
    <sheetView showGridLines="0" topLeftCell="A19" workbookViewId="0">
      <selection activeCell="A39" sqref="A39:G39"/>
    </sheetView>
  </sheetViews>
  <sheetFormatPr defaultColWidth="7.875" defaultRowHeight="12" customHeight="1"/>
  <cols>
    <col min="1" max="1" width="3.5" style="133" customWidth="1"/>
    <col min="2" max="2" width="10.5" style="134" customWidth="1"/>
    <col min="3" max="3" width="37.375" style="134" customWidth="1"/>
    <col min="4" max="4" width="4.125" style="134" customWidth="1"/>
    <col min="5" max="5" width="8.5" style="135" customWidth="1"/>
    <col min="6" max="6" width="11.5" style="136" bestFit="1" customWidth="1"/>
    <col min="7" max="7" width="15.25" style="137" customWidth="1"/>
    <col min="8" max="16384" width="7.875" style="131"/>
  </cols>
  <sheetData>
    <row r="1" spans="1:7" s="98" customFormat="1" ht="39" customHeight="1">
      <c r="A1" s="570" t="s">
        <v>715</v>
      </c>
      <c r="B1" s="573"/>
      <c r="C1" s="573"/>
      <c r="D1" s="573"/>
      <c r="E1" s="573"/>
      <c r="F1" s="573"/>
      <c r="G1" s="573"/>
    </row>
    <row r="2" spans="1:7" s="98" customFormat="1" ht="12.75" customHeight="1">
      <c r="A2" s="165"/>
      <c r="B2" s="165"/>
      <c r="C2" s="165"/>
      <c r="D2" s="144"/>
      <c r="E2" s="144"/>
      <c r="F2" s="139"/>
      <c r="G2" s="52"/>
    </row>
    <row r="3" spans="1:7" s="98" customFormat="1" ht="21">
      <c r="A3" s="570" t="s">
        <v>603</v>
      </c>
      <c r="B3" s="570"/>
      <c r="C3" s="570"/>
      <c r="D3" s="570"/>
      <c r="E3" s="570"/>
      <c r="F3" s="570"/>
      <c r="G3" s="570"/>
    </row>
    <row r="4" spans="1:7" s="98" customFormat="1" ht="13.5" customHeight="1">
      <c r="A4" s="165"/>
      <c r="B4" s="166"/>
      <c r="C4" s="165"/>
      <c r="D4" s="144"/>
      <c r="E4" s="145"/>
      <c r="F4" s="52"/>
      <c r="G4" s="52"/>
    </row>
    <row r="5" spans="1:7" s="98" customFormat="1" ht="17.25" customHeight="1">
      <c r="A5" s="165"/>
      <c r="B5" s="165" t="s">
        <v>720</v>
      </c>
      <c r="C5" s="165" t="s">
        <v>719</v>
      </c>
      <c r="D5" s="144"/>
      <c r="E5" s="144"/>
      <c r="F5" s="146"/>
      <c r="G5" s="52"/>
    </row>
    <row r="6" spans="1:7" s="98" customFormat="1" ht="12.75" customHeight="1">
      <c r="A6" s="165"/>
      <c r="B6" s="165" t="s">
        <v>716</v>
      </c>
      <c r="C6" s="163" t="s">
        <v>69</v>
      </c>
      <c r="E6" s="144"/>
      <c r="F6" s="146"/>
      <c r="G6" s="52"/>
    </row>
    <row r="7" spans="1:7" s="98" customFormat="1" ht="12.75" customHeight="1">
      <c r="A7" s="165"/>
      <c r="B7" s="165"/>
      <c r="C7" s="165"/>
      <c r="D7" s="163"/>
      <c r="E7" s="145"/>
      <c r="F7" s="145"/>
      <c r="G7" s="149"/>
    </row>
    <row r="8" spans="1:7" s="98" customFormat="1" ht="12.75" customHeight="1">
      <c r="A8" s="99"/>
      <c r="B8" s="101"/>
      <c r="C8" s="101"/>
      <c r="D8" s="101"/>
      <c r="E8" s="102"/>
      <c r="F8" s="103"/>
      <c r="G8" s="100"/>
    </row>
    <row r="9" spans="1:7" s="98" customFormat="1" ht="15.75" customHeight="1">
      <c r="A9" s="104"/>
      <c r="B9" s="104"/>
      <c r="C9" s="104"/>
      <c r="D9" s="104"/>
      <c r="E9" s="104"/>
      <c r="F9" s="104"/>
      <c r="G9" s="105"/>
    </row>
    <row r="10" spans="1:7" s="98" customFormat="1" ht="28.5" customHeight="1">
      <c r="A10" s="514" t="s">
        <v>718</v>
      </c>
      <c r="B10" s="514" t="s">
        <v>491</v>
      </c>
      <c r="C10" s="514" t="s">
        <v>2</v>
      </c>
      <c r="D10" s="514" t="s">
        <v>86</v>
      </c>
      <c r="E10" s="514" t="s">
        <v>492</v>
      </c>
      <c r="F10" s="514" t="s">
        <v>493</v>
      </c>
      <c r="G10" s="515" t="s">
        <v>494</v>
      </c>
    </row>
    <row r="11" spans="1:7" s="98" customFormat="1" ht="10.5">
      <c r="A11" s="104"/>
      <c r="B11" s="104"/>
      <c r="C11" s="104"/>
      <c r="D11" s="104"/>
      <c r="E11" s="104"/>
      <c r="F11" s="104"/>
      <c r="G11" s="105"/>
    </row>
    <row r="12" spans="1:7" s="98" customFormat="1" ht="30.75" customHeight="1">
      <c r="A12" s="106"/>
      <c r="B12" s="107" t="s">
        <v>73</v>
      </c>
      <c r="C12" s="107" t="s">
        <v>495</v>
      </c>
      <c r="D12" s="107"/>
      <c r="E12" s="108"/>
      <c r="G12" s="109">
        <f>SUM(G13,G26,G42,G64)</f>
        <v>0</v>
      </c>
    </row>
    <row r="13" spans="1:7" s="98" customFormat="1" ht="28.5" customHeight="1">
      <c r="A13" s="110"/>
      <c r="B13" s="111" t="s">
        <v>496</v>
      </c>
      <c r="C13" s="111" t="s">
        <v>497</v>
      </c>
      <c r="D13" s="111"/>
      <c r="E13" s="112"/>
      <c r="G13" s="113">
        <f>SUM(G14:G25)</f>
        <v>0</v>
      </c>
    </row>
    <row r="14" spans="1:7" s="98" customFormat="1" ht="13.5" customHeight="1">
      <c r="A14" s="114">
        <v>1</v>
      </c>
      <c r="B14" s="115" t="s">
        <v>498</v>
      </c>
      <c r="C14" s="115" t="s">
        <v>499</v>
      </c>
      <c r="D14" s="115" t="s">
        <v>10</v>
      </c>
      <c r="E14" s="116">
        <v>6</v>
      </c>
      <c r="F14" s="208">
        <v>0</v>
      </c>
      <c r="G14" s="117">
        <f t="shared" ref="G14:G25" si="0">E14*F14</f>
        <v>0</v>
      </c>
    </row>
    <row r="15" spans="1:7" s="98" customFormat="1" ht="13.5" customHeight="1">
      <c r="A15" s="114">
        <v>2</v>
      </c>
      <c r="B15" s="115" t="s">
        <v>500</v>
      </c>
      <c r="C15" s="115" t="s">
        <v>501</v>
      </c>
      <c r="D15" s="115" t="s">
        <v>10</v>
      </c>
      <c r="E15" s="116">
        <v>2</v>
      </c>
      <c r="F15" s="208">
        <v>0</v>
      </c>
      <c r="G15" s="117">
        <f t="shared" si="0"/>
        <v>0</v>
      </c>
    </row>
    <row r="16" spans="1:7" s="98" customFormat="1" ht="13.5" customHeight="1">
      <c r="A16" s="114">
        <v>3</v>
      </c>
      <c r="B16" s="115" t="s">
        <v>502</v>
      </c>
      <c r="C16" s="115" t="s">
        <v>503</v>
      </c>
      <c r="D16" s="115" t="s">
        <v>10</v>
      </c>
      <c r="E16" s="116">
        <v>10</v>
      </c>
      <c r="F16" s="208">
        <v>0</v>
      </c>
      <c r="G16" s="117">
        <f t="shared" si="0"/>
        <v>0</v>
      </c>
    </row>
    <row r="17" spans="1:7" s="98" customFormat="1" ht="13.5" customHeight="1">
      <c r="A17" s="114">
        <v>4</v>
      </c>
      <c r="B17" s="115" t="s">
        <v>504</v>
      </c>
      <c r="C17" s="115" t="s">
        <v>505</v>
      </c>
      <c r="D17" s="115" t="s">
        <v>10</v>
      </c>
      <c r="E17" s="116">
        <v>3</v>
      </c>
      <c r="F17" s="208">
        <v>0</v>
      </c>
      <c r="G17" s="117">
        <f t="shared" si="0"/>
        <v>0</v>
      </c>
    </row>
    <row r="18" spans="1:7" s="98" customFormat="1" ht="13.5" customHeight="1">
      <c r="A18" s="114">
        <v>5</v>
      </c>
      <c r="B18" s="115" t="s">
        <v>506</v>
      </c>
      <c r="C18" s="115" t="s">
        <v>507</v>
      </c>
      <c r="D18" s="115" t="s">
        <v>145</v>
      </c>
      <c r="E18" s="116">
        <v>6</v>
      </c>
      <c r="F18" s="208">
        <v>0</v>
      </c>
      <c r="G18" s="117">
        <f t="shared" si="0"/>
        <v>0</v>
      </c>
    </row>
    <row r="19" spans="1:7" s="98" customFormat="1" ht="13.5" customHeight="1">
      <c r="A19" s="114">
        <v>6</v>
      </c>
      <c r="B19" s="115" t="s">
        <v>508</v>
      </c>
      <c r="C19" s="115" t="s">
        <v>509</v>
      </c>
      <c r="D19" s="115" t="s">
        <v>145</v>
      </c>
      <c r="E19" s="116">
        <v>2</v>
      </c>
      <c r="F19" s="208">
        <v>0</v>
      </c>
      <c r="G19" s="117">
        <f t="shared" si="0"/>
        <v>0</v>
      </c>
    </row>
    <row r="20" spans="1:7" s="98" customFormat="1" ht="24" customHeight="1">
      <c r="A20" s="114">
        <v>7</v>
      </c>
      <c r="B20" s="115"/>
      <c r="C20" s="115" t="s">
        <v>695</v>
      </c>
      <c r="D20" s="115" t="s">
        <v>510</v>
      </c>
      <c r="E20" s="116">
        <v>5</v>
      </c>
      <c r="F20" s="208">
        <v>0</v>
      </c>
      <c r="G20" s="117">
        <f t="shared" si="0"/>
        <v>0</v>
      </c>
    </row>
    <row r="21" spans="1:7" s="98" customFormat="1" ht="13.5" customHeight="1">
      <c r="A21" s="114">
        <v>8</v>
      </c>
      <c r="B21" s="115" t="s">
        <v>511</v>
      </c>
      <c r="C21" s="115" t="s">
        <v>696</v>
      </c>
      <c r="D21" s="115" t="s">
        <v>60</v>
      </c>
      <c r="E21" s="116">
        <v>10</v>
      </c>
      <c r="F21" s="208">
        <v>0</v>
      </c>
      <c r="G21" s="117">
        <f t="shared" si="0"/>
        <v>0</v>
      </c>
    </row>
    <row r="22" spans="1:7" s="98" customFormat="1" ht="13.5" customHeight="1">
      <c r="A22" s="114">
        <v>9</v>
      </c>
      <c r="B22" s="115" t="s">
        <v>512</v>
      </c>
      <c r="C22" s="115" t="s">
        <v>513</v>
      </c>
      <c r="D22" s="115" t="s">
        <v>10</v>
      </c>
      <c r="E22" s="116">
        <v>25</v>
      </c>
      <c r="F22" s="208">
        <v>0</v>
      </c>
      <c r="G22" s="117">
        <f t="shared" si="0"/>
        <v>0</v>
      </c>
    </row>
    <row r="23" spans="1:7" s="98" customFormat="1" ht="24" customHeight="1">
      <c r="A23" s="114">
        <v>10</v>
      </c>
      <c r="B23" s="115" t="s">
        <v>514</v>
      </c>
      <c r="C23" s="115" t="s">
        <v>515</v>
      </c>
      <c r="D23" s="115" t="s">
        <v>184</v>
      </c>
      <c r="E23" s="116">
        <v>0.1</v>
      </c>
      <c r="F23" s="208">
        <v>0</v>
      </c>
      <c r="G23" s="117">
        <f t="shared" si="0"/>
        <v>0</v>
      </c>
    </row>
    <row r="24" spans="1:7" s="98" customFormat="1" ht="24" customHeight="1">
      <c r="A24" s="114">
        <v>11</v>
      </c>
      <c r="B24" s="115" t="s">
        <v>516</v>
      </c>
      <c r="C24" s="115" t="s">
        <v>517</v>
      </c>
      <c r="D24" s="115" t="s">
        <v>184</v>
      </c>
      <c r="E24" s="116">
        <v>0.1</v>
      </c>
      <c r="F24" s="208">
        <v>0</v>
      </c>
      <c r="G24" s="117">
        <f t="shared" si="0"/>
        <v>0</v>
      </c>
    </row>
    <row r="25" spans="1:7" s="98" customFormat="1" ht="24" customHeight="1">
      <c r="A25" s="114">
        <v>12</v>
      </c>
      <c r="B25" s="115" t="s">
        <v>518</v>
      </c>
      <c r="C25" s="115" t="s">
        <v>519</v>
      </c>
      <c r="D25" s="115" t="s">
        <v>184</v>
      </c>
      <c r="E25" s="116">
        <v>0.1</v>
      </c>
      <c r="F25" s="208">
        <v>0</v>
      </c>
      <c r="G25" s="117">
        <f t="shared" si="0"/>
        <v>0</v>
      </c>
    </row>
    <row r="26" spans="1:7" s="98" customFormat="1" ht="28.5" customHeight="1">
      <c r="A26" s="110"/>
      <c r="B26" s="111" t="s">
        <v>520</v>
      </c>
      <c r="C26" s="111" t="s">
        <v>521</v>
      </c>
      <c r="D26" s="111"/>
      <c r="E26" s="112"/>
      <c r="G26" s="113">
        <f>G27+G28+G29+G30+G31+G32+G33+G34+G35+G36+G37+G38+G39+G40+G41</f>
        <v>0</v>
      </c>
    </row>
    <row r="27" spans="1:7" s="98" customFormat="1" ht="24" customHeight="1">
      <c r="A27" s="114">
        <v>13</v>
      </c>
      <c r="B27" s="115" t="s">
        <v>522</v>
      </c>
      <c r="C27" s="115" t="s">
        <v>523</v>
      </c>
      <c r="D27" s="115" t="s">
        <v>10</v>
      </c>
      <c r="E27" s="116">
        <v>20</v>
      </c>
      <c r="F27" s="208">
        <v>0</v>
      </c>
      <c r="G27" s="117">
        <f t="shared" ref="G27:G41" si="1">E27*F27</f>
        <v>0</v>
      </c>
    </row>
    <row r="28" spans="1:7" s="98" customFormat="1" ht="24" customHeight="1">
      <c r="A28" s="114">
        <v>14</v>
      </c>
      <c r="B28" s="115" t="s">
        <v>524</v>
      </c>
      <c r="C28" s="115" t="s">
        <v>525</v>
      </c>
      <c r="D28" s="115" t="s">
        <v>10</v>
      </c>
      <c r="E28" s="116">
        <v>3</v>
      </c>
      <c r="F28" s="208">
        <v>0</v>
      </c>
      <c r="G28" s="117">
        <f t="shared" si="1"/>
        <v>0</v>
      </c>
    </row>
    <row r="29" spans="1:7" s="98" customFormat="1" ht="24" customHeight="1">
      <c r="A29" s="114">
        <v>15</v>
      </c>
      <c r="B29" s="115" t="s">
        <v>526</v>
      </c>
      <c r="C29" s="115" t="s">
        <v>527</v>
      </c>
      <c r="D29" s="115" t="s">
        <v>10</v>
      </c>
      <c r="E29" s="116">
        <v>23</v>
      </c>
      <c r="F29" s="208">
        <v>0</v>
      </c>
      <c r="G29" s="117">
        <f t="shared" si="1"/>
        <v>0</v>
      </c>
    </row>
    <row r="30" spans="1:7" s="98" customFormat="1" ht="13.5" customHeight="1">
      <c r="A30" s="114">
        <v>16</v>
      </c>
      <c r="B30" s="115">
        <v>722220121</v>
      </c>
      <c r="C30" s="115" t="s">
        <v>528</v>
      </c>
      <c r="D30" s="115" t="s">
        <v>145</v>
      </c>
      <c r="E30" s="116">
        <v>1</v>
      </c>
      <c r="F30" s="208">
        <v>0</v>
      </c>
      <c r="G30" s="117">
        <f t="shared" si="1"/>
        <v>0</v>
      </c>
    </row>
    <row r="31" spans="1:7" s="98" customFormat="1" ht="13.5" customHeight="1">
      <c r="A31" s="114">
        <v>17</v>
      </c>
      <c r="B31" s="115" t="s">
        <v>529</v>
      </c>
      <c r="C31" s="115" t="s">
        <v>530</v>
      </c>
      <c r="D31" s="115" t="s">
        <v>531</v>
      </c>
      <c r="E31" s="116">
        <v>10</v>
      </c>
      <c r="F31" s="208">
        <v>0</v>
      </c>
      <c r="G31" s="117">
        <f t="shared" si="1"/>
        <v>0</v>
      </c>
    </row>
    <row r="32" spans="1:7" s="98" customFormat="1" ht="24" customHeight="1">
      <c r="A32" s="114">
        <v>18</v>
      </c>
      <c r="B32" s="115" t="s">
        <v>532</v>
      </c>
      <c r="C32" s="115" t="s">
        <v>533</v>
      </c>
      <c r="D32" s="115" t="s">
        <v>145</v>
      </c>
      <c r="E32" s="116">
        <v>10</v>
      </c>
      <c r="F32" s="208">
        <v>0</v>
      </c>
      <c r="G32" s="117">
        <f t="shared" si="1"/>
        <v>0</v>
      </c>
    </row>
    <row r="33" spans="1:7" s="98" customFormat="1" ht="26.25" customHeight="1">
      <c r="A33" s="114">
        <v>19</v>
      </c>
      <c r="B33" s="115" t="s">
        <v>534</v>
      </c>
      <c r="C33" s="115" t="s">
        <v>535</v>
      </c>
      <c r="D33" s="115" t="s">
        <v>145</v>
      </c>
      <c r="E33" s="116">
        <v>10</v>
      </c>
      <c r="F33" s="208">
        <v>0</v>
      </c>
      <c r="G33" s="117">
        <f t="shared" si="1"/>
        <v>0</v>
      </c>
    </row>
    <row r="34" spans="1:7" s="98" customFormat="1" ht="22.5">
      <c r="A34" s="114">
        <v>20</v>
      </c>
      <c r="B34" s="115"/>
      <c r="C34" s="115" t="s">
        <v>697</v>
      </c>
      <c r="D34" s="115" t="s">
        <v>510</v>
      </c>
      <c r="E34" s="116">
        <v>4</v>
      </c>
      <c r="F34" s="208">
        <v>0</v>
      </c>
      <c r="G34" s="117">
        <f t="shared" si="1"/>
        <v>0</v>
      </c>
    </row>
    <row r="35" spans="1:7" s="98" customFormat="1" ht="22.5">
      <c r="A35" s="114">
        <v>21</v>
      </c>
      <c r="B35" s="115"/>
      <c r="C35" s="115" t="s">
        <v>698</v>
      </c>
      <c r="D35" s="115" t="s">
        <v>510</v>
      </c>
      <c r="E35" s="116">
        <v>5</v>
      </c>
      <c r="F35" s="208">
        <v>0</v>
      </c>
      <c r="G35" s="117">
        <f>E35*F35</f>
        <v>0</v>
      </c>
    </row>
    <row r="36" spans="1:7" s="98" customFormat="1" ht="24" customHeight="1">
      <c r="A36" s="114">
        <v>22</v>
      </c>
      <c r="B36" s="115" t="s">
        <v>536</v>
      </c>
      <c r="C36" s="115" t="s">
        <v>537</v>
      </c>
      <c r="D36" s="115" t="s">
        <v>145</v>
      </c>
      <c r="E36" s="116">
        <v>11</v>
      </c>
      <c r="F36" s="208">
        <v>0</v>
      </c>
      <c r="G36" s="117">
        <f t="shared" si="1"/>
        <v>0</v>
      </c>
    </row>
    <row r="37" spans="1:7" s="98" customFormat="1" ht="13.5" customHeight="1">
      <c r="A37" s="114">
        <v>23</v>
      </c>
      <c r="B37" s="115" t="s">
        <v>538</v>
      </c>
      <c r="C37" s="115" t="s">
        <v>699</v>
      </c>
      <c r="D37" s="115" t="s">
        <v>60</v>
      </c>
      <c r="E37" s="116">
        <v>10</v>
      </c>
      <c r="F37" s="208">
        <v>0</v>
      </c>
      <c r="G37" s="117">
        <f t="shared" si="1"/>
        <v>0</v>
      </c>
    </row>
    <row r="38" spans="1:7" s="98" customFormat="1" ht="13.5" customHeight="1">
      <c r="A38" s="563">
        <v>24</v>
      </c>
      <c r="B38" s="118" t="s">
        <v>539</v>
      </c>
      <c r="C38" s="118" t="s">
        <v>540</v>
      </c>
      <c r="D38" s="118" t="s">
        <v>10</v>
      </c>
      <c r="E38" s="123">
        <v>23</v>
      </c>
      <c r="F38" s="209">
        <v>0</v>
      </c>
      <c r="G38" s="517">
        <f t="shared" si="1"/>
        <v>0</v>
      </c>
    </row>
    <row r="39" spans="1:7" s="98" customFormat="1" ht="24" customHeight="1">
      <c r="A39" s="565">
        <v>25</v>
      </c>
      <c r="B39" s="120" t="s">
        <v>541</v>
      </c>
      <c r="C39" s="120" t="s">
        <v>542</v>
      </c>
      <c r="D39" s="120" t="s">
        <v>184</v>
      </c>
      <c r="E39" s="520">
        <v>0.1</v>
      </c>
      <c r="F39" s="208">
        <v>0</v>
      </c>
      <c r="G39" s="117">
        <f t="shared" si="1"/>
        <v>0</v>
      </c>
    </row>
    <row r="40" spans="1:7" s="98" customFormat="1" ht="24" customHeight="1">
      <c r="A40" s="565">
        <v>26</v>
      </c>
      <c r="B40" s="120" t="s">
        <v>543</v>
      </c>
      <c r="C40" s="120" t="s">
        <v>544</v>
      </c>
      <c r="D40" s="120" t="s">
        <v>184</v>
      </c>
      <c r="E40" s="520">
        <v>0.105</v>
      </c>
      <c r="F40" s="208">
        <v>0</v>
      </c>
      <c r="G40" s="117">
        <f t="shared" si="1"/>
        <v>0</v>
      </c>
    </row>
    <row r="41" spans="1:7" s="98" customFormat="1" ht="24" customHeight="1">
      <c r="A41" s="564">
        <v>27</v>
      </c>
      <c r="B41" s="121" t="s">
        <v>545</v>
      </c>
      <c r="C41" s="121" t="s">
        <v>546</v>
      </c>
      <c r="D41" s="121" t="s">
        <v>184</v>
      </c>
      <c r="E41" s="126">
        <v>0.105</v>
      </c>
      <c r="F41" s="518">
        <v>0</v>
      </c>
      <c r="G41" s="519">
        <f t="shared" si="1"/>
        <v>0</v>
      </c>
    </row>
    <row r="42" spans="1:7" s="98" customFormat="1" ht="28.5" customHeight="1">
      <c r="A42" s="110"/>
      <c r="B42" s="111" t="s">
        <v>547</v>
      </c>
      <c r="C42" s="111" t="s">
        <v>548</v>
      </c>
      <c r="D42" s="111"/>
      <c r="E42" s="112"/>
      <c r="G42" s="122">
        <f>SUM(G43:G63)</f>
        <v>0</v>
      </c>
    </row>
    <row r="43" spans="1:7" s="98" customFormat="1" ht="34.5" customHeight="1">
      <c r="A43" s="114">
        <v>28</v>
      </c>
      <c r="B43" s="115" t="s">
        <v>549</v>
      </c>
      <c r="C43" s="115" t="s">
        <v>550</v>
      </c>
      <c r="D43" s="115" t="s">
        <v>18</v>
      </c>
      <c r="E43" s="116">
        <v>2</v>
      </c>
      <c r="F43" s="208">
        <v>0</v>
      </c>
      <c r="G43" s="117">
        <f t="shared" ref="G43:G63" si="2">E43*F43</f>
        <v>0</v>
      </c>
    </row>
    <row r="44" spans="1:7" s="98" customFormat="1" ht="13.5" customHeight="1">
      <c r="A44" s="114">
        <v>29</v>
      </c>
      <c r="B44" s="115" t="s">
        <v>551</v>
      </c>
      <c r="C44" s="115" t="s">
        <v>552</v>
      </c>
      <c r="D44" s="115" t="s">
        <v>510</v>
      </c>
      <c r="E44" s="116">
        <v>1</v>
      </c>
      <c r="F44" s="208">
        <v>0</v>
      </c>
      <c r="G44" s="117">
        <f t="shared" si="2"/>
        <v>0</v>
      </c>
    </row>
    <row r="45" spans="1:7" s="98" customFormat="1" ht="34.5" customHeight="1">
      <c r="A45" s="114">
        <v>30</v>
      </c>
      <c r="B45" s="115" t="s">
        <v>553</v>
      </c>
      <c r="C45" s="115" t="s">
        <v>554</v>
      </c>
      <c r="D45" s="115" t="s">
        <v>510</v>
      </c>
      <c r="E45" s="116">
        <v>2</v>
      </c>
      <c r="F45" s="208">
        <v>0</v>
      </c>
      <c r="G45" s="117">
        <f t="shared" si="2"/>
        <v>0</v>
      </c>
    </row>
    <row r="46" spans="1:7" s="98" customFormat="1" ht="24" customHeight="1">
      <c r="A46" s="114">
        <v>31</v>
      </c>
      <c r="B46" s="115" t="s">
        <v>556</v>
      </c>
      <c r="C46" s="115" t="s">
        <v>557</v>
      </c>
      <c r="D46" s="115" t="s">
        <v>510</v>
      </c>
      <c r="E46" s="116">
        <v>2</v>
      </c>
      <c r="F46" s="208">
        <v>0</v>
      </c>
      <c r="G46" s="117">
        <f t="shared" si="2"/>
        <v>0</v>
      </c>
    </row>
    <row r="47" spans="1:7" s="98" customFormat="1" ht="24" customHeight="1">
      <c r="A47" s="114">
        <v>32</v>
      </c>
      <c r="B47" s="115" t="s">
        <v>558</v>
      </c>
      <c r="C47" s="115" t="s">
        <v>559</v>
      </c>
      <c r="D47" s="115" t="s">
        <v>510</v>
      </c>
      <c r="E47" s="116">
        <v>1</v>
      </c>
      <c r="F47" s="208">
        <v>0</v>
      </c>
      <c r="G47" s="117">
        <f t="shared" si="2"/>
        <v>0</v>
      </c>
    </row>
    <row r="48" spans="1:7" s="98" customFormat="1" ht="24" customHeight="1">
      <c r="A48" s="114">
        <v>33</v>
      </c>
      <c r="B48" s="115" t="s">
        <v>560</v>
      </c>
      <c r="C48" s="115" t="s">
        <v>561</v>
      </c>
      <c r="D48" s="115" t="s">
        <v>510</v>
      </c>
      <c r="E48" s="116">
        <v>1</v>
      </c>
      <c r="F48" s="208">
        <v>0</v>
      </c>
      <c r="G48" s="117">
        <f t="shared" si="2"/>
        <v>0</v>
      </c>
    </row>
    <row r="49" spans="1:7" s="98" customFormat="1" ht="24" customHeight="1">
      <c r="A49" s="114">
        <v>34</v>
      </c>
      <c r="B49" s="115" t="s">
        <v>562</v>
      </c>
      <c r="C49" s="115" t="s">
        <v>563</v>
      </c>
      <c r="D49" s="115" t="s">
        <v>510</v>
      </c>
      <c r="E49" s="116">
        <v>1</v>
      </c>
      <c r="F49" s="208">
        <v>0</v>
      </c>
      <c r="G49" s="117">
        <f t="shared" si="2"/>
        <v>0</v>
      </c>
    </row>
    <row r="50" spans="1:7" s="98" customFormat="1" ht="24" customHeight="1">
      <c r="A50" s="114">
        <v>35</v>
      </c>
      <c r="B50" s="115" t="s">
        <v>564</v>
      </c>
      <c r="C50" s="115" t="s">
        <v>565</v>
      </c>
      <c r="D50" s="115" t="s">
        <v>510</v>
      </c>
      <c r="E50" s="116">
        <v>2</v>
      </c>
      <c r="F50" s="208">
        <v>0</v>
      </c>
      <c r="G50" s="117">
        <f t="shared" si="2"/>
        <v>0</v>
      </c>
    </row>
    <row r="51" spans="1:7" s="98" customFormat="1" ht="13.5" customHeight="1">
      <c r="A51" s="114">
        <v>36</v>
      </c>
      <c r="B51" s="115" t="s">
        <v>566</v>
      </c>
      <c r="C51" s="115" t="s">
        <v>567</v>
      </c>
      <c r="D51" s="115" t="s">
        <v>18</v>
      </c>
      <c r="E51" s="116">
        <v>2</v>
      </c>
      <c r="F51" s="208">
        <v>0</v>
      </c>
      <c r="G51" s="117">
        <f t="shared" si="2"/>
        <v>0</v>
      </c>
    </row>
    <row r="52" spans="1:7" s="98" customFormat="1" ht="13.5" customHeight="1">
      <c r="A52" s="114">
        <v>37</v>
      </c>
      <c r="B52" s="115" t="s">
        <v>568</v>
      </c>
      <c r="C52" s="115" t="s">
        <v>569</v>
      </c>
      <c r="D52" s="115" t="s">
        <v>18</v>
      </c>
      <c r="E52" s="116">
        <v>2</v>
      </c>
      <c r="F52" s="208">
        <v>0</v>
      </c>
      <c r="G52" s="117">
        <f t="shared" si="2"/>
        <v>0</v>
      </c>
    </row>
    <row r="53" spans="1:7" s="98" customFormat="1" ht="13.5" customHeight="1">
      <c r="A53" s="114">
        <v>38</v>
      </c>
      <c r="B53" s="115" t="s">
        <v>570</v>
      </c>
      <c r="C53" s="115" t="s">
        <v>571</v>
      </c>
      <c r="D53" s="115" t="s">
        <v>18</v>
      </c>
      <c r="E53" s="116">
        <v>2</v>
      </c>
      <c r="F53" s="208">
        <v>0</v>
      </c>
      <c r="G53" s="117">
        <f t="shared" si="2"/>
        <v>0</v>
      </c>
    </row>
    <row r="54" spans="1:7" s="98" customFormat="1" ht="45" customHeight="1">
      <c r="A54" s="114">
        <v>39</v>
      </c>
      <c r="B54" s="115" t="s">
        <v>572</v>
      </c>
      <c r="C54" s="115" t="s">
        <v>573</v>
      </c>
      <c r="D54" s="115" t="s">
        <v>510</v>
      </c>
      <c r="E54" s="116">
        <v>2</v>
      </c>
      <c r="F54" s="208">
        <v>0</v>
      </c>
      <c r="G54" s="117">
        <f t="shared" si="2"/>
        <v>0</v>
      </c>
    </row>
    <row r="55" spans="1:7" s="98" customFormat="1" ht="24" customHeight="1">
      <c r="A55" s="114">
        <v>40</v>
      </c>
      <c r="B55" s="115" t="s">
        <v>574</v>
      </c>
      <c r="C55" s="115" t="s">
        <v>575</v>
      </c>
      <c r="D55" s="115" t="s">
        <v>510</v>
      </c>
      <c r="E55" s="116">
        <v>2</v>
      </c>
      <c r="F55" s="208">
        <v>0</v>
      </c>
      <c r="G55" s="117">
        <f t="shared" si="2"/>
        <v>0</v>
      </c>
    </row>
    <row r="56" spans="1:7" s="98" customFormat="1" ht="13.5" customHeight="1">
      <c r="A56" s="114">
        <v>41</v>
      </c>
      <c r="B56" s="115" t="s">
        <v>576</v>
      </c>
      <c r="C56" s="115" t="s">
        <v>577</v>
      </c>
      <c r="D56" s="115" t="s">
        <v>18</v>
      </c>
      <c r="E56" s="116">
        <v>2</v>
      </c>
      <c r="F56" s="208">
        <v>0</v>
      </c>
      <c r="G56" s="117">
        <f t="shared" si="2"/>
        <v>0</v>
      </c>
    </row>
    <row r="57" spans="1:7" s="98" customFormat="1" ht="24" customHeight="1">
      <c r="A57" s="114">
        <v>42</v>
      </c>
      <c r="B57" s="115" t="s">
        <v>578</v>
      </c>
      <c r="C57" s="115" t="s">
        <v>700</v>
      </c>
      <c r="D57" s="115" t="s">
        <v>555</v>
      </c>
      <c r="E57" s="123">
        <v>2</v>
      </c>
      <c r="F57" s="209">
        <v>0</v>
      </c>
      <c r="G57" s="117">
        <f t="shared" si="2"/>
        <v>0</v>
      </c>
    </row>
    <row r="58" spans="1:7" s="98" customFormat="1" ht="24" customHeight="1">
      <c r="A58" s="114">
        <v>43</v>
      </c>
      <c r="B58" s="115" t="s">
        <v>579</v>
      </c>
      <c r="C58" s="115" t="s">
        <v>580</v>
      </c>
      <c r="D58" s="119" t="s">
        <v>18</v>
      </c>
      <c r="E58" s="124">
        <v>2</v>
      </c>
      <c r="F58" s="208">
        <v>0</v>
      </c>
      <c r="G58" s="117">
        <f t="shared" si="2"/>
        <v>0</v>
      </c>
    </row>
    <row r="59" spans="1:7" s="98" customFormat="1" ht="13.5" customHeight="1">
      <c r="A59" s="114">
        <v>44</v>
      </c>
      <c r="B59" s="115" t="s">
        <v>581</v>
      </c>
      <c r="C59" s="115" t="s">
        <v>582</v>
      </c>
      <c r="D59" s="119" t="s">
        <v>145</v>
      </c>
      <c r="E59" s="125">
        <v>2</v>
      </c>
      <c r="F59" s="210">
        <v>0</v>
      </c>
      <c r="G59" s="117">
        <f t="shared" si="2"/>
        <v>0</v>
      </c>
    </row>
    <row r="60" spans="1:7" s="98" customFormat="1" ht="24" customHeight="1">
      <c r="A60" s="114">
        <v>45</v>
      </c>
      <c r="B60" s="115" t="s">
        <v>583</v>
      </c>
      <c r="C60" s="115" t="s">
        <v>584</v>
      </c>
      <c r="D60" s="115" t="s">
        <v>145</v>
      </c>
      <c r="E60" s="126">
        <v>2</v>
      </c>
      <c r="F60" s="208">
        <v>0</v>
      </c>
      <c r="G60" s="117">
        <f t="shared" si="2"/>
        <v>0</v>
      </c>
    </row>
    <row r="61" spans="1:7" s="98" customFormat="1" ht="24" customHeight="1">
      <c r="A61" s="114">
        <v>46</v>
      </c>
      <c r="B61" s="118" t="s">
        <v>585</v>
      </c>
      <c r="C61" s="118" t="s">
        <v>586</v>
      </c>
      <c r="D61" s="118" t="s">
        <v>184</v>
      </c>
      <c r="E61" s="123">
        <v>0.2</v>
      </c>
      <c r="F61" s="209">
        <v>0</v>
      </c>
      <c r="G61" s="517">
        <f t="shared" si="2"/>
        <v>0</v>
      </c>
    </row>
    <row r="62" spans="1:7" s="98" customFormat="1" ht="24" customHeight="1">
      <c r="A62" s="114">
        <v>47</v>
      </c>
      <c r="B62" s="120" t="s">
        <v>587</v>
      </c>
      <c r="C62" s="120" t="s">
        <v>588</v>
      </c>
      <c r="D62" s="120" t="s">
        <v>184</v>
      </c>
      <c r="E62" s="520">
        <v>0.2</v>
      </c>
      <c r="F62" s="208">
        <v>0</v>
      </c>
      <c r="G62" s="117">
        <f t="shared" si="2"/>
        <v>0</v>
      </c>
    </row>
    <row r="63" spans="1:7" s="98" customFormat="1" ht="24" customHeight="1">
      <c r="A63" s="114">
        <v>48</v>
      </c>
      <c r="B63" s="121" t="s">
        <v>589</v>
      </c>
      <c r="C63" s="121" t="s">
        <v>590</v>
      </c>
      <c r="D63" s="121" t="s">
        <v>184</v>
      </c>
      <c r="E63" s="126">
        <v>0.2</v>
      </c>
      <c r="F63" s="518">
        <v>0</v>
      </c>
      <c r="G63" s="519">
        <f t="shared" si="2"/>
        <v>0</v>
      </c>
    </row>
    <row r="64" spans="1:7" s="98" customFormat="1" ht="28.5" customHeight="1">
      <c r="A64" s="110"/>
      <c r="B64" s="111" t="s">
        <v>591</v>
      </c>
      <c r="C64" s="111" t="s">
        <v>592</v>
      </c>
      <c r="D64" s="111"/>
      <c r="E64" s="112"/>
      <c r="G64" s="113">
        <f>G65</f>
        <v>0</v>
      </c>
    </row>
    <row r="65" spans="1:7" s="98" customFormat="1" ht="24" customHeight="1">
      <c r="A65" s="114">
        <v>49</v>
      </c>
      <c r="B65" s="115" t="s">
        <v>593</v>
      </c>
      <c r="C65" s="115" t="s">
        <v>594</v>
      </c>
      <c r="D65" s="115" t="s">
        <v>510</v>
      </c>
      <c r="E65" s="116">
        <v>2</v>
      </c>
      <c r="F65" s="208">
        <v>0</v>
      </c>
      <c r="G65" s="117">
        <f>E65*F65</f>
        <v>0</v>
      </c>
    </row>
    <row r="66" spans="1:7" s="98" customFormat="1" ht="30.75" customHeight="1">
      <c r="A66" s="127"/>
      <c r="B66" s="128"/>
      <c r="C66" s="128"/>
      <c r="D66" s="128"/>
      <c r="E66" s="129"/>
      <c r="G66" s="130"/>
    </row>
    <row r="67" spans="1:7" ht="51.75" customHeight="1">
      <c r="A67" s="584" t="s">
        <v>595</v>
      </c>
      <c r="B67" s="584"/>
      <c r="C67" s="584"/>
      <c r="D67" s="584"/>
      <c r="E67" s="584"/>
      <c r="F67" s="584"/>
      <c r="G67" s="584"/>
    </row>
    <row r="68" spans="1:7" ht="12" customHeight="1">
      <c r="A68" s="132"/>
      <c r="B68" s="132"/>
      <c r="C68" s="132"/>
      <c r="D68" s="132"/>
      <c r="E68" s="132"/>
      <c r="F68" s="132"/>
      <c r="G68" s="132"/>
    </row>
    <row r="69" spans="1:7" ht="12" customHeight="1">
      <c r="A69" s="132"/>
      <c r="B69" s="132"/>
      <c r="C69" s="132"/>
      <c r="D69" s="132"/>
      <c r="E69" s="132"/>
      <c r="F69" s="132"/>
      <c r="G69" s="132"/>
    </row>
    <row r="70" spans="1:7" ht="12" customHeight="1">
      <c r="A70" s="132"/>
      <c r="B70" s="132"/>
      <c r="C70" s="132"/>
      <c r="D70" s="132"/>
      <c r="E70" s="132"/>
      <c r="F70" s="132"/>
      <c r="G70" s="132"/>
    </row>
    <row r="71" spans="1:7" ht="12" customHeight="1">
      <c r="A71" s="132"/>
      <c r="B71" s="132"/>
      <c r="C71" s="132"/>
      <c r="D71" s="132"/>
      <c r="E71" s="132"/>
      <c r="F71" s="132"/>
      <c r="G71" s="132"/>
    </row>
    <row r="72" spans="1:7" ht="12" customHeight="1">
      <c r="A72" s="132"/>
      <c r="B72" s="132"/>
      <c r="C72" s="132"/>
      <c r="D72" s="132"/>
      <c r="E72" s="132"/>
      <c r="F72" s="132"/>
      <c r="G72" s="132"/>
    </row>
    <row r="73" spans="1:7" ht="12" customHeight="1">
      <c r="A73" s="132"/>
      <c r="B73" s="132"/>
      <c r="C73" s="132"/>
      <c r="D73" s="132"/>
      <c r="E73" s="132"/>
      <c r="F73" s="132"/>
      <c r="G73" s="132"/>
    </row>
    <row r="74" spans="1:7" ht="12" customHeight="1">
      <c r="A74" s="132"/>
      <c r="B74" s="132"/>
      <c r="C74" s="132"/>
      <c r="D74" s="132"/>
      <c r="E74" s="132"/>
      <c r="F74" s="132"/>
      <c r="G74" s="132"/>
    </row>
    <row r="75" spans="1:7" ht="12" customHeight="1">
      <c r="A75" s="132"/>
      <c r="B75" s="132"/>
      <c r="C75" s="132"/>
      <c r="D75" s="132"/>
      <c r="E75" s="132"/>
      <c r="F75" s="132"/>
      <c r="G75" s="132"/>
    </row>
    <row r="76" spans="1:7" ht="12" customHeight="1">
      <c r="A76" s="132"/>
      <c r="B76" s="132"/>
      <c r="C76" s="132"/>
      <c r="D76" s="132"/>
      <c r="E76" s="132"/>
      <c r="F76" s="132"/>
      <c r="G76" s="132"/>
    </row>
    <row r="77" spans="1:7" ht="12" customHeight="1">
      <c r="A77" s="132"/>
      <c r="B77" s="132"/>
      <c r="C77" s="132"/>
      <c r="D77" s="132"/>
      <c r="E77" s="132"/>
      <c r="F77" s="132"/>
      <c r="G77" s="132"/>
    </row>
    <row r="78" spans="1:7" ht="12" customHeight="1">
      <c r="A78" s="132"/>
      <c r="B78" s="132"/>
      <c r="C78" s="132"/>
      <c r="D78" s="132"/>
      <c r="E78" s="132"/>
      <c r="F78" s="132"/>
      <c r="G78" s="132"/>
    </row>
    <row r="79" spans="1:7" ht="12" customHeight="1">
      <c r="A79" s="132"/>
      <c r="B79" s="132"/>
      <c r="C79" s="132"/>
      <c r="D79" s="132"/>
      <c r="E79" s="132"/>
      <c r="F79" s="132"/>
      <c r="G79" s="132"/>
    </row>
    <row r="80" spans="1:7" ht="12" customHeight="1">
      <c r="A80" s="132"/>
      <c r="B80" s="132"/>
      <c r="C80" s="132"/>
      <c r="D80" s="132"/>
      <c r="E80" s="132"/>
      <c r="F80" s="132"/>
      <c r="G80" s="132"/>
    </row>
    <row r="81" spans="1:7" ht="12" customHeight="1">
      <c r="A81" s="132"/>
      <c r="B81" s="132"/>
      <c r="C81" s="132"/>
      <c r="D81" s="132"/>
      <c r="E81" s="132"/>
      <c r="F81" s="132"/>
      <c r="G81" s="132"/>
    </row>
    <row r="82" spans="1:7" ht="12" customHeight="1">
      <c r="A82" s="132"/>
      <c r="B82" s="132"/>
      <c r="C82" s="132"/>
      <c r="D82" s="132"/>
      <c r="E82" s="132"/>
      <c r="F82" s="132"/>
      <c r="G82" s="132"/>
    </row>
    <row r="83" spans="1:7" ht="12" customHeight="1">
      <c r="A83" s="132"/>
      <c r="B83" s="132"/>
      <c r="C83" s="132"/>
      <c r="D83" s="132"/>
      <c r="E83" s="132"/>
      <c r="F83" s="132"/>
      <c r="G83" s="132"/>
    </row>
  </sheetData>
  <mergeCells count="3">
    <mergeCell ref="A67:G67"/>
    <mergeCell ref="A1:G1"/>
    <mergeCell ref="A3:G3"/>
  </mergeCells>
  <pageMargins left="0.39370078740157483" right="0.39370078740157483" top="0.78740157480314965" bottom="0.78740157480314965" header="0" footer="0"/>
  <pageSetup paperSize="9" scale="98" fitToHeight="100" orientation="portrait" r:id="rId1"/>
  <headerFooter alignWithMargins="0"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L2204"/>
  <sheetViews>
    <sheetView showGridLines="0" showZeros="0" workbookViewId="0">
      <selection activeCell="C25" sqref="C25"/>
    </sheetView>
  </sheetViews>
  <sheetFormatPr defaultRowHeight="12.75"/>
  <cols>
    <col min="1" max="1" width="5.125" style="52" customWidth="1"/>
    <col min="2" max="2" width="4.75" style="52" customWidth="1"/>
    <col min="3" max="3" width="5" style="139" customWidth="1"/>
    <col min="4" max="4" width="10" style="139" customWidth="1"/>
    <col min="5" max="5" width="52.25" style="144" customWidth="1"/>
    <col min="6" max="6" width="14.875" style="144" customWidth="1"/>
    <col min="7" max="7" width="4" style="139" customWidth="1"/>
    <col min="8" max="8" width="7.625" style="52" customWidth="1"/>
    <col min="9" max="10" width="14.625" style="52" customWidth="1"/>
    <col min="11" max="11" width="11.5" style="52" bestFit="1" customWidth="1"/>
    <col min="12" max="16384" width="9" style="52"/>
  </cols>
  <sheetData>
    <row r="1" spans="2:12" ht="50.25" customHeight="1">
      <c r="B1" s="570" t="s">
        <v>715</v>
      </c>
      <c r="C1" s="573"/>
      <c r="D1" s="573"/>
      <c r="E1" s="573"/>
      <c r="F1" s="573"/>
      <c r="G1" s="573"/>
      <c r="H1" s="573"/>
      <c r="I1" s="573"/>
      <c r="J1" s="573"/>
    </row>
    <row r="2" spans="2:12">
      <c r="B2" s="165"/>
      <c r="C2" s="165"/>
      <c r="D2" s="165"/>
    </row>
    <row r="3" spans="2:12" ht="21">
      <c r="B3" s="570" t="s">
        <v>0</v>
      </c>
      <c r="C3" s="570"/>
      <c r="D3" s="570"/>
      <c r="E3" s="570"/>
      <c r="F3" s="570"/>
      <c r="G3" s="570"/>
      <c r="H3" s="570"/>
      <c r="I3" s="570"/>
      <c r="J3" s="570"/>
    </row>
    <row r="4" spans="2:12">
      <c r="B4" s="165"/>
      <c r="C4" s="166"/>
      <c r="D4" s="165"/>
      <c r="F4" s="145"/>
      <c r="G4" s="52"/>
    </row>
    <row r="5" spans="2:12">
      <c r="B5" s="165"/>
      <c r="C5" s="165" t="s">
        <v>720</v>
      </c>
      <c r="D5" s="165"/>
      <c r="E5" s="144" t="s">
        <v>604</v>
      </c>
      <c r="G5" s="146"/>
      <c r="I5" s="145"/>
      <c r="J5" s="370"/>
    </row>
    <row r="6" spans="2:12">
      <c r="B6" s="165"/>
      <c r="C6" s="165" t="s">
        <v>716</v>
      </c>
      <c r="D6" s="165"/>
      <c r="E6" s="163" t="s">
        <v>69</v>
      </c>
      <c r="G6" s="146"/>
      <c r="I6" s="147"/>
      <c r="J6" s="231"/>
    </row>
    <row r="9" spans="2:12" ht="23.25">
      <c r="C9" s="138"/>
      <c r="E9" s="140"/>
      <c r="F9" s="141"/>
      <c r="G9" s="142"/>
      <c r="I9" s="143" t="s">
        <v>596</v>
      </c>
    </row>
    <row r="10" spans="2:12">
      <c r="B10" s="138"/>
      <c r="C10" s="138"/>
      <c r="F10" s="145"/>
      <c r="G10" s="52"/>
    </row>
    <row r="11" spans="2:12">
      <c r="B11" s="138"/>
      <c r="C11" s="138"/>
      <c r="G11" s="146"/>
      <c r="I11" s="147" t="s">
        <v>597</v>
      </c>
      <c r="J11" s="228">
        <f>SUM(I17:I22)</f>
        <v>0</v>
      </c>
    </row>
    <row r="12" spans="2:12">
      <c r="B12" s="138"/>
      <c r="C12" s="138"/>
      <c r="F12" s="145"/>
      <c r="G12" s="145"/>
      <c r="H12" s="149"/>
      <c r="I12" s="145"/>
      <c r="J12" s="228"/>
    </row>
    <row r="13" spans="2:12">
      <c r="B13" s="138"/>
      <c r="C13" s="138"/>
      <c r="F13" s="145"/>
      <c r="G13" s="145"/>
      <c r="H13" s="149"/>
      <c r="I13" s="151"/>
      <c r="J13" s="228"/>
    </row>
    <row r="14" spans="2:12" ht="13.5" thickBot="1">
      <c r="B14" s="138"/>
      <c r="C14" s="138"/>
      <c r="F14" s="145"/>
      <c r="G14" s="145"/>
      <c r="H14" s="149"/>
      <c r="I14" s="151"/>
      <c r="J14" s="152"/>
    </row>
    <row r="15" spans="2:12" ht="13.5" thickBot="1">
      <c r="B15" s="386"/>
      <c r="C15" s="386"/>
      <c r="D15" s="384"/>
      <c r="E15" s="383" t="s">
        <v>598</v>
      </c>
      <c r="F15" s="384"/>
      <c r="G15" s="384"/>
      <c r="H15" s="385"/>
      <c r="I15" s="384" t="s">
        <v>599</v>
      </c>
      <c r="J15" s="384"/>
    </row>
    <row r="16" spans="2:12" s="60" customFormat="1">
      <c r="C16" s="153"/>
      <c r="D16" s="154"/>
      <c r="E16" s="155"/>
      <c r="F16" s="155"/>
      <c r="G16" s="153"/>
      <c r="H16" s="56"/>
      <c r="I16" s="153"/>
      <c r="J16" s="153"/>
      <c r="K16" s="153"/>
      <c r="L16" s="153"/>
    </row>
    <row r="17" spans="3:12" s="60" customFormat="1">
      <c r="C17" s="139" t="s">
        <v>600</v>
      </c>
      <c r="D17" s="156" t="s">
        <v>73</v>
      </c>
      <c r="E17" s="144" t="s">
        <v>614</v>
      </c>
      <c r="F17" s="144"/>
      <c r="G17" s="139"/>
      <c r="H17" s="52"/>
      <c r="I17" s="231">
        <f>'UT - POLOŽKY'!I14</f>
        <v>0</v>
      </c>
      <c r="J17" s="157"/>
      <c r="K17" s="158"/>
      <c r="L17" s="157"/>
    </row>
    <row r="18" spans="3:12" s="60" customFormat="1">
      <c r="C18" s="139" t="s">
        <v>600</v>
      </c>
      <c r="D18" s="156" t="s">
        <v>73</v>
      </c>
      <c r="E18" s="144" t="s">
        <v>623</v>
      </c>
      <c r="F18" s="144"/>
      <c r="G18" s="139"/>
      <c r="H18" s="52"/>
      <c r="I18" s="231">
        <f>'UT - POLOŽKY'!I24</f>
        <v>0</v>
      </c>
      <c r="J18" s="157"/>
      <c r="K18" s="158"/>
      <c r="L18" s="157"/>
    </row>
    <row r="19" spans="3:12" s="60" customFormat="1">
      <c r="C19" s="139" t="s">
        <v>600</v>
      </c>
      <c r="D19" s="156" t="s">
        <v>73</v>
      </c>
      <c r="E19" s="144" t="s">
        <v>638</v>
      </c>
      <c r="F19" s="144"/>
      <c r="G19" s="139"/>
      <c r="H19" s="52"/>
      <c r="I19" s="231">
        <f>'UT - POLOŽKY'!I36</f>
        <v>0</v>
      </c>
      <c r="J19" s="157"/>
      <c r="K19" s="158"/>
      <c r="L19" s="157"/>
    </row>
    <row r="20" spans="3:12" s="60" customFormat="1">
      <c r="C20" s="139" t="s">
        <v>600</v>
      </c>
      <c r="D20" s="156" t="s">
        <v>73</v>
      </c>
      <c r="E20" s="144" t="s">
        <v>650</v>
      </c>
      <c r="F20" s="144"/>
      <c r="G20" s="139"/>
      <c r="H20" s="52"/>
      <c r="I20" s="231">
        <f>'UT - POLOŽKY'!I51</f>
        <v>0</v>
      </c>
      <c r="J20" s="157"/>
      <c r="K20" s="158"/>
      <c r="L20" s="157"/>
    </row>
    <row r="21" spans="3:12" s="60" customFormat="1">
      <c r="C21" s="139" t="s">
        <v>600</v>
      </c>
      <c r="D21" s="156" t="s">
        <v>73</v>
      </c>
      <c r="E21" s="144" t="s">
        <v>654</v>
      </c>
      <c r="F21" s="144"/>
      <c r="G21" s="139"/>
      <c r="H21" s="52"/>
      <c r="I21" s="231">
        <f>'UT - POLOŽKY'!I58</f>
        <v>0</v>
      </c>
      <c r="J21" s="157"/>
      <c r="K21" s="158"/>
      <c r="L21" s="157"/>
    </row>
    <row r="22" spans="3:12" s="60" customFormat="1">
      <c r="C22" s="139" t="s">
        <v>601</v>
      </c>
      <c r="D22" s="156" t="s">
        <v>602</v>
      </c>
      <c r="E22" s="144" t="s">
        <v>656</v>
      </c>
      <c r="F22" s="144"/>
      <c r="G22" s="139"/>
      <c r="H22" s="52"/>
      <c r="I22" s="231">
        <f>'UT - POLOŽKY'!I63</f>
        <v>0</v>
      </c>
      <c r="J22" s="157"/>
      <c r="K22" s="158"/>
      <c r="L22" s="157"/>
    </row>
    <row r="23" spans="3:12" s="60" customFormat="1">
      <c r="C23" s="139"/>
      <c r="D23" s="156"/>
      <c r="E23" s="144"/>
      <c r="F23" s="144"/>
      <c r="G23" s="139"/>
      <c r="H23" s="52"/>
      <c r="I23" s="157"/>
      <c r="J23" s="157"/>
      <c r="K23" s="158"/>
      <c r="L23" s="157"/>
    </row>
    <row r="24" spans="3:12" s="60" customFormat="1">
      <c r="C24" s="139"/>
      <c r="D24" s="156"/>
      <c r="E24" s="144"/>
      <c r="F24" s="144"/>
      <c r="G24" s="139"/>
      <c r="H24" s="52"/>
      <c r="I24" s="157"/>
      <c r="J24" s="157"/>
      <c r="K24" s="158"/>
      <c r="L24" s="157"/>
    </row>
    <row r="25" spans="3:12" s="60" customFormat="1">
      <c r="C25" s="139"/>
      <c r="D25" s="156"/>
      <c r="E25" s="144"/>
      <c r="F25" s="144"/>
      <c r="G25" s="139"/>
      <c r="H25" s="52"/>
      <c r="I25" s="157"/>
      <c r="J25" s="157"/>
      <c r="K25" s="158"/>
      <c r="L25" s="157"/>
    </row>
    <row r="26" spans="3:12" s="60" customFormat="1">
      <c r="C26" s="139"/>
      <c r="D26" s="156"/>
      <c r="E26" s="144"/>
      <c r="F26" s="144"/>
      <c r="G26" s="139"/>
      <c r="H26" s="52"/>
      <c r="I26" s="157"/>
      <c r="J26" s="157"/>
      <c r="K26" s="158"/>
      <c r="L26" s="157"/>
    </row>
    <row r="27" spans="3:12" s="60" customFormat="1">
      <c r="C27" s="139"/>
      <c r="D27" s="156"/>
      <c r="E27" s="144"/>
      <c r="F27" s="144"/>
      <c r="G27" s="139"/>
      <c r="H27" s="52"/>
      <c r="I27" s="157"/>
      <c r="J27" s="157"/>
      <c r="K27" s="158"/>
      <c r="L27" s="157"/>
    </row>
    <row r="28" spans="3:12" s="60" customFormat="1">
      <c r="C28" s="139"/>
      <c r="D28" s="156"/>
      <c r="E28" s="144"/>
      <c r="F28" s="144"/>
      <c r="G28" s="139"/>
      <c r="H28" s="52"/>
      <c r="I28" s="157"/>
      <c r="J28" s="157"/>
      <c r="K28" s="158"/>
      <c r="L28" s="157"/>
    </row>
    <row r="29" spans="3:12" s="60" customFormat="1">
      <c r="C29" s="139"/>
      <c r="D29" s="156"/>
      <c r="E29" s="144"/>
      <c r="F29" s="144"/>
      <c r="G29" s="139"/>
      <c r="H29" s="52"/>
      <c r="I29" s="157"/>
      <c r="J29" s="157"/>
      <c r="K29" s="158"/>
      <c r="L29" s="157"/>
    </row>
    <row r="30" spans="3:12" s="60" customFormat="1">
      <c r="C30" s="139"/>
      <c r="D30" s="156"/>
      <c r="E30" s="144"/>
      <c r="F30" s="144"/>
      <c r="G30" s="139"/>
      <c r="H30" s="52"/>
      <c r="I30" s="157"/>
      <c r="J30" s="157"/>
      <c r="K30" s="158"/>
      <c r="L30" s="157"/>
    </row>
    <row r="31" spans="3:12" s="60" customFormat="1">
      <c r="C31" s="139"/>
      <c r="D31" s="156"/>
      <c r="E31" s="144"/>
      <c r="F31" s="144"/>
      <c r="G31" s="139"/>
      <c r="H31" s="52"/>
      <c r="I31" s="157"/>
      <c r="J31" s="157"/>
      <c r="K31" s="158"/>
      <c r="L31" s="157"/>
    </row>
    <row r="32" spans="3:12" s="60" customFormat="1">
      <c r="C32" s="139"/>
      <c r="D32" s="156"/>
      <c r="E32" s="144"/>
      <c r="F32" s="144"/>
      <c r="G32" s="139"/>
      <c r="H32" s="52"/>
      <c r="I32" s="157"/>
      <c r="J32" s="157"/>
      <c r="K32" s="158"/>
      <c r="L32" s="157"/>
    </row>
    <row r="33" spans="3:12" s="60" customFormat="1">
      <c r="C33" s="139"/>
      <c r="D33" s="156"/>
      <c r="E33" s="144"/>
      <c r="F33" s="144"/>
      <c r="G33" s="139"/>
      <c r="H33" s="52"/>
      <c r="I33" s="157"/>
      <c r="J33" s="157"/>
      <c r="K33" s="158"/>
      <c r="L33" s="157"/>
    </row>
    <row r="34" spans="3:12" s="60" customFormat="1">
      <c r="C34" s="139"/>
      <c r="D34" s="156"/>
      <c r="E34" s="144"/>
      <c r="F34" s="144"/>
      <c r="G34" s="139"/>
      <c r="H34" s="52"/>
      <c r="I34" s="157"/>
      <c r="J34" s="157"/>
      <c r="K34" s="158"/>
      <c r="L34" s="157"/>
    </row>
    <row r="35" spans="3:12" s="60" customFormat="1">
      <c r="C35" s="139"/>
      <c r="D35" s="156"/>
      <c r="E35" s="144"/>
      <c r="F35" s="144"/>
      <c r="G35" s="139"/>
      <c r="H35" s="52"/>
      <c r="I35" s="157"/>
      <c r="J35" s="157"/>
      <c r="K35" s="158"/>
      <c r="L35" s="157"/>
    </row>
    <row r="36" spans="3:12" s="60" customFormat="1">
      <c r="C36" s="139"/>
      <c r="D36" s="156"/>
      <c r="E36" s="144"/>
      <c r="F36" s="144"/>
      <c r="G36" s="139"/>
      <c r="H36" s="52"/>
      <c r="I36" s="157"/>
      <c r="J36" s="157"/>
      <c r="K36" s="158"/>
      <c r="L36" s="157"/>
    </row>
    <row r="37" spans="3:12" s="60" customFormat="1">
      <c r="C37" s="139"/>
      <c r="D37" s="156"/>
      <c r="E37" s="144"/>
      <c r="F37" s="144"/>
      <c r="G37" s="139"/>
      <c r="H37" s="52"/>
      <c r="I37" s="157"/>
      <c r="J37" s="157"/>
      <c r="K37" s="158"/>
      <c r="L37" s="157"/>
    </row>
    <row r="38" spans="3:12" s="60" customFormat="1">
      <c r="C38" s="139"/>
      <c r="D38" s="156"/>
      <c r="E38" s="144"/>
      <c r="F38" s="144"/>
      <c r="G38" s="139"/>
      <c r="H38" s="52"/>
      <c r="I38" s="157"/>
      <c r="J38" s="157"/>
      <c r="K38" s="158"/>
      <c r="L38" s="157"/>
    </row>
    <row r="39" spans="3:12" s="60" customFormat="1">
      <c r="C39" s="139"/>
      <c r="D39" s="156"/>
      <c r="E39" s="144"/>
      <c r="F39" s="144"/>
      <c r="G39" s="139"/>
      <c r="H39" s="52"/>
      <c r="I39" s="157"/>
      <c r="J39" s="157"/>
      <c r="K39" s="158"/>
      <c r="L39" s="157"/>
    </row>
    <row r="40" spans="3:12" s="60" customFormat="1">
      <c r="C40" s="139"/>
      <c r="D40" s="156"/>
      <c r="E40" s="144"/>
      <c r="F40" s="144"/>
      <c r="G40" s="139"/>
      <c r="H40" s="52"/>
      <c r="I40" s="157"/>
      <c r="J40" s="157"/>
      <c r="K40" s="158"/>
      <c r="L40" s="157"/>
    </row>
    <row r="41" spans="3:12" s="60" customFormat="1">
      <c r="C41" s="139"/>
      <c r="D41" s="156"/>
      <c r="E41" s="144"/>
      <c r="F41" s="144"/>
      <c r="G41" s="139"/>
      <c r="H41" s="52"/>
      <c r="I41" s="157"/>
      <c r="J41" s="157"/>
      <c r="K41" s="158"/>
      <c r="L41" s="157"/>
    </row>
    <row r="42" spans="3:12" s="60" customFormat="1">
      <c r="C42" s="139"/>
      <c r="D42" s="156"/>
      <c r="E42" s="144"/>
      <c r="F42" s="144"/>
      <c r="G42" s="139"/>
      <c r="H42" s="52"/>
      <c r="I42" s="157"/>
      <c r="J42" s="157"/>
      <c r="K42" s="158"/>
      <c r="L42" s="157"/>
    </row>
    <row r="43" spans="3:12" s="60" customFormat="1">
      <c r="C43" s="139"/>
      <c r="D43" s="156"/>
      <c r="E43" s="144"/>
      <c r="F43" s="144"/>
      <c r="G43" s="139"/>
      <c r="H43" s="52"/>
      <c r="I43" s="157"/>
      <c r="J43" s="157"/>
      <c r="K43" s="158"/>
      <c r="L43" s="157"/>
    </row>
    <row r="44" spans="3:12" s="60" customFormat="1">
      <c r="C44" s="139"/>
      <c r="D44" s="156"/>
      <c r="E44" s="144"/>
      <c r="F44" s="144"/>
      <c r="G44" s="139"/>
      <c r="H44" s="52"/>
      <c r="I44" s="157"/>
      <c r="J44" s="157"/>
      <c r="K44" s="158"/>
      <c r="L44" s="157"/>
    </row>
    <row r="45" spans="3:12" s="60" customFormat="1">
      <c r="C45" s="139"/>
      <c r="D45" s="156"/>
      <c r="E45" s="144"/>
      <c r="F45" s="144"/>
      <c r="G45" s="139"/>
      <c r="H45" s="52"/>
      <c r="I45" s="157"/>
      <c r="J45" s="157"/>
      <c r="K45" s="158"/>
      <c r="L45" s="157"/>
    </row>
    <row r="46" spans="3:12" s="60" customFormat="1">
      <c r="C46" s="139"/>
      <c r="D46" s="156"/>
      <c r="E46" s="144"/>
      <c r="F46" s="144"/>
      <c r="G46" s="139"/>
      <c r="H46" s="52"/>
      <c r="I46" s="157"/>
      <c r="J46" s="157"/>
      <c r="K46" s="158"/>
      <c r="L46" s="157"/>
    </row>
    <row r="47" spans="3:12" s="60" customFormat="1">
      <c r="C47" s="139"/>
      <c r="D47" s="156"/>
      <c r="E47" s="144"/>
      <c r="F47" s="144"/>
      <c r="G47" s="139"/>
      <c r="H47" s="52"/>
      <c r="I47" s="157"/>
      <c r="J47" s="157"/>
      <c r="K47" s="158"/>
      <c r="L47" s="157"/>
    </row>
    <row r="48" spans="3:12" s="60" customFormat="1">
      <c r="C48" s="139"/>
      <c r="D48" s="156"/>
      <c r="E48" s="144"/>
      <c r="F48" s="144"/>
      <c r="G48" s="139"/>
      <c r="H48" s="52"/>
      <c r="I48" s="157"/>
      <c r="J48" s="157"/>
      <c r="K48" s="158"/>
      <c r="L48" s="157"/>
    </row>
    <row r="49" spans="3:12" s="60" customFormat="1">
      <c r="C49" s="139"/>
      <c r="D49" s="156"/>
      <c r="E49" s="144"/>
      <c r="F49" s="144"/>
      <c r="G49" s="139"/>
      <c r="H49" s="52"/>
      <c r="I49" s="157"/>
      <c r="J49" s="157"/>
      <c r="K49" s="158"/>
      <c r="L49" s="157"/>
    </row>
    <row r="50" spans="3:12" s="60" customFormat="1">
      <c r="C50" s="139"/>
      <c r="D50" s="156"/>
      <c r="E50" s="144"/>
      <c r="F50" s="144"/>
      <c r="G50" s="139"/>
      <c r="H50" s="52"/>
      <c r="I50" s="157"/>
      <c r="J50" s="157"/>
      <c r="K50" s="158"/>
      <c r="L50" s="157"/>
    </row>
    <row r="51" spans="3:12" s="60" customFormat="1">
      <c r="C51" s="139"/>
      <c r="D51" s="156"/>
      <c r="E51" s="144"/>
      <c r="F51" s="144"/>
      <c r="G51" s="139"/>
      <c r="H51" s="52"/>
      <c r="I51" s="157"/>
      <c r="J51" s="157"/>
      <c r="K51" s="158"/>
      <c r="L51" s="157"/>
    </row>
    <row r="52" spans="3:12" s="60" customFormat="1">
      <c r="C52" s="139"/>
      <c r="D52" s="156"/>
      <c r="E52" s="144"/>
      <c r="F52" s="144"/>
      <c r="G52" s="139"/>
      <c r="H52" s="52"/>
      <c r="I52" s="157"/>
      <c r="J52" s="157"/>
      <c r="K52" s="158"/>
      <c r="L52" s="157"/>
    </row>
    <row r="53" spans="3:12" s="60" customFormat="1">
      <c r="C53" s="139"/>
      <c r="D53" s="156"/>
      <c r="E53" s="144"/>
      <c r="F53" s="144"/>
      <c r="G53" s="139"/>
      <c r="H53" s="52"/>
      <c r="I53" s="157"/>
      <c r="J53" s="157"/>
      <c r="K53" s="158"/>
      <c r="L53" s="157"/>
    </row>
    <row r="54" spans="3:12" s="60" customFormat="1">
      <c r="C54" s="139"/>
      <c r="D54" s="156"/>
      <c r="E54" s="144"/>
      <c r="F54" s="144"/>
      <c r="G54" s="139"/>
      <c r="H54" s="52"/>
      <c r="I54" s="157"/>
      <c r="J54" s="157"/>
      <c r="K54" s="158"/>
      <c r="L54" s="157"/>
    </row>
    <row r="55" spans="3:12" s="60" customFormat="1">
      <c r="C55" s="139"/>
      <c r="D55" s="156"/>
      <c r="E55" s="144"/>
      <c r="F55" s="144"/>
      <c r="G55" s="139"/>
      <c r="H55" s="52"/>
      <c r="I55" s="157"/>
      <c r="J55" s="157"/>
      <c r="K55" s="158"/>
      <c r="L55" s="157"/>
    </row>
    <row r="56" spans="3:12" s="60" customFormat="1">
      <c r="C56" s="139"/>
      <c r="D56" s="156"/>
      <c r="E56" s="144"/>
      <c r="F56" s="144"/>
      <c r="G56" s="139"/>
      <c r="H56" s="52"/>
      <c r="I56" s="157"/>
      <c r="J56" s="157"/>
      <c r="K56" s="158"/>
      <c r="L56" s="157"/>
    </row>
    <row r="57" spans="3:12" s="60" customFormat="1">
      <c r="C57" s="139"/>
      <c r="D57" s="156"/>
      <c r="E57" s="144"/>
      <c r="F57" s="144"/>
      <c r="G57" s="139"/>
      <c r="H57" s="52"/>
      <c r="I57" s="157"/>
      <c r="J57" s="157"/>
      <c r="K57" s="158"/>
      <c r="L57" s="157"/>
    </row>
    <row r="58" spans="3:12" s="60" customFormat="1">
      <c r="C58" s="139"/>
      <c r="D58" s="156"/>
      <c r="E58" s="144"/>
      <c r="F58" s="144"/>
      <c r="G58" s="139"/>
      <c r="H58" s="52"/>
      <c r="I58" s="157"/>
      <c r="J58" s="157"/>
      <c r="K58" s="158"/>
      <c r="L58" s="157"/>
    </row>
    <row r="59" spans="3:12" s="60" customFormat="1">
      <c r="C59" s="139"/>
      <c r="D59" s="156"/>
      <c r="E59" s="144"/>
      <c r="F59" s="144"/>
      <c r="G59" s="139"/>
      <c r="H59" s="52"/>
      <c r="I59" s="157"/>
      <c r="J59" s="157"/>
      <c r="K59" s="158"/>
      <c r="L59" s="157"/>
    </row>
    <row r="60" spans="3:12" s="60" customFormat="1">
      <c r="C60" s="139"/>
      <c r="D60" s="156"/>
      <c r="E60" s="144"/>
      <c r="F60" s="144"/>
      <c r="G60" s="139"/>
      <c r="H60" s="52"/>
      <c r="I60" s="157"/>
      <c r="J60" s="157"/>
      <c r="K60" s="158"/>
      <c r="L60" s="157"/>
    </row>
    <row r="61" spans="3:12" s="60" customFormat="1">
      <c r="C61" s="139"/>
      <c r="D61" s="156"/>
      <c r="E61" s="144"/>
      <c r="F61" s="144"/>
      <c r="G61" s="139"/>
      <c r="H61" s="52"/>
      <c r="I61" s="157"/>
      <c r="J61" s="157"/>
      <c r="K61" s="158"/>
      <c r="L61" s="157"/>
    </row>
    <row r="62" spans="3:12" s="60" customFormat="1">
      <c r="C62" s="139"/>
      <c r="D62" s="156"/>
      <c r="E62" s="144"/>
      <c r="F62" s="144"/>
      <c r="G62" s="139"/>
      <c r="H62" s="52"/>
      <c r="I62" s="157"/>
      <c r="J62" s="157"/>
      <c r="K62" s="158"/>
      <c r="L62" s="157"/>
    </row>
    <row r="63" spans="3:12" s="60" customFormat="1">
      <c r="C63" s="139"/>
      <c r="D63" s="156"/>
      <c r="E63" s="144"/>
      <c r="F63" s="144"/>
      <c r="G63" s="139"/>
      <c r="H63" s="52"/>
      <c r="I63" s="157"/>
      <c r="J63" s="157"/>
      <c r="K63" s="158"/>
      <c r="L63" s="157"/>
    </row>
    <row r="64" spans="3:12" s="60" customFormat="1">
      <c r="C64" s="139"/>
      <c r="D64" s="156"/>
      <c r="E64" s="144"/>
      <c r="F64" s="144"/>
      <c r="G64" s="139"/>
      <c r="H64" s="52"/>
      <c r="I64" s="157"/>
      <c r="J64" s="157"/>
      <c r="K64" s="158"/>
      <c r="L64" s="157"/>
    </row>
    <row r="65" spans="3:12" s="60" customFormat="1">
      <c r="C65" s="139"/>
      <c r="D65" s="156"/>
      <c r="E65" s="144"/>
      <c r="F65" s="144"/>
      <c r="G65" s="139"/>
      <c r="H65" s="52"/>
      <c r="I65" s="157"/>
      <c r="J65" s="157"/>
      <c r="K65" s="158"/>
      <c r="L65" s="157"/>
    </row>
    <row r="66" spans="3:12" s="60" customFormat="1">
      <c r="C66" s="139"/>
      <c r="D66" s="156"/>
      <c r="E66" s="144"/>
      <c r="F66" s="144"/>
      <c r="G66" s="139"/>
      <c r="H66" s="52"/>
      <c r="I66" s="157"/>
      <c r="J66" s="157"/>
      <c r="K66" s="158"/>
      <c r="L66" s="157"/>
    </row>
    <row r="67" spans="3:12" s="60" customFormat="1">
      <c r="C67" s="139"/>
      <c r="D67" s="156"/>
      <c r="E67" s="144"/>
      <c r="F67" s="144"/>
      <c r="G67" s="139"/>
      <c r="H67" s="52"/>
      <c r="I67" s="157"/>
      <c r="J67" s="157"/>
      <c r="K67" s="158"/>
      <c r="L67" s="157"/>
    </row>
    <row r="68" spans="3:12" s="60" customFormat="1">
      <c r="C68" s="139"/>
      <c r="D68" s="156"/>
      <c r="E68" s="144"/>
      <c r="F68" s="144"/>
      <c r="G68" s="139"/>
      <c r="H68" s="52"/>
      <c r="I68" s="157"/>
      <c r="J68" s="157"/>
      <c r="K68" s="158"/>
      <c r="L68" s="157"/>
    </row>
    <row r="69" spans="3:12" s="60" customFormat="1">
      <c r="C69" s="139"/>
      <c r="D69" s="156"/>
      <c r="E69" s="144"/>
      <c r="F69" s="144"/>
      <c r="G69" s="139"/>
      <c r="H69" s="52"/>
      <c r="I69" s="157"/>
      <c r="J69" s="157"/>
      <c r="K69" s="158"/>
      <c r="L69" s="157"/>
    </row>
    <row r="70" spans="3:12" s="60" customFormat="1">
      <c r="C70" s="139"/>
      <c r="D70" s="156"/>
      <c r="E70" s="144"/>
      <c r="F70" s="144"/>
      <c r="G70" s="139"/>
      <c r="H70" s="52"/>
      <c r="I70" s="157"/>
      <c r="J70" s="157"/>
      <c r="K70" s="158"/>
      <c r="L70" s="157"/>
    </row>
    <row r="71" spans="3:12" s="60" customFormat="1">
      <c r="C71" s="139"/>
      <c r="D71" s="156"/>
      <c r="E71" s="144"/>
      <c r="F71" s="144"/>
      <c r="G71" s="139"/>
      <c r="H71" s="52"/>
      <c r="I71" s="157"/>
      <c r="J71" s="157"/>
      <c r="K71" s="158"/>
      <c r="L71" s="157"/>
    </row>
    <row r="72" spans="3:12" s="60" customFormat="1">
      <c r="C72" s="139"/>
      <c r="D72" s="156"/>
      <c r="E72" s="144"/>
      <c r="F72" s="144"/>
      <c r="G72" s="139"/>
      <c r="H72" s="52"/>
      <c r="I72" s="157"/>
      <c r="J72" s="157"/>
      <c r="K72" s="158"/>
      <c r="L72" s="157"/>
    </row>
    <row r="73" spans="3:12" s="60" customFormat="1">
      <c r="C73" s="139"/>
      <c r="D73" s="156"/>
      <c r="E73" s="144"/>
      <c r="F73" s="144"/>
      <c r="G73" s="139"/>
      <c r="H73" s="52"/>
      <c r="I73" s="157"/>
      <c r="J73" s="157"/>
      <c r="K73" s="158"/>
      <c r="L73" s="157"/>
    </row>
    <row r="74" spans="3:12" s="60" customFormat="1">
      <c r="C74" s="139"/>
      <c r="D74" s="156"/>
      <c r="E74" s="144"/>
      <c r="F74" s="144"/>
      <c r="G74" s="139"/>
      <c r="H74" s="52"/>
      <c r="I74" s="157"/>
      <c r="J74" s="157"/>
      <c r="K74" s="158"/>
      <c r="L74" s="157"/>
    </row>
    <row r="75" spans="3:12" s="60" customFormat="1">
      <c r="C75" s="139"/>
      <c r="D75" s="156"/>
      <c r="E75" s="144"/>
      <c r="F75" s="144"/>
      <c r="G75" s="139"/>
      <c r="H75" s="52"/>
      <c r="I75" s="157"/>
      <c r="J75" s="157"/>
      <c r="K75" s="158"/>
      <c r="L75" s="157"/>
    </row>
    <row r="76" spans="3:12" s="60" customFormat="1">
      <c r="C76" s="139"/>
      <c r="D76" s="156"/>
      <c r="E76" s="144"/>
      <c r="F76" s="144"/>
      <c r="G76" s="139"/>
      <c r="H76" s="52"/>
      <c r="I76" s="157"/>
      <c r="J76" s="157"/>
      <c r="K76" s="158"/>
      <c r="L76" s="157"/>
    </row>
    <row r="77" spans="3:12" s="60" customFormat="1">
      <c r="C77" s="139"/>
      <c r="D77" s="156"/>
      <c r="E77" s="159"/>
      <c r="F77" s="159"/>
      <c r="G77" s="139"/>
      <c r="H77" s="52"/>
      <c r="I77" s="160"/>
      <c r="J77" s="157"/>
      <c r="K77" s="158"/>
      <c r="L77" s="157"/>
    </row>
    <row r="78" spans="3:12" s="60" customFormat="1">
      <c r="C78" s="139"/>
      <c r="D78" s="156"/>
      <c r="E78" s="159"/>
      <c r="F78" s="159"/>
      <c r="G78" s="139"/>
      <c r="H78" s="52"/>
      <c r="I78" s="160"/>
      <c r="J78" s="158"/>
      <c r="K78" s="158"/>
      <c r="L78" s="157"/>
    </row>
    <row r="79" spans="3:12" s="60" customFormat="1">
      <c r="C79" s="153"/>
      <c r="D79" s="154"/>
      <c r="E79" s="155"/>
      <c r="F79" s="155"/>
      <c r="G79" s="153"/>
      <c r="H79" s="56"/>
      <c r="I79" s="153"/>
      <c r="J79" s="153"/>
    </row>
    <row r="80" spans="3:12" s="60" customFormat="1">
      <c r="C80" s="139"/>
      <c r="D80" s="156"/>
      <c r="E80" s="144"/>
      <c r="F80" s="144"/>
      <c r="G80" s="139"/>
      <c r="H80" s="52"/>
      <c r="I80" s="157"/>
      <c r="J80" s="157"/>
    </row>
    <row r="81" spans="2:11" s="60" customFormat="1">
      <c r="C81" s="139"/>
      <c r="D81" s="156"/>
      <c r="E81" s="144"/>
      <c r="F81" s="144"/>
      <c r="G81" s="139"/>
      <c r="H81" s="52"/>
      <c r="I81" s="157"/>
      <c r="J81" s="157"/>
    </row>
    <row r="82" spans="2:11">
      <c r="B82" s="60"/>
      <c r="D82" s="156"/>
      <c r="I82" s="157"/>
      <c r="J82" s="157"/>
      <c r="K82" s="157"/>
    </row>
    <row r="83" spans="2:11">
      <c r="B83" s="60"/>
      <c r="D83" s="156"/>
      <c r="I83" s="157"/>
      <c r="J83" s="157"/>
      <c r="K83" s="157"/>
    </row>
    <row r="84" spans="2:11">
      <c r="B84" s="60"/>
      <c r="D84" s="156"/>
      <c r="I84" s="157"/>
      <c r="J84" s="157"/>
      <c r="K84" s="157"/>
    </row>
    <row r="85" spans="2:11">
      <c r="B85" s="60"/>
      <c r="D85" s="156"/>
      <c r="I85" s="157"/>
      <c r="J85" s="157"/>
      <c r="K85" s="157"/>
    </row>
    <row r="86" spans="2:11">
      <c r="B86" s="60"/>
      <c r="D86" s="156"/>
      <c r="I86" s="157"/>
      <c r="J86" s="157"/>
      <c r="K86" s="157"/>
    </row>
    <row r="87" spans="2:11">
      <c r="B87" s="60"/>
      <c r="D87" s="156"/>
      <c r="I87" s="157"/>
      <c r="J87" s="157"/>
      <c r="K87" s="157"/>
    </row>
    <row r="88" spans="2:11">
      <c r="B88" s="60"/>
      <c r="D88" s="156"/>
      <c r="I88" s="157"/>
      <c r="J88" s="157"/>
      <c r="K88" s="157"/>
    </row>
    <row r="89" spans="2:11">
      <c r="B89" s="60"/>
      <c r="D89" s="156"/>
      <c r="I89" s="157"/>
      <c r="J89" s="157"/>
      <c r="K89" s="157"/>
    </row>
    <row r="90" spans="2:11">
      <c r="B90" s="60"/>
      <c r="D90" s="156"/>
      <c r="I90" s="157"/>
      <c r="J90" s="157"/>
      <c r="K90" s="157"/>
    </row>
    <row r="91" spans="2:11">
      <c r="B91" s="60"/>
      <c r="D91" s="156"/>
      <c r="I91" s="157"/>
      <c r="J91" s="157"/>
      <c r="K91" s="157"/>
    </row>
    <row r="92" spans="2:11">
      <c r="B92" s="60"/>
      <c r="D92" s="156"/>
      <c r="I92" s="157"/>
      <c r="J92" s="157"/>
      <c r="K92" s="157"/>
    </row>
    <row r="93" spans="2:11">
      <c r="B93" s="60"/>
      <c r="D93" s="156"/>
      <c r="I93" s="157"/>
      <c r="J93" s="157"/>
      <c r="K93" s="157"/>
    </row>
    <row r="94" spans="2:11">
      <c r="B94" s="60"/>
      <c r="D94" s="156"/>
      <c r="I94" s="157"/>
      <c r="J94" s="157"/>
      <c r="K94" s="157"/>
    </row>
    <row r="95" spans="2:11">
      <c r="B95" s="60"/>
      <c r="D95" s="156"/>
      <c r="I95" s="157"/>
      <c r="J95" s="157"/>
      <c r="K95" s="157"/>
    </row>
    <row r="96" spans="2:11">
      <c r="B96" s="60"/>
      <c r="D96" s="156"/>
      <c r="I96" s="157"/>
      <c r="J96" s="157"/>
      <c r="K96" s="157"/>
    </row>
    <row r="97" spans="2:11">
      <c r="B97" s="60"/>
      <c r="D97" s="156"/>
      <c r="I97" s="157"/>
      <c r="J97" s="157"/>
      <c r="K97" s="157"/>
    </row>
    <row r="98" spans="2:11">
      <c r="B98" s="60"/>
      <c r="D98" s="156"/>
      <c r="I98" s="157"/>
      <c r="J98" s="157"/>
      <c r="K98" s="157"/>
    </row>
    <row r="99" spans="2:11">
      <c r="B99" s="60"/>
      <c r="D99" s="156"/>
      <c r="I99" s="157"/>
      <c r="J99" s="157"/>
      <c r="K99" s="157"/>
    </row>
    <row r="100" spans="2:11">
      <c r="B100" s="60"/>
      <c r="D100" s="156"/>
      <c r="I100" s="157"/>
      <c r="J100" s="157"/>
      <c r="K100" s="157"/>
    </row>
    <row r="101" spans="2:11">
      <c r="B101" s="60"/>
      <c r="D101" s="156"/>
      <c r="I101" s="157"/>
      <c r="J101" s="157"/>
      <c r="K101" s="157"/>
    </row>
    <row r="102" spans="2:11">
      <c r="B102" s="60"/>
      <c r="D102" s="156"/>
      <c r="I102" s="157"/>
      <c r="J102" s="157"/>
      <c r="K102" s="157"/>
    </row>
    <row r="103" spans="2:11">
      <c r="B103" s="60"/>
      <c r="D103" s="156"/>
      <c r="I103" s="157"/>
      <c r="J103" s="157"/>
      <c r="K103" s="157"/>
    </row>
    <row r="104" spans="2:11">
      <c r="B104" s="60"/>
      <c r="D104" s="156"/>
      <c r="I104" s="157"/>
      <c r="J104" s="157"/>
      <c r="K104" s="157"/>
    </row>
    <row r="105" spans="2:11">
      <c r="B105" s="60"/>
      <c r="D105" s="156"/>
      <c r="I105" s="157"/>
      <c r="J105" s="157"/>
      <c r="K105" s="157"/>
    </row>
    <row r="106" spans="2:11">
      <c r="B106" s="60"/>
      <c r="D106" s="156"/>
      <c r="I106" s="157"/>
      <c r="J106" s="157"/>
      <c r="K106" s="157"/>
    </row>
    <row r="107" spans="2:11">
      <c r="B107" s="60"/>
      <c r="D107" s="156"/>
      <c r="I107" s="157"/>
      <c r="J107" s="157"/>
      <c r="K107" s="157"/>
    </row>
    <row r="108" spans="2:11">
      <c r="B108" s="60"/>
      <c r="D108" s="156"/>
      <c r="I108" s="157"/>
      <c r="J108" s="157"/>
      <c r="K108" s="157"/>
    </row>
    <row r="109" spans="2:11">
      <c r="B109" s="60"/>
      <c r="D109" s="156"/>
      <c r="I109" s="157"/>
      <c r="J109" s="157"/>
      <c r="K109" s="157"/>
    </row>
    <row r="110" spans="2:11">
      <c r="B110" s="60"/>
      <c r="D110" s="156"/>
      <c r="I110" s="157"/>
      <c r="J110" s="157"/>
      <c r="K110" s="157"/>
    </row>
    <row r="111" spans="2:11">
      <c r="B111" s="60"/>
      <c r="D111" s="156"/>
      <c r="I111" s="157"/>
      <c r="J111" s="157"/>
      <c r="K111" s="157"/>
    </row>
    <row r="112" spans="2:11">
      <c r="B112" s="60"/>
      <c r="D112" s="156"/>
      <c r="I112" s="157"/>
      <c r="J112" s="157"/>
      <c r="K112" s="157"/>
    </row>
    <row r="113" spans="2:11">
      <c r="B113" s="60"/>
      <c r="D113" s="156"/>
      <c r="I113" s="157"/>
      <c r="J113" s="157"/>
      <c r="K113" s="157"/>
    </row>
    <row r="114" spans="2:11">
      <c r="B114" s="60"/>
      <c r="D114" s="156"/>
      <c r="I114" s="157"/>
      <c r="J114" s="157"/>
      <c r="K114" s="157"/>
    </row>
    <row r="115" spans="2:11">
      <c r="B115" s="60"/>
      <c r="D115" s="156"/>
      <c r="I115" s="157"/>
      <c r="J115" s="157"/>
      <c r="K115" s="157"/>
    </row>
    <row r="116" spans="2:11">
      <c r="B116" s="60"/>
      <c r="D116" s="156"/>
      <c r="I116" s="157"/>
      <c r="J116" s="157"/>
      <c r="K116" s="157"/>
    </row>
    <row r="117" spans="2:11">
      <c r="B117" s="60"/>
      <c r="D117" s="156"/>
      <c r="I117" s="157"/>
      <c r="J117" s="157"/>
      <c r="K117" s="157"/>
    </row>
    <row r="118" spans="2:11">
      <c r="B118" s="60"/>
      <c r="D118" s="156"/>
      <c r="I118" s="157"/>
      <c r="J118" s="157"/>
      <c r="K118" s="157"/>
    </row>
    <row r="119" spans="2:11">
      <c r="B119" s="60"/>
      <c r="D119" s="156"/>
      <c r="I119" s="157"/>
      <c r="J119" s="157"/>
      <c r="K119" s="157"/>
    </row>
    <row r="120" spans="2:11">
      <c r="B120" s="60"/>
      <c r="D120" s="156"/>
      <c r="I120" s="157"/>
      <c r="J120" s="157"/>
      <c r="K120" s="157"/>
    </row>
    <row r="121" spans="2:11">
      <c r="B121" s="60"/>
      <c r="D121" s="156"/>
      <c r="I121" s="157"/>
      <c r="J121" s="157"/>
      <c r="K121" s="157"/>
    </row>
    <row r="122" spans="2:11">
      <c r="B122" s="60"/>
      <c r="D122" s="156"/>
      <c r="I122" s="157"/>
      <c r="J122" s="157"/>
      <c r="K122" s="157"/>
    </row>
    <row r="123" spans="2:11">
      <c r="B123" s="60"/>
      <c r="D123" s="156"/>
      <c r="I123" s="157"/>
      <c r="J123" s="157"/>
      <c r="K123" s="157"/>
    </row>
    <row r="124" spans="2:11">
      <c r="B124" s="60"/>
      <c r="D124" s="156"/>
      <c r="I124" s="157"/>
      <c r="J124" s="157"/>
      <c r="K124" s="157"/>
    </row>
    <row r="125" spans="2:11">
      <c r="B125" s="60"/>
      <c r="D125" s="156"/>
      <c r="I125" s="157"/>
      <c r="J125" s="157"/>
      <c r="K125" s="157"/>
    </row>
    <row r="126" spans="2:11">
      <c r="B126" s="60"/>
      <c r="D126" s="156"/>
      <c r="I126" s="157"/>
      <c r="J126" s="157"/>
      <c r="K126" s="157"/>
    </row>
    <row r="127" spans="2:11">
      <c r="B127" s="60"/>
      <c r="D127" s="156"/>
      <c r="I127" s="157"/>
      <c r="J127" s="157"/>
      <c r="K127" s="157"/>
    </row>
    <row r="128" spans="2:11">
      <c r="B128" s="60"/>
      <c r="D128" s="156"/>
      <c r="I128" s="157"/>
      <c r="J128" s="157"/>
      <c r="K128" s="157"/>
    </row>
    <row r="129" spans="2:11">
      <c r="B129" s="60"/>
      <c r="D129" s="156"/>
      <c r="I129" s="157"/>
      <c r="J129" s="157"/>
      <c r="K129" s="157"/>
    </row>
    <row r="130" spans="2:11">
      <c r="B130" s="60"/>
      <c r="D130" s="156"/>
      <c r="I130" s="157"/>
      <c r="J130" s="157"/>
      <c r="K130" s="157"/>
    </row>
    <row r="131" spans="2:11">
      <c r="B131" s="60"/>
      <c r="D131" s="156"/>
      <c r="I131" s="157"/>
      <c r="J131" s="157"/>
      <c r="K131" s="157"/>
    </row>
    <row r="132" spans="2:11">
      <c r="B132" s="60"/>
      <c r="D132" s="156"/>
      <c r="I132" s="157"/>
      <c r="J132" s="157"/>
      <c r="K132" s="157"/>
    </row>
    <row r="133" spans="2:11">
      <c r="B133" s="60"/>
      <c r="D133" s="156"/>
      <c r="I133" s="157"/>
      <c r="J133" s="157"/>
      <c r="K133" s="157"/>
    </row>
    <row r="134" spans="2:11">
      <c r="B134" s="60"/>
      <c r="D134" s="156"/>
      <c r="I134" s="157"/>
      <c r="J134" s="157"/>
      <c r="K134" s="157"/>
    </row>
    <row r="135" spans="2:11">
      <c r="B135" s="60"/>
      <c r="D135" s="156"/>
      <c r="I135" s="157"/>
      <c r="J135" s="157"/>
      <c r="K135" s="157"/>
    </row>
    <row r="136" spans="2:11">
      <c r="B136" s="60"/>
      <c r="D136" s="156"/>
      <c r="I136" s="157"/>
      <c r="J136" s="157"/>
      <c r="K136" s="157"/>
    </row>
    <row r="137" spans="2:11">
      <c r="B137" s="60"/>
      <c r="D137" s="156"/>
      <c r="I137" s="157"/>
      <c r="J137" s="157"/>
      <c r="K137" s="157"/>
    </row>
    <row r="138" spans="2:11">
      <c r="B138" s="60"/>
      <c r="D138" s="156"/>
      <c r="I138" s="157"/>
      <c r="J138" s="157"/>
      <c r="K138" s="157"/>
    </row>
    <row r="139" spans="2:11">
      <c r="B139" s="60"/>
      <c r="D139" s="156"/>
      <c r="I139" s="157"/>
      <c r="J139" s="157"/>
      <c r="K139" s="157"/>
    </row>
    <row r="140" spans="2:11">
      <c r="B140" s="60"/>
      <c r="D140" s="156"/>
      <c r="I140" s="157"/>
      <c r="J140" s="157"/>
      <c r="K140" s="157"/>
    </row>
    <row r="141" spans="2:11">
      <c r="B141" s="60"/>
      <c r="D141" s="156"/>
      <c r="I141" s="157"/>
      <c r="J141" s="157"/>
      <c r="K141" s="157"/>
    </row>
    <row r="142" spans="2:11">
      <c r="B142" s="60"/>
      <c r="D142" s="156"/>
      <c r="I142" s="157"/>
      <c r="J142" s="157"/>
      <c r="K142" s="157"/>
    </row>
    <row r="143" spans="2:11">
      <c r="B143" s="60"/>
      <c r="D143" s="156"/>
      <c r="I143" s="157"/>
      <c r="J143" s="157"/>
      <c r="K143" s="157"/>
    </row>
    <row r="144" spans="2:11">
      <c r="B144" s="60"/>
      <c r="D144" s="156"/>
      <c r="I144" s="157"/>
      <c r="J144" s="157"/>
      <c r="K144" s="157"/>
    </row>
    <row r="145" spans="2:11">
      <c r="B145" s="60"/>
      <c r="D145" s="156"/>
      <c r="I145" s="157"/>
      <c r="J145" s="157"/>
      <c r="K145" s="157"/>
    </row>
    <row r="146" spans="2:11">
      <c r="B146" s="60"/>
      <c r="D146" s="156"/>
      <c r="I146" s="157"/>
      <c r="J146" s="157"/>
      <c r="K146" s="157"/>
    </row>
    <row r="147" spans="2:11">
      <c r="B147" s="60"/>
      <c r="D147" s="156"/>
      <c r="I147" s="157"/>
      <c r="J147" s="157"/>
      <c r="K147" s="157"/>
    </row>
    <row r="148" spans="2:11">
      <c r="B148" s="60"/>
      <c r="D148" s="156"/>
      <c r="I148" s="157"/>
      <c r="J148" s="157"/>
      <c r="K148" s="157"/>
    </row>
    <row r="149" spans="2:11">
      <c r="B149" s="60"/>
      <c r="D149" s="156"/>
      <c r="I149" s="157"/>
      <c r="J149" s="157"/>
      <c r="K149" s="157"/>
    </row>
    <row r="150" spans="2:11">
      <c r="B150" s="60"/>
      <c r="D150" s="156"/>
      <c r="I150" s="157"/>
      <c r="J150" s="157"/>
      <c r="K150" s="157"/>
    </row>
    <row r="151" spans="2:11">
      <c r="B151" s="60"/>
      <c r="D151" s="156"/>
      <c r="I151" s="157"/>
      <c r="J151" s="157"/>
      <c r="K151" s="157"/>
    </row>
    <row r="152" spans="2:11">
      <c r="B152" s="60"/>
      <c r="D152" s="156"/>
      <c r="I152" s="157"/>
      <c r="J152" s="157"/>
      <c r="K152" s="157"/>
    </row>
    <row r="153" spans="2:11">
      <c r="B153" s="60"/>
      <c r="D153" s="156"/>
      <c r="I153" s="157"/>
      <c r="J153" s="157"/>
      <c r="K153" s="157"/>
    </row>
    <row r="154" spans="2:11">
      <c r="B154" s="60"/>
      <c r="D154" s="156"/>
      <c r="I154" s="157"/>
      <c r="J154" s="157"/>
      <c r="K154" s="157"/>
    </row>
    <row r="155" spans="2:11">
      <c r="B155" s="60"/>
      <c r="D155" s="156"/>
      <c r="I155" s="157"/>
      <c r="J155" s="157"/>
      <c r="K155" s="157"/>
    </row>
    <row r="156" spans="2:11">
      <c r="B156" s="60"/>
      <c r="D156" s="156"/>
      <c r="I156" s="157"/>
      <c r="J156" s="157"/>
      <c r="K156" s="157"/>
    </row>
    <row r="157" spans="2:11">
      <c r="B157" s="60"/>
      <c r="D157" s="156"/>
      <c r="I157" s="157"/>
      <c r="J157" s="157"/>
      <c r="K157" s="157"/>
    </row>
    <row r="158" spans="2:11">
      <c r="B158" s="60"/>
      <c r="D158" s="156"/>
      <c r="I158" s="157"/>
      <c r="J158" s="157"/>
      <c r="K158" s="157"/>
    </row>
    <row r="159" spans="2:11">
      <c r="B159" s="60"/>
      <c r="D159" s="156"/>
      <c r="I159" s="157"/>
      <c r="J159" s="157"/>
      <c r="K159" s="157"/>
    </row>
    <row r="160" spans="2:11">
      <c r="B160" s="60"/>
      <c r="D160" s="156"/>
      <c r="I160" s="157"/>
      <c r="J160" s="157"/>
      <c r="K160" s="157"/>
    </row>
    <row r="161" spans="2:11">
      <c r="B161" s="60"/>
      <c r="D161" s="156"/>
      <c r="I161" s="157"/>
      <c r="J161" s="157"/>
      <c r="K161" s="157"/>
    </row>
    <row r="162" spans="2:11">
      <c r="B162" s="60"/>
      <c r="D162" s="156"/>
      <c r="I162" s="157"/>
      <c r="J162" s="157"/>
      <c r="K162" s="157"/>
    </row>
    <row r="163" spans="2:11">
      <c r="B163" s="60"/>
      <c r="D163" s="156"/>
      <c r="I163" s="157"/>
      <c r="J163" s="157"/>
      <c r="K163" s="157"/>
    </row>
    <row r="164" spans="2:11">
      <c r="B164" s="60"/>
      <c r="D164" s="156"/>
      <c r="I164" s="157"/>
      <c r="J164" s="157"/>
      <c r="K164" s="157"/>
    </row>
    <row r="165" spans="2:11">
      <c r="B165" s="60"/>
      <c r="D165" s="156"/>
      <c r="I165" s="157"/>
      <c r="J165" s="157"/>
      <c r="K165" s="157"/>
    </row>
    <row r="166" spans="2:11">
      <c r="B166" s="60"/>
      <c r="D166" s="156"/>
      <c r="I166" s="157"/>
      <c r="J166" s="157"/>
      <c r="K166" s="157"/>
    </row>
    <row r="167" spans="2:11">
      <c r="B167" s="60"/>
      <c r="D167" s="156"/>
      <c r="I167" s="157"/>
      <c r="J167" s="157"/>
      <c r="K167" s="157"/>
    </row>
    <row r="168" spans="2:11">
      <c r="B168" s="60"/>
      <c r="D168" s="156"/>
      <c r="I168" s="157"/>
      <c r="J168" s="157"/>
      <c r="K168" s="157"/>
    </row>
    <row r="169" spans="2:11">
      <c r="B169" s="60"/>
      <c r="D169" s="156"/>
      <c r="I169" s="157"/>
      <c r="J169" s="157"/>
      <c r="K169" s="157"/>
    </row>
    <row r="170" spans="2:11">
      <c r="B170" s="60"/>
      <c r="D170" s="156"/>
      <c r="I170" s="157"/>
      <c r="J170" s="157"/>
      <c r="K170" s="157"/>
    </row>
    <row r="171" spans="2:11">
      <c r="B171" s="60"/>
      <c r="D171" s="156"/>
      <c r="I171" s="157"/>
      <c r="J171" s="157"/>
      <c r="K171" s="157"/>
    </row>
    <row r="172" spans="2:11">
      <c r="B172" s="60"/>
      <c r="D172" s="156"/>
      <c r="I172" s="157"/>
      <c r="J172" s="157"/>
      <c r="K172" s="157"/>
    </row>
    <row r="173" spans="2:11">
      <c r="B173" s="60"/>
      <c r="D173" s="156"/>
      <c r="I173" s="157"/>
      <c r="J173" s="157"/>
      <c r="K173" s="157"/>
    </row>
    <row r="174" spans="2:11">
      <c r="B174" s="60"/>
      <c r="D174" s="156"/>
      <c r="I174" s="157"/>
      <c r="J174" s="157"/>
      <c r="K174" s="157"/>
    </row>
    <row r="175" spans="2:11">
      <c r="B175" s="60"/>
      <c r="D175" s="156"/>
      <c r="I175" s="157"/>
      <c r="J175" s="157"/>
      <c r="K175" s="157"/>
    </row>
    <row r="176" spans="2:11">
      <c r="B176" s="60"/>
      <c r="D176" s="156"/>
      <c r="I176" s="157"/>
      <c r="J176" s="157"/>
      <c r="K176" s="157"/>
    </row>
    <row r="177" spans="2:11">
      <c r="B177" s="60"/>
      <c r="D177" s="156"/>
      <c r="I177" s="157"/>
      <c r="J177" s="157"/>
      <c r="K177" s="157"/>
    </row>
    <row r="178" spans="2:11">
      <c r="B178" s="60"/>
      <c r="D178" s="156"/>
      <c r="I178" s="157"/>
      <c r="J178" s="157"/>
      <c r="K178" s="157"/>
    </row>
    <row r="179" spans="2:11">
      <c r="B179" s="60"/>
      <c r="D179" s="156"/>
      <c r="I179" s="157"/>
      <c r="J179" s="157"/>
      <c r="K179" s="157"/>
    </row>
    <row r="180" spans="2:11">
      <c r="B180" s="60"/>
      <c r="D180" s="156"/>
      <c r="I180" s="157"/>
      <c r="J180" s="157"/>
      <c r="K180" s="157"/>
    </row>
    <row r="181" spans="2:11">
      <c r="B181" s="60"/>
      <c r="D181" s="156"/>
      <c r="I181" s="157"/>
      <c r="J181" s="157"/>
      <c r="K181" s="157"/>
    </row>
    <row r="182" spans="2:11">
      <c r="B182" s="60"/>
      <c r="D182" s="156"/>
      <c r="I182" s="157"/>
      <c r="J182" s="157"/>
      <c r="K182" s="157"/>
    </row>
    <row r="183" spans="2:11">
      <c r="B183" s="60"/>
      <c r="D183" s="156"/>
      <c r="I183" s="157"/>
      <c r="J183" s="157"/>
      <c r="K183" s="157"/>
    </row>
    <row r="184" spans="2:11">
      <c r="B184" s="60"/>
      <c r="D184" s="156"/>
      <c r="I184" s="157"/>
      <c r="J184" s="157"/>
      <c r="K184" s="157"/>
    </row>
    <row r="185" spans="2:11">
      <c r="B185" s="60"/>
      <c r="D185" s="156"/>
      <c r="I185" s="157"/>
      <c r="J185" s="157"/>
      <c r="K185" s="157"/>
    </row>
    <row r="186" spans="2:11">
      <c r="B186" s="60"/>
      <c r="D186" s="156"/>
      <c r="I186" s="157"/>
      <c r="J186" s="157"/>
      <c r="K186" s="157"/>
    </row>
    <row r="187" spans="2:11">
      <c r="B187" s="60"/>
      <c r="D187" s="156"/>
      <c r="I187" s="157"/>
      <c r="J187" s="157"/>
      <c r="K187" s="157"/>
    </row>
    <row r="188" spans="2:11">
      <c r="B188" s="60"/>
      <c r="D188" s="156"/>
      <c r="I188" s="157"/>
      <c r="J188" s="157"/>
      <c r="K188" s="157"/>
    </row>
    <row r="189" spans="2:11">
      <c r="B189" s="60"/>
      <c r="D189" s="156"/>
      <c r="I189" s="157"/>
      <c r="J189" s="157"/>
      <c r="K189" s="157"/>
    </row>
    <row r="190" spans="2:11">
      <c r="B190" s="60"/>
      <c r="D190" s="156"/>
      <c r="I190" s="157"/>
      <c r="J190" s="157"/>
      <c r="K190" s="157"/>
    </row>
    <row r="191" spans="2:11">
      <c r="B191" s="60"/>
      <c r="D191" s="156"/>
      <c r="I191" s="157"/>
      <c r="J191" s="157"/>
      <c r="K191" s="157"/>
    </row>
    <row r="192" spans="2:11">
      <c r="B192" s="60"/>
      <c r="D192" s="156"/>
      <c r="I192" s="157"/>
      <c r="J192" s="157"/>
      <c r="K192" s="157"/>
    </row>
    <row r="193" spans="2:11">
      <c r="B193" s="60"/>
      <c r="D193" s="156"/>
      <c r="I193" s="157"/>
      <c r="J193" s="157"/>
      <c r="K193" s="157"/>
    </row>
    <row r="194" spans="2:11">
      <c r="B194" s="60"/>
      <c r="D194" s="156"/>
      <c r="I194" s="157"/>
      <c r="J194" s="157"/>
      <c r="K194" s="157"/>
    </row>
    <row r="195" spans="2:11">
      <c r="B195" s="60"/>
      <c r="D195" s="156"/>
      <c r="I195" s="157"/>
      <c r="J195" s="157"/>
      <c r="K195" s="157"/>
    </row>
    <row r="196" spans="2:11">
      <c r="B196" s="60"/>
      <c r="D196" s="156"/>
      <c r="I196" s="157"/>
      <c r="J196" s="157"/>
      <c r="K196" s="157"/>
    </row>
    <row r="197" spans="2:11">
      <c r="B197" s="60"/>
      <c r="D197" s="156"/>
      <c r="I197" s="157"/>
      <c r="J197" s="157"/>
      <c r="K197" s="157"/>
    </row>
    <row r="198" spans="2:11">
      <c r="B198" s="60"/>
      <c r="D198" s="156"/>
      <c r="I198" s="157"/>
      <c r="J198" s="157"/>
      <c r="K198" s="157"/>
    </row>
    <row r="199" spans="2:11">
      <c r="B199" s="60"/>
      <c r="D199" s="156"/>
      <c r="I199" s="157"/>
      <c r="J199" s="157"/>
      <c r="K199" s="157"/>
    </row>
    <row r="200" spans="2:11">
      <c r="B200" s="60"/>
      <c r="D200" s="156"/>
      <c r="I200" s="157"/>
      <c r="J200" s="157"/>
      <c r="K200" s="157"/>
    </row>
    <row r="201" spans="2:11">
      <c r="B201" s="60"/>
      <c r="D201" s="156"/>
      <c r="I201" s="157"/>
      <c r="J201" s="157"/>
      <c r="K201" s="157"/>
    </row>
    <row r="202" spans="2:11">
      <c r="B202" s="60"/>
      <c r="D202" s="156"/>
      <c r="I202" s="157"/>
      <c r="J202" s="157"/>
      <c r="K202" s="157"/>
    </row>
    <row r="203" spans="2:11">
      <c r="B203" s="60"/>
      <c r="D203" s="156"/>
      <c r="E203" s="161"/>
      <c r="F203" s="161"/>
      <c r="H203" s="158"/>
      <c r="I203" s="157"/>
      <c r="J203" s="157"/>
    </row>
    <row r="204" spans="2:11">
      <c r="B204" s="60"/>
      <c r="D204" s="156"/>
      <c r="E204" s="159"/>
      <c r="F204" s="159"/>
      <c r="I204" s="160"/>
      <c r="J204" s="157"/>
    </row>
    <row r="205" spans="2:11">
      <c r="B205" s="60"/>
      <c r="D205" s="156"/>
      <c r="E205" s="159"/>
      <c r="F205" s="159"/>
      <c r="I205" s="160"/>
      <c r="J205" s="157"/>
    </row>
    <row r="206" spans="2:11">
      <c r="B206" s="60"/>
      <c r="C206" s="153"/>
      <c r="D206" s="154"/>
      <c r="E206" s="155"/>
      <c r="F206" s="155"/>
      <c r="G206" s="153"/>
      <c r="H206" s="56"/>
      <c r="I206" s="153"/>
      <c r="J206" s="157"/>
    </row>
    <row r="207" spans="2:11">
      <c r="B207" s="60"/>
      <c r="D207" s="156"/>
      <c r="I207" s="157"/>
      <c r="J207" s="157"/>
    </row>
    <row r="208" spans="2:11">
      <c r="B208" s="60"/>
      <c r="D208" s="156"/>
      <c r="I208" s="157"/>
      <c r="J208" s="157"/>
    </row>
    <row r="209" spans="2:10">
      <c r="B209" s="60"/>
      <c r="D209" s="156"/>
      <c r="I209" s="157"/>
      <c r="J209" s="157"/>
    </row>
    <row r="210" spans="2:10">
      <c r="B210" s="60"/>
      <c r="D210" s="156"/>
      <c r="I210" s="157"/>
      <c r="J210" s="157"/>
    </row>
    <row r="211" spans="2:10">
      <c r="B211" s="60"/>
      <c r="D211" s="156"/>
      <c r="I211" s="157"/>
      <c r="J211" s="157"/>
    </row>
    <row r="212" spans="2:10">
      <c r="B212" s="60"/>
      <c r="D212" s="156"/>
      <c r="I212" s="157"/>
      <c r="J212" s="157"/>
    </row>
    <row r="213" spans="2:10">
      <c r="B213" s="60"/>
      <c r="D213" s="156"/>
      <c r="I213" s="157"/>
      <c r="J213" s="157"/>
    </row>
    <row r="214" spans="2:10">
      <c r="B214" s="60"/>
      <c r="D214" s="156"/>
      <c r="I214" s="157"/>
      <c r="J214" s="157"/>
    </row>
    <row r="215" spans="2:10">
      <c r="B215" s="60"/>
      <c r="D215" s="156"/>
      <c r="I215" s="157"/>
      <c r="J215" s="157"/>
    </row>
    <row r="216" spans="2:10">
      <c r="B216" s="60"/>
      <c r="D216" s="156"/>
      <c r="I216" s="157"/>
      <c r="J216" s="157"/>
    </row>
    <row r="217" spans="2:10">
      <c r="B217" s="60"/>
      <c r="D217" s="156"/>
      <c r="I217" s="157"/>
      <c r="J217" s="157"/>
    </row>
    <row r="218" spans="2:10">
      <c r="B218" s="60"/>
      <c r="D218" s="156"/>
      <c r="I218" s="157"/>
      <c r="J218" s="157"/>
    </row>
    <row r="219" spans="2:10">
      <c r="B219" s="60"/>
      <c r="D219" s="156"/>
      <c r="I219" s="157"/>
      <c r="J219" s="157"/>
    </row>
    <row r="220" spans="2:10">
      <c r="B220" s="60"/>
      <c r="D220" s="156"/>
      <c r="I220" s="157"/>
      <c r="J220" s="157"/>
    </row>
    <row r="221" spans="2:10">
      <c r="B221" s="60"/>
      <c r="D221" s="156"/>
      <c r="I221" s="157"/>
      <c r="J221" s="157"/>
    </row>
    <row r="222" spans="2:10">
      <c r="B222" s="60"/>
      <c r="D222" s="156"/>
      <c r="I222" s="157"/>
      <c r="J222" s="157"/>
    </row>
    <row r="223" spans="2:10">
      <c r="B223" s="60"/>
      <c r="D223" s="156"/>
      <c r="I223" s="157"/>
      <c r="J223" s="157"/>
    </row>
    <row r="224" spans="2:10">
      <c r="B224" s="60"/>
      <c r="D224" s="156"/>
      <c r="I224" s="157"/>
      <c r="J224" s="157"/>
    </row>
    <row r="225" spans="2:10">
      <c r="B225" s="60"/>
      <c r="D225" s="156"/>
      <c r="I225" s="157"/>
      <c r="J225" s="157"/>
    </row>
    <row r="226" spans="2:10">
      <c r="B226" s="60"/>
      <c r="D226" s="156"/>
      <c r="I226" s="157"/>
      <c r="J226" s="157"/>
    </row>
    <row r="227" spans="2:10">
      <c r="B227" s="60"/>
      <c r="D227" s="156"/>
      <c r="I227" s="157"/>
      <c r="J227" s="157"/>
    </row>
    <row r="228" spans="2:10">
      <c r="B228" s="60"/>
      <c r="D228" s="156"/>
      <c r="I228" s="157"/>
      <c r="J228" s="157"/>
    </row>
    <row r="229" spans="2:10">
      <c r="B229" s="60"/>
      <c r="D229" s="156"/>
      <c r="I229" s="157"/>
      <c r="J229" s="157"/>
    </row>
    <row r="230" spans="2:10">
      <c r="B230" s="60"/>
      <c r="D230" s="156"/>
      <c r="I230" s="157"/>
      <c r="J230" s="157"/>
    </row>
    <row r="231" spans="2:10">
      <c r="B231" s="60"/>
      <c r="D231" s="156"/>
      <c r="I231" s="157"/>
      <c r="J231" s="157"/>
    </row>
    <row r="232" spans="2:10">
      <c r="B232" s="60"/>
      <c r="D232" s="156"/>
      <c r="I232" s="157"/>
      <c r="J232" s="157"/>
    </row>
    <row r="233" spans="2:10">
      <c r="B233" s="60"/>
      <c r="D233" s="156"/>
      <c r="I233" s="157"/>
      <c r="J233" s="157"/>
    </row>
    <row r="234" spans="2:10">
      <c r="B234" s="60"/>
      <c r="D234" s="156"/>
      <c r="I234" s="157"/>
      <c r="J234" s="157"/>
    </row>
    <row r="235" spans="2:10">
      <c r="B235" s="60"/>
      <c r="D235" s="156"/>
      <c r="I235" s="157"/>
      <c r="J235" s="157"/>
    </row>
    <row r="236" spans="2:10">
      <c r="B236" s="60"/>
      <c r="D236" s="156"/>
      <c r="I236" s="157"/>
      <c r="J236" s="157"/>
    </row>
    <row r="237" spans="2:10">
      <c r="B237" s="60"/>
      <c r="D237" s="156"/>
      <c r="I237" s="157"/>
      <c r="J237" s="157"/>
    </row>
    <row r="238" spans="2:10">
      <c r="B238" s="60"/>
      <c r="D238" s="156"/>
      <c r="I238" s="157"/>
      <c r="J238" s="157"/>
    </row>
    <row r="239" spans="2:10">
      <c r="B239" s="60"/>
      <c r="D239" s="156"/>
      <c r="I239" s="157"/>
      <c r="J239" s="157"/>
    </row>
    <row r="240" spans="2:10">
      <c r="B240" s="60"/>
      <c r="D240" s="156"/>
      <c r="I240" s="157"/>
      <c r="J240" s="157"/>
    </row>
    <row r="241" spans="2:10">
      <c r="B241" s="60"/>
      <c r="D241" s="156"/>
      <c r="I241" s="157"/>
      <c r="J241" s="157"/>
    </row>
    <row r="242" spans="2:10">
      <c r="B242" s="60"/>
      <c r="D242" s="156"/>
      <c r="I242" s="157"/>
      <c r="J242" s="157"/>
    </row>
    <row r="243" spans="2:10">
      <c r="B243" s="60"/>
      <c r="D243" s="156"/>
      <c r="I243" s="157"/>
      <c r="J243" s="157"/>
    </row>
    <row r="244" spans="2:10">
      <c r="B244" s="60"/>
      <c r="D244" s="156"/>
      <c r="I244" s="157"/>
      <c r="J244" s="157"/>
    </row>
    <row r="245" spans="2:10">
      <c r="B245" s="60"/>
      <c r="D245" s="156"/>
      <c r="I245" s="157"/>
      <c r="J245" s="157"/>
    </row>
    <row r="246" spans="2:10">
      <c r="B246" s="60"/>
      <c r="D246" s="156"/>
      <c r="I246" s="157"/>
      <c r="J246" s="157"/>
    </row>
    <row r="247" spans="2:10">
      <c r="B247" s="60"/>
      <c r="D247" s="156"/>
      <c r="I247" s="157"/>
      <c r="J247" s="157"/>
    </row>
    <row r="248" spans="2:10">
      <c r="B248" s="60"/>
      <c r="D248" s="156"/>
      <c r="I248" s="157"/>
      <c r="J248" s="157"/>
    </row>
    <row r="249" spans="2:10">
      <c r="B249" s="60"/>
      <c r="D249" s="156"/>
      <c r="I249" s="157"/>
      <c r="J249" s="157"/>
    </row>
    <row r="250" spans="2:10">
      <c r="B250" s="60"/>
      <c r="D250" s="156"/>
      <c r="I250" s="157"/>
      <c r="J250" s="157"/>
    </row>
    <row r="251" spans="2:10">
      <c r="B251" s="60"/>
      <c r="D251" s="156"/>
      <c r="I251" s="157"/>
      <c r="J251" s="157"/>
    </row>
    <row r="252" spans="2:10">
      <c r="B252" s="60"/>
      <c r="D252" s="156"/>
      <c r="I252" s="157"/>
      <c r="J252" s="157"/>
    </row>
    <row r="253" spans="2:10">
      <c r="B253" s="60"/>
      <c r="D253" s="156"/>
      <c r="I253" s="157"/>
      <c r="J253" s="157"/>
    </row>
    <row r="254" spans="2:10">
      <c r="B254" s="60"/>
      <c r="D254" s="156"/>
      <c r="I254" s="157"/>
      <c r="J254" s="157"/>
    </row>
    <row r="255" spans="2:10">
      <c r="B255" s="60"/>
      <c r="D255" s="156"/>
      <c r="I255" s="157"/>
      <c r="J255" s="157"/>
    </row>
    <row r="256" spans="2:10">
      <c r="B256" s="60"/>
      <c r="D256" s="156"/>
      <c r="I256" s="157"/>
      <c r="J256" s="157"/>
    </row>
    <row r="257" spans="2:10">
      <c r="B257" s="60"/>
      <c r="D257" s="156"/>
      <c r="I257" s="157"/>
      <c r="J257" s="157"/>
    </row>
    <row r="258" spans="2:10">
      <c r="B258" s="60"/>
      <c r="D258" s="156"/>
      <c r="I258" s="157"/>
      <c r="J258" s="157"/>
    </row>
    <row r="259" spans="2:10">
      <c r="B259" s="60"/>
      <c r="D259" s="156"/>
      <c r="I259" s="157"/>
      <c r="J259" s="157"/>
    </row>
    <row r="260" spans="2:10">
      <c r="B260" s="60"/>
      <c r="D260" s="156"/>
      <c r="I260" s="157"/>
      <c r="J260" s="157"/>
    </row>
    <row r="261" spans="2:10">
      <c r="B261" s="60"/>
      <c r="D261" s="156"/>
      <c r="I261" s="157"/>
      <c r="J261" s="157"/>
    </row>
    <row r="262" spans="2:10">
      <c r="B262" s="60"/>
      <c r="D262" s="156"/>
      <c r="E262" s="161"/>
      <c r="F262" s="161"/>
      <c r="H262" s="158"/>
      <c r="I262" s="157"/>
      <c r="J262" s="157"/>
    </row>
    <row r="263" spans="2:10">
      <c r="B263" s="60"/>
      <c r="D263" s="156"/>
      <c r="E263" s="159"/>
      <c r="F263" s="159"/>
      <c r="I263" s="160"/>
      <c r="J263" s="157"/>
    </row>
    <row r="264" spans="2:10">
      <c r="B264" s="60"/>
      <c r="D264" s="156"/>
      <c r="E264" s="159"/>
      <c r="F264" s="159"/>
      <c r="I264" s="160"/>
      <c r="J264" s="157"/>
    </row>
    <row r="265" spans="2:10" s="60" customFormat="1">
      <c r="C265" s="153"/>
      <c r="D265" s="154"/>
      <c r="E265" s="155"/>
      <c r="F265" s="155"/>
      <c r="G265" s="153"/>
      <c r="H265" s="56"/>
      <c r="I265" s="153"/>
      <c r="J265" s="153"/>
    </row>
    <row r="266" spans="2:10">
      <c r="B266" s="60"/>
      <c r="D266" s="156"/>
      <c r="I266" s="157"/>
      <c r="J266" s="157"/>
    </row>
    <row r="267" spans="2:10">
      <c r="B267" s="60"/>
      <c r="D267" s="156"/>
      <c r="I267" s="157"/>
      <c r="J267" s="157"/>
    </row>
    <row r="268" spans="2:10">
      <c r="B268" s="60"/>
      <c r="D268" s="156"/>
      <c r="I268" s="157"/>
      <c r="J268" s="157"/>
    </row>
    <row r="269" spans="2:10">
      <c r="B269" s="60"/>
      <c r="D269" s="156"/>
      <c r="I269" s="157"/>
      <c r="J269" s="157"/>
    </row>
    <row r="270" spans="2:10">
      <c r="B270" s="60"/>
      <c r="D270" s="156"/>
      <c r="I270" s="157"/>
      <c r="J270" s="157"/>
    </row>
    <row r="271" spans="2:10">
      <c r="B271" s="60"/>
      <c r="D271" s="156"/>
      <c r="I271" s="157"/>
      <c r="J271" s="157"/>
    </row>
    <row r="272" spans="2:10">
      <c r="B272" s="60"/>
      <c r="D272" s="156"/>
      <c r="I272" s="157"/>
      <c r="J272" s="157"/>
    </row>
    <row r="273" spans="2:10">
      <c r="B273" s="60"/>
      <c r="D273" s="156"/>
      <c r="I273" s="157"/>
      <c r="J273" s="157"/>
    </row>
    <row r="274" spans="2:10">
      <c r="B274" s="60"/>
      <c r="D274" s="156"/>
      <c r="I274" s="157"/>
      <c r="J274" s="157"/>
    </row>
    <row r="275" spans="2:10">
      <c r="B275" s="60"/>
      <c r="D275" s="156"/>
      <c r="I275" s="157"/>
      <c r="J275" s="157"/>
    </row>
    <row r="276" spans="2:10">
      <c r="B276" s="60"/>
      <c r="D276" s="156"/>
      <c r="I276" s="157"/>
      <c r="J276" s="157"/>
    </row>
    <row r="277" spans="2:10">
      <c r="B277" s="60"/>
      <c r="D277" s="156"/>
      <c r="I277" s="157"/>
      <c r="J277" s="157"/>
    </row>
    <row r="278" spans="2:10">
      <c r="B278" s="60"/>
      <c r="D278" s="156"/>
      <c r="I278" s="157"/>
      <c r="J278" s="157"/>
    </row>
    <row r="279" spans="2:10">
      <c r="B279" s="60"/>
      <c r="D279" s="156"/>
      <c r="I279" s="157"/>
      <c r="J279" s="157"/>
    </row>
    <row r="280" spans="2:10">
      <c r="B280" s="60"/>
      <c r="D280" s="156"/>
      <c r="I280" s="157"/>
      <c r="J280" s="157"/>
    </row>
    <row r="281" spans="2:10">
      <c r="B281" s="60"/>
      <c r="D281" s="156"/>
      <c r="I281" s="157"/>
      <c r="J281" s="157"/>
    </row>
    <row r="282" spans="2:10">
      <c r="B282" s="60"/>
      <c r="D282" s="156"/>
      <c r="I282" s="157"/>
      <c r="J282" s="157"/>
    </row>
    <row r="283" spans="2:10">
      <c r="B283" s="60"/>
      <c r="D283" s="156"/>
      <c r="I283" s="157"/>
      <c r="J283" s="157"/>
    </row>
    <row r="284" spans="2:10">
      <c r="B284" s="60"/>
      <c r="D284" s="156"/>
      <c r="I284" s="157"/>
      <c r="J284" s="157"/>
    </row>
    <row r="285" spans="2:10">
      <c r="B285" s="60"/>
      <c r="D285" s="156"/>
      <c r="I285" s="157"/>
      <c r="J285" s="157"/>
    </row>
    <row r="286" spans="2:10">
      <c r="B286" s="60"/>
      <c r="D286" s="156"/>
      <c r="I286" s="157"/>
      <c r="J286" s="157"/>
    </row>
    <row r="287" spans="2:10">
      <c r="B287" s="60"/>
      <c r="D287" s="156"/>
      <c r="I287" s="157"/>
      <c r="J287" s="157"/>
    </row>
    <row r="288" spans="2:10">
      <c r="B288" s="60"/>
      <c r="D288" s="156"/>
      <c r="I288" s="157"/>
      <c r="J288" s="157"/>
    </row>
    <row r="289" spans="2:10">
      <c r="B289" s="60"/>
      <c r="D289" s="156"/>
      <c r="I289" s="157"/>
      <c r="J289" s="157"/>
    </row>
    <row r="290" spans="2:10">
      <c r="B290" s="60"/>
      <c r="D290" s="156"/>
      <c r="I290" s="157"/>
      <c r="J290" s="157"/>
    </row>
    <row r="291" spans="2:10">
      <c r="B291" s="60"/>
      <c r="D291" s="156"/>
      <c r="I291" s="157"/>
      <c r="J291" s="157"/>
    </row>
    <row r="292" spans="2:10">
      <c r="B292" s="60"/>
      <c r="D292" s="156"/>
      <c r="I292" s="157"/>
      <c r="J292" s="157"/>
    </row>
    <row r="293" spans="2:10">
      <c r="B293" s="60"/>
      <c r="D293" s="156"/>
      <c r="I293" s="157"/>
      <c r="J293" s="157"/>
    </row>
    <row r="294" spans="2:10">
      <c r="B294" s="60"/>
      <c r="D294" s="156"/>
      <c r="I294" s="157"/>
      <c r="J294" s="157"/>
    </row>
    <row r="295" spans="2:10">
      <c r="B295" s="60"/>
      <c r="D295" s="156"/>
      <c r="I295" s="157"/>
      <c r="J295" s="157"/>
    </row>
    <row r="296" spans="2:10">
      <c r="B296" s="60"/>
      <c r="D296" s="156"/>
      <c r="I296" s="157"/>
      <c r="J296" s="157"/>
    </row>
    <row r="297" spans="2:10">
      <c r="B297" s="60"/>
      <c r="D297" s="156"/>
      <c r="I297" s="157"/>
      <c r="J297" s="157"/>
    </row>
    <row r="298" spans="2:10">
      <c r="B298" s="60"/>
      <c r="D298" s="156"/>
      <c r="I298" s="157"/>
      <c r="J298" s="157"/>
    </row>
    <row r="299" spans="2:10">
      <c r="B299" s="60"/>
      <c r="D299" s="156"/>
      <c r="I299" s="157"/>
      <c r="J299" s="157"/>
    </row>
    <row r="300" spans="2:10">
      <c r="B300" s="60"/>
      <c r="D300" s="156"/>
      <c r="I300" s="157"/>
      <c r="J300" s="157"/>
    </row>
    <row r="301" spans="2:10">
      <c r="B301" s="60"/>
      <c r="D301" s="156"/>
      <c r="I301" s="157"/>
      <c r="J301" s="157"/>
    </row>
    <row r="302" spans="2:10">
      <c r="B302" s="60"/>
      <c r="D302" s="156"/>
      <c r="I302" s="157"/>
      <c r="J302" s="157"/>
    </row>
    <row r="303" spans="2:10">
      <c r="B303" s="60"/>
      <c r="D303" s="156"/>
      <c r="I303" s="157"/>
      <c r="J303" s="157"/>
    </row>
    <row r="304" spans="2:10">
      <c r="B304" s="60"/>
      <c r="D304" s="156"/>
      <c r="I304" s="157"/>
      <c r="J304" s="157"/>
    </row>
    <row r="305" spans="2:11">
      <c r="B305" s="60"/>
      <c r="D305" s="156"/>
      <c r="I305" s="157"/>
      <c r="J305" s="157"/>
    </row>
    <row r="306" spans="2:11">
      <c r="B306" s="60"/>
      <c r="D306" s="156"/>
      <c r="I306" s="157"/>
      <c r="J306" s="157"/>
    </row>
    <row r="307" spans="2:11">
      <c r="B307" s="60"/>
      <c r="D307" s="156"/>
      <c r="I307" s="157"/>
      <c r="J307" s="157"/>
    </row>
    <row r="308" spans="2:11">
      <c r="B308" s="60"/>
      <c r="D308" s="156"/>
      <c r="I308" s="157"/>
      <c r="J308" s="157"/>
    </row>
    <row r="309" spans="2:11">
      <c r="B309" s="60"/>
      <c r="D309" s="156"/>
      <c r="I309" s="157"/>
      <c r="J309" s="157"/>
    </row>
    <row r="310" spans="2:11">
      <c r="B310" s="60"/>
      <c r="D310" s="156"/>
      <c r="I310" s="157"/>
      <c r="J310" s="157"/>
    </row>
    <row r="311" spans="2:11">
      <c r="B311" s="60"/>
      <c r="D311" s="156"/>
      <c r="I311" s="157"/>
      <c r="J311" s="157"/>
    </row>
    <row r="312" spans="2:11">
      <c r="B312" s="60"/>
      <c r="D312" s="156"/>
      <c r="I312" s="157"/>
      <c r="J312" s="157"/>
      <c r="K312" s="157"/>
    </row>
    <row r="313" spans="2:11">
      <c r="B313" s="60"/>
      <c r="D313" s="156"/>
      <c r="I313" s="157"/>
      <c r="J313" s="157"/>
      <c r="K313" s="157"/>
    </row>
    <row r="314" spans="2:11">
      <c r="B314" s="60"/>
      <c r="D314" s="156"/>
      <c r="I314" s="157"/>
      <c r="J314" s="157"/>
      <c r="K314" s="157"/>
    </row>
    <row r="315" spans="2:11">
      <c r="B315" s="60"/>
      <c r="D315" s="156"/>
      <c r="I315" s="157"/>
      <c r="J315" s="157"/>
      <c r="K315" s="157"/>
    </row>
    <row r="316" spans="2:11">
      <c r="B316" s="60"/>
      <c r="D316" s="156"/>
      <c r="I316" s="157"/>
      <c r="J316" s="157"/>
      <c r="K316" s="157"/>
    </row>
    <row r="317" spans="2:11">
      <c r="B317" s="60"/>
      <c r="D317" s="156"/>
      <c r="I317" s="157"/>
      <c r="J317" s="157"/>
    </row>
    <row r="318" spans="2:11">
      <c r="B318" s="60"/>
      <c r="D318" s="156"/>
      <c r="I318" s="157"/>
      <c r="J318" s="157"/>
    </row>
    <row r="319" spans="2:11">
      <c r="B319" s="60"/>
      <c r="D319" s="156"/>
      <c r="I319" s="157"/>
      <c r="J319" s="157"/>
    </row>
    <row r="320" spans="2:11">
      <c r="B320" s="60"/>
      <c r="D320" s="156"/>
      <c r="I320" s="157"/>
      <c r="J320" s="157"/>
    </row>
    <row r="321" spans="2:11">
      <c r="B321" s="60"/>
      <c r="D321" s="156"/>
      <c r="I321" s="157"/>
      <c r="J321" s="157"/>
    </row>
    <row r="322" spans="2:11">
      <c r="B322" s="60"/>
      <c r="D322" s="156"/>
      <c r="I322" s="157"/>
      <c r="J322" s="157"/>
    </row>
    <row r="323" spans="2:11">
      <c r="B323" s="60"/>
      <c r="D323" s="156"/>
      <c r="I323" s="157"/>
      <c r="J323" s="157"/>
    </row>
    <row r="324" spans="2:11">
      <c r="B324" s="60"/>
      <c r="D324" s="156"/>
      <c r="I324" s="157"/>
      <c r="J324" s="157"/>
      <c r="K324" s="157"/>
    </row>
    <row r="325" spans="2:11">
      <c r="B325" s="60"/>
      <c r="D325" s="156"/>
      <c r="I325" s="157"/>
      <c r="J325" s="157"/>
    </row>
    <row r="326" spans="2:11">
      <c r="B326" s="60"/>
      <c r="D326" s="156"/>
      <c r="I326" s="157"/>
      <c r="J326" s="157"/>
    </row>
    <row r="327" spans="2:11">
      <c r="B327" s="60"/>
      <c r="D327" s="156"/>
      <c r="I327" s="157"/>
      <c r="J327" s="157"/>
    </row>
    <row r="328" spans="2:11">
      <c r="B328" s="60"/>
      <c r="D328" s="156"/>
      <c r="I328" s="157"/>
      <c r="J328" s="157"/>
    </row>
    <row r="329" spans="2:11">
      <c r="B329" s="60"/>
      <c r="D329" s="156"/>
      <c r="I329" s="157"/>
      <c r="J329" s="157"/>
    </row>
    <row r="330" spans="2:11">
      <c r="B330" s="60"/>
      <c r="D330" s="156"/>
      <c r="I330" s="157"/>
      <c r="J330" s="157"/>
    </row>
    <row r="331" spans="2:11">
      <c r="B331" s="60"/>
      <c r="D331" s="156"/>
      <c r="I331" s="157"/>
      <c r="J331" s="157"/>
    </row>
    <row r="332" spans="2:11">
      <c r="B332" s="60"/>
      <c r="D332" s="156"/>
      <c r="I332" s="157"/>
      <c r="J332" s="157"/>
    </row>
    <row r="333" spans="2:11">
      <c r="B333" s="60"/>
      <c r="D333" s="156"/>
      <c r="I333" s="157"/>
      <c r="J333" s="157"/>
    </row>
    <row r="334" spans="2:11">
      <c r="B334" s="60"/>
      <c r="D334" s="156"/>
      <c r="I334" s="157"/>
      <c r="J334" s="157"/>
    </row>
    <row r="335" spans="2:11">
      <c r="B335" s="60"/>
      <c r="D335" s="156"/>
      <c r="I335" s="157"/>
      <c r="J335" s="157"/>
    </row>
    <row r="336" spans="2:11">
      <c r="B336" s="60"/>
      <c r="D336" s="156"/>
      <c r="I336" s="157"/>
      <c r="J336" s="157"/>
    </row>
    <row r="337" spans="2:10">
      <c r="B337" s="60"/>
      <c r="D337" s="156"/>
      <c r="I337" s="157"/>
      <c r="J337" s="157"/>
    </row>
    <row r="338" spans="2:10">
      <c r="B338" s="60"/>
      <c r="D338" s="156"/>
      <c r="I338" s="157"/>
      <c r="J338" s="157"/>
    </row>
    <row r="339" spans="2:10">
      <c r="B339" s="60"/>
      <c r="D339" s="156"/>
      <c r="I339" s="157"/>
      <c r="J339" s="157"/>
    </row>
    <row r="340" spans="2:10">
      <c r="B340" s="60"/>
      <c r="D340" s="156"/>
      <c r="I340" s="157"/>
      <c r="J340" s="157"/>
    </row>
    <row r="341" spans="2:10">
      <c r="B341" s="60"/>
      <c r="D341" s="156"/>
      <c r="I341" s="157"/>
      <c r="J341" s="157"/>
    </row>
    <row r="342" spans="2:10">
      <c r="B342" s="60"/>
      <c r="D342" s="156"/>
      <c r="I342" s="157"/>
      <c r="J342" s="157"/>
    </row>
    <row r="343" spans="2:10">
      <c r="B343" s="60"/>
      <c r="D343" s="156"/>
      <c r="I343" s="157"/>
      <c r="J343" s="157"/>
    </row>
    <row r="344" spans="2:10">
      <c r="B344" s="60"/>
      <c r="D344" s="156"/>
      <c r="I344" s="157"/>
      <c r="J344" s="157"/>
    </row>
    <row r="345" spans="2:10">
      <c r="B345" s="60"/>
      <c r="D345" s="156"/>
      <c r="I345" s="157"/>
      <c r="J345" s="157"/>
    </row>
    <row r="346" spans="2:10">
      <c r="B346" s="60"/>
      <c r="D346" s="156"/>
      <c r="I346" s="157"/>
      <c r="J346" s="157"/>
    </row>
    <row r="347" spans="2:10">
      <c r="B347" s="60"/>
      <c r="D347" s="156"/>
      <c r="I347" s="157"/>
      <c r="J347" s="157"/>
    </row>
    <row r="348" spans="2:10">
      <c r="B348" s="60"/>
      <c r="D348" s="156"/>
      <c r="I348" s="157"/>
      <c r="J348" s="157"/>
    </row>
    <row r="349" spans="2:10">
      <c r="B349" s="60"/>
      <c r="D349" s="156"/>
      <c r="I349" s="157"/>
      <c r="J349" s="157"/>
    </row>
    <row r="350" spans="2:10">
      <c r="B350" s="60"/>
      <c r="D350" s="156"/>
      <c r="I350" s="157"/>
      <c r="J350" s="157"/>
    </row>
    <row r="351" spans="2:10">
      <c r="B351" s="60"/>
      <c r="D351" s="156"/>
      <c r="I351" s="157"/>
      <c r="J351" s="157"/>
    </row>
    <row r="352" spans="2:10">
      <c r="B352" s="60"/>
      <c r="D352" s="156"/>
      <c r="I352" s="157"/>
      <c r="J352" s="157"/>
    </row>
    <row r="353" spans="2:10">
      <c r="B353" s="60"/>
      <c r="D353" s="156"/>
      <c r="I353" s="157"/>
      <c r="J353" s="157"/>
    </row>
    <row r="354" spans="2:10">
      <c r="B354" s="60"/>
      <c r="D354" s="156"/>
      <c r="I354" s="157"/>
      <c r="J354" s="157"/>
    </row>
    <row r="355" spans="2:10">
      <c r="B355" s="60"/>
      <c r="D355" s="156"/>
      <c r="I355" s="157"/>
      <c r="J355" s="157"/>
    </row>
    <row r="356" spans="2:10">
      <c r="B356" s="60"/>
      <c r="D356" s="156"/>
      <c r="I356" s="157"/>
      <c r="J356" s="157"/>
    </row>
    <row r="357" spans="2:10">
      <c r="B357" s="60"/>
      <c r="D357" s="156"/>
      <c r="I357" s="157"/>
      <c r="J357" s="157"/>
    </row>
    <row r="358" spans="2:10">
      <c r="B358" s="60"/>
      <c r="D358" s="156"/>
      <c r="I358" s="157"/>
      <c r="J358" s="157"/>
    </row>
    <row r="359" spans="2:10">
      <c r="B359" s="60"/>
      <c r="D359" s="156"/>
      <c r="I359" s="157"/>
      <c r="J359" s="157"/>
    </row>
    <row r="360" spans="2:10">
      <c r="B360" s="60"/>
      <c r="D360" s="156"/>
      <c r="I360" s="157"/>
      <c r="J360" s="157"/>
    </row>
    <row r="361" spans="2:10">
      <c r="B361" s="60"/>
      <c r="D361" s="156"/>
      <c r="I361" s="157"/>
      <c r="J361" s="157"/>
    </row>
    <row r="362" spans="2:10">
      <c r="B362" s="60"/>
      <c r="D362" s="156"/>
      <c r="I362" s="157"/>
      <c r="J362" s="157"/>
    </row>
    <row r="363" spans="2:10">
      <c r="B363" s="60"/>
      <c r="D363" s="156"/>
      <c r="I363" s="157"/>
      <c r="J363" s="157"/>
    </row>
    <row r="364" spans="2:10">
      <c r="B364" s="60"/>
      <c r="D364" s="156"/>
      <c r="I364" s="157"/>
      <c r="J364" s="157"/>
    </row>
    <row r="365" spans="2:10">
      <c r="B365" s="60"/>
      <c r="D365" s="156"/>
      <c r="I365" s="157"/>
      <c r="J365" s="157"/>
    </row>
    <row r="366" spans="2:10">
      <c r="B366" s="60"/>
      <c r="D366" s="156"/>
      <c r="I366" s="157"/>
      <c r="J366" s="157"/>
    </row>
    <row r="367" spans="2:10">
      <c r="B367" s="60"/>
      <c r="D367" s="156"/>
      <c r="I367" s="157"/>
      <c r="J367" s="157"/>
    </row>
    <row r="368" spans="2:10">
      <c r="B368" s="60"/>
      <c r="D368" s="156"/>
      <c r="I368" s="157"/>
      <c r="J368" s="157"/>
    </row>
    <row r="369" spans="2:10">
      <c r="B369" s="60"/>
      <c r="D369" s="156"/>
      <c r="I369" s="157"/>
      <c r="J369" s="157"/>
    </row>
    <row r="370" spans="2:10">
      <c r="B370" s="60"/>
      <c r="D370" s="156"/>
      <c r="I370" s="157"/>
      <c r="J370" s="157"/>
    </row>
    <row r="371" spans="2:10">
      <c r="B371" s="60"/>
      <c r="D371" s="156"/>
      <c r="I371" s="157"/>
      <c r="J371" s="157"/>
    </row>
    <row r="372" spans="2:10">
      <c r="B372" s="60"/>
      <c r="D372" s="156"/>
      <c r="I372" s="157"/>
      <c r="J372" s="157"/>
    </row>
    <row r="373" spans="2:10">
      <c r="B373" s="60"/>
      <c r="D373" s="156"/>
      <c r="I373" s="157"/>
      <c r="J373" s="157"/>
    </row>
    <row r="374" spans="2:10">
      <c r="B374" s="60"/>
      <c r="D374" s="156"/>
      <c r="I374" s="157"/>
      <c r="J374" s="157"/>
    </row>
    <row r="375" spans="2:10">
      <c r="B375" s="60"/>
      <c r="D375" s="156"/>
      <c r="I375" s="157"/>
      <c r="J375" s="157"/>
    </row>
    <row r="376" spans="2:10">
      <c r="B376" s="60"/>
      <c r="D376" s="156"/>
      <c r="I376" s="157"/>
      <c r="J376" s="157"/>
    </row>
    <row r="377" spans="2:10">
      <c r="B377" s="60"/>
      <c r="D377" s="156"/>
      <c r="I377" s="157"/>
      <c r="J377" s="157"/>
    </row>
    <row r="378" spans="2:10">
      <c r="B378" s="60"/>
      <c r="D378" s="156"/>
      <c r="I378" s="157"/>
      <c r="J378" s="157"/>
    </row>
    <row r="379" spans="2:10">
      <c r="B379" s="60"/>
      <c r="D379" s="156"/>
      <c r="I379" s="157"/>
      <c r="J379" s="157"/>
    </row>
    <row r="380" spans="2:10">
      <c r="B380" s="60"/>
      <c r="D380" s="156"/>
      <c r="I380" s="157"/>
      <c r="J380" s="157"/>
    </row>
    <row r="381" spans="2:10">
      <c r="B381" s="60"/>
      <c r="D381" s="156"/>
      <c r="I381" s="157"/>
      <c r="J381" s="157"/>
    </row>
    <row r="382" spans="2:10">
      <c r="B382" s="60"/>
      <c r="D382" s="156"/>
      <c r="I382" s="157"/>
      <c r="J382" s="157"/>
    </row>
    <row r="383" spans="2:10">
      <c r="B383" s="60"/>
      <c r="D383" s="156"/>
      <c r="I383" s="157"/>
      <c r="J383" s="157"/>
    </row>
    <row r="384" spans="2:10">
      <c r="B384" s="60"/>
      <c r="D384" s="156"/>
      <c r="I384" s="157"/>
      <c r="J384" s="157"/>
    </row>
    <row r="385" spans="2:10">
      <c r="B385" s="60"/>
      <c r="D385" s="156"/>
      <c r="I385" s="157"/>
      <c r="J385" s="157"/>
    </row>
    <row r="386" spans="2:10">
      <c r="B386" s="60"/>
      <c r="D386" s="156"/>
      <c r="I386" s="157"/>
      <c r="J386" s="157"/>
    </row>
    <row r="387" spans="2:10">
      <c r="B387" s="60"/>
      <c r="D387" s="156"/>
      <c r="I387" s="157"/>
      <c r="J387" s="157"/>
    </row>
    <row r="388" spans="2:10">
      <c r="B388" s="60"/>
      <c r="D388" s="156"/>
      <c r="I388" s="157"/>
      <c r="J388" s="157"/>
    </row>
    <row r="389" spans="2:10">
      <c r="B389" s="60"/>
      <c r="D389" s="156"/>
      <c r="I389" s="157"/>
      <c r="J389" s="157"/>
    </row>
    <row r="390" spans="2:10">
      <c r="B390" s="60"/>
      <c r="D390" s="156"/>
      <c r="I390" s="157"/>
      <c r="J390" s="157"/>
    </row>
    <row r="391" spans="2:10">
      <c r="B391" s="60"/>
      <c r="D391" s="156"/>
      <c r="I391" s="157"/>
      <c r="J391" s="157"/>
    </row>
    <row r="392" spans="2:10">
      <c r="B392" s="60"/>
      <c r="D392" s="156"/>
      <c r="I392" s="157"/>
      <c r="J392" s="157"/>
    </row>
    <row r="393" spans="2:10">
      <c r="B393" s="60"/>
      <c r="D393" s="156"/>
      <c r="I393" s="157"/>
      <c r="J393" s="157"/>
    </row>
    <row r="394" spans="2:10">
      <c r="B394" s="60"/>
      <c r="D394" s="156"/>
      <c r="I394" s="157"/>
      <c r="J394" s="157"/>
    </row>
    <row r="395" spans="2:10">
      <c r="B395" s="60"/>
      <c r="D395" s="156"/>
      <c r="I395" s="157"/>
      <c r="J395" s="157"/>
    </row>
    <row r="396" spans="2:10">
      <c r="B396" s="60"/>
      <c r="D396" s="156"/>
      <c r="I396" s="157"/>
      <c r="J396" s="157"/>
    </row>
    <row r="397" spans="2:10">
      <c r="B397" s="60"/>
      <c r="D397" s="156"/>
      <c r="I397" s="157"/>
      <c r="J397" s="157"/>
    </row>
    <row r="398" spans="2:10">
      <c r="B398" s="60"/>
      <c r="D398" s="156"/>
      <c r="I398" s="157"/>
      <c r="J398" s="157"/>
    </row>
    <row r="399" spans="2:10">
      <c r="B399" s="60"/>
      <c r="D399" s="156"/>
      <c r="I399" s="157"/>
      <c r="J399" s="157"/>
    </row>
    <row r="400" spans="2:10">
      <c r="B400" s="60"/>
      <c r="D400" s="156"/>
      <c r="I400" s="157"/>
      <c r="J400" s="157"/>
    </row>
    <row r="401" spans="2:10">
      <c r="B401" s="60"/>
      <c r="D401" s="156"/>
      <c r="I401" s="157"/>
      <c r="J401" s="157"/>
    </row>
    <row r="402" spans="2:10">
      <c r="B402" s="60"/>
      <c r="D402" s="156"/>
      <c r="I402" s="157"/>
      <c r="J402" s="157"/>
    </row>
    <row r="403" spans="2:10">
      <c r="B403" s="60"/>
      <c r="D403" s="156"/>
      <c r="I403" s="157"/>
      <c r="J403" s="157"/>
    </row>
    <row r="404" spans="2:10">
      <c r="B404" s="60"/>
      <c r="D404" s="156"/>
      <c r="I404" s="157"/>
      <c r="J404" s="157"/>
    </row>
    <row r="405" spans="2:10">
      <c r="B405" s="60"/>
      <c r="D405" s="156"/>
      <c r="I405" s="157"/>
      <c r="J405" s="157"/>
    </row>
    <row r="406" spans="2:10">
      <c r="B406" s="60"/>
      <c r="D406" s="156"/>
      <c r="I406" s="157"/>
      <c r="J406" s="157"/>
    </row>
    <row r="407" spans="2:10">
      <c r="B407" s="60"/>
      <c r="D407" s="156"/>
      <c r="I407" s="157"/>
      <c r="J407" s="157"/>
    </row>
    <row r="408" spans="2:10">
      <c r="B408" s="60"/>
      <c r="D408" s="156"/>
      <c r="I408" s="157"/>
      <c r="J408" s="157"/>
    </row>
    <row r="409" spans="2:10">
      <c r="B409" s="60"/>
      <c r="D409" s="156"/>
      <c r="I409" s="157"/>
      <c r="J409" s="157"/>
    </row>
    <row r="410" spans="2:10">
      <c r="B410" s="60"/>
      <c r="D410" s="156"/>
      <c r="I410" s="157"/>
      <c r="J410" s="157"/>
    </row>
    <row r="411" spans="2:10">
      <c r="B411" s="60"/>
      <c r="D411" s="156"/>
      <c r="I411" s="157"/>
      <c r="J411" s="157"/>
    </row>
    <row r="412" spans="2:10">
      <c r="B412" s="60"/>
      <c r="D412" s="156"/>
      <c r="I412" s="157"/>
      <c r="J412" s="157"/>
    </row>
    <row r="413" spans="2:10">
      <c r="B413" s="60"/>
      <c r="D413" s="156"/>
      <c r="I413" s="157"/>
      <c r="J413" s="157"/>
    </row>
    <row r="414" spans="2:10">
      <c r="B414" s="60"/>
      <c r="D414" s="156"/>
      <c r="I414" s="157"/>
      <c r="J414" s="157"/>
    </row>
    <row r="415" spans="2:10">
      <c r="B415" s="60"/>
      <c r="D415" s="156"/>
      <c r="I415" s="157"/>
      <c r="J415" s="157"/>
    </row>
    <row r="416" spans="2:10">
      <c r="B416" s="60"/>
      <c r="D416" s="156"/>
      <c r="I416" s="157"/>
      <c r="J416" s="157"/>
    </row>
    <row r="417" spans="2:10">
      <c r="B417" s="60"/>
      <c r="D417" s="156"/>
      <c r="I417" s="157"/>
      <c r="J417" s="157"/>
    </row>
    <row r="418" spans="2:10">
      <c r="B418" s="60"/>
      <c r="D418" s="156"/>
      <c r="I418" s="157"/>
      <c r="J418" s="157"/>
    </row>
    <row r="419" spans="2:10">
      <c r="B419" s="60"/>
      <c r="D419" s="156"/>
      <c r="I419" s="157"/>
      <c r="J419" s="157"/>
    </row>
    <row r="420" spans="2:10">
      <c r="B420" s="60"/>
      <c r="D420" s="156"/>
      <c r="I420" s="157"/>
      <c r="J420" s="157"/>
    </row>
    <row r="421" spans="2:10">
      <c r="B421" s="60"/>
      <c r="D421" s="156"/>
      <c r="I421" s="157"/>
      <c r="J421" s="157"/>
    </row>
    <row r="422" spans="2:10">
      <c r="B422" s="60"/>
      <c r="D422" s="156"/>
      <c r="I422" s="157"/>
      <c r="J422" s="157"/>
    </row>
    <row r="423" spans="2:10">
      <c r="B423" s="60"/>
      <c r="D423" s="156"/>
      <c r="I423" s="157"/>
      <c r="J423" s="157"/>
    </row>
    <row r="424" spans="2:10">
      <c r="B424" s="60"/>
      <c r="D424" s="156"/>
      <c r="I424" s="157"/>
      <c r="J424" s="157"/>
    </row>
    <row r="425" spans="2:10">
      <c r="B425" s="60"/>
      <c r="D425" s="156"/>
      <c r="I425" s="157"/>
      <c r="J425" s="157"/>
    </row>
    <row r="426" spans="2:10">
      <c r="B426" s="60"/>
      <c r="D426" s="156"/>
      <c r="I426" s="157"/>
      <c r="J426" s="157"/>
    </row>
    <row r="427" spans="2:10">
      <c r="B427" s="60"/>
      <c r="D427" s="156"/>
      <c r="I427" s="157"/>
      <c r="J427" s="157"/>
    </row>
    <row r="428" spans="2:10">
      <c r="B428" s="60"/>
      <c r="D428" s="156"/>
      <c r="I428" s="157"/>
      <c r="J428" s="157"/>
    </row>
    <row r="429" spans="2:10">
      <c r="B429" s="60"/>
      <c r="D429" s="156"/>
      <c r="I429" s="157"/>
      <c r="J429" s="157"/>
    </row>
    <row r="430" spans="2:10">
      <c r="B430" s="60"/>
      <c r="D430" s="156"/>
      <c r="I430" s="157"/>
      <c r="J430" s="157"/>
    </row>
    <row r="431" spans="2:10">
      <c r="B431" s="60"/>
      <c r="D431" s="156"/>
      <c r="I431" s="157"/>
      <c r="J431" s="157"/>
    </row>
    <row r="432" spans="2:10">
      <c r="B432" s="60"/>
      <c r="D432" s="156"/>
      <c r="I432" s="157"/>
      <c r="J432" s="157"/>
    </row>
    <row r="433" spans="2:10">
      <c r="B433" s="60"/>
      <c r="D433" s="156"/>
      <c r="I433" s="157"/>
      <c r="J433" s="157"/>
    </row>
    <row r="434" spans="2:10">
      <c r="B434" s="60"/>
      <c r="D434" s="156"/>
      <c r="I434" s="157"/>
      <c r="J434" s="157"/>
    </row>
    <row r="435" spans="2:10">
      <c r="B435" s="60"/>
      <c r="D435" s="156"/>
      <c r="I435" s="157"/>
      <c r="J435" s="157"/>
    </row>
    <row r="436" spans="2:10">
      <c r="B436" s="60"/>
      <c r="D436" s="156"/>
      <c r="I436" s="157"/>
      <c r="J436" s="157"/>
    </row>
    <row r="437" spans="2:10">
      <c r="B437" s="60"/>
      <c r="D437" s="156"/>
      <c r="I437" s="157"/>
      <c r="J437" s="157"/>
    </row>
    <row r="438" spans="2:10">
      <c r="B438" s="60"/>
      <c r="D438" s="156"/>
      <c r="I438" s="157"/>
      <c r="J438" s="157"/>
    </row>
    <row r="439" spans="2:10">
      <c r="B439" s="60"/>
      <c r="D439" s="156"/>
      <c r="I439" s="157"/>
      <c r="J439" s="157"/>
    </row>
    <row r="440" spans="2:10">
      <c r="B440" s="60"/>
      <c r="D440" s="156"/>
      <c r="I440" s="157"/>
      <c r="J440" s="157"/>
    </row>
    <row r="441" spans="2:10" ht="12.75" customHeight="1">
      <c r="B441" s="60"/>
      <c r="D441" s="156"/>
      <c r="I441" s="157"/>
      <c r="J441" s="157"/>
    </row>
    <row r="442" spans="2:10" ht="12.75" customHeight="1">
      <c r="B442" s="60"/>
      <c r="D442" s="156"/>
      <c r="I442" s="157"/>
      <c r="J442" s="157"/>
    </row>
    <row r="443" spans="2:10">
      <c r="B443" s="60"/>
      <c r="D443" s="156"/>
      <c r="E443" s="161"/>
      <c r="F443" s="161"/>
      <c r="H443" s="158"/>
      <c r="I443" s="157"/>
      <c r="J443" s="157"/>
    </row>
    <row r="444" spans="2:10">
      <c r="B444" s="60"/>
      <c r="D444" s="156"/>
      <c r="E444" s="159"/>
      <c r="F444" s="159"/>
      <c r="I444" s="160"/>
      <c r="J444" s="157"/>
    </row>
    <row r="445" spans="2:10">
      <c r="B445" s="60"/>
      <c r="D445" s="156"/>
      <c r="E445" s="159"/>
      <c r="F445" s="159"/>
      <c r="I445" s="160"/>
      <c r="J445" s="157"/>
    </row>
    <row r="446" spans="2:10">
      <c r="B446" s="60"/>
      <c r="C446" s="153"/>
      <c r="D446" s="154"/>
      <c r="E446" s="155"/>
      <c r="F446" s="155"/>
      <c r="G446" s="153"/>
      <c r="H446" s="56"/>
      <c r="I446" s="153"/>
      <c r="J446" s="153"/>
    </row>
    <row r="447" spans="2:10">
      <c r="B447" s="60"/>
      <c r="D447" s="156"/>
      <c r="I447" s="157"/>
      <c r="J447" s="157"/>
    </row>
    <row r="448" spans="2:10">
      <c r="B448" s="60"/>
      <c r="D448" s="156"/>
      <c r="I448" s="157"/>
      <c r="J448" s="157"/>
    </row>
    <row r="449" spans="2:10">
      <c r="B449" s="60"/>
      <c r="D449" s="156"/>
      <c r="I449" s="157"/>
      <c r="J449" s="157"/>
    </row>
    <row r="450" spans="2:10">
      <c r="B450" s="60"/>
      <c r="D450" s="156"/>
      <c r="I450" s="157"/>
      <c r="J450" s="157"/>
    </row>
    <row r="451" spans="2:10">
      <c r="B451" s="60"/>
      <c r="D451" s="156"/>
      <c r="I451" s="157"/>
      <c r="J451" s="157"/>
    </row>
    <row r="452" spans="2:10">
      <c r="B452" s="60"/>
      <c r="D452" s="156"/>
      <c r="I452" s="157"/>
      <c r="J452" s="157"/>
    </row>
    <row r="453" spans="2:10" ht="12.75" customHeight="1">
      <c r="B453" s="60"/>
      <c r="D453" s="156"/>
      <c r="I453" s="157"/>
      <c r="J453" s="157"/>
    </row>
    <row r="454" spans="2:10">
      <c r="B454" s="60"/>
      <c r="D454" s="156"/>
      <c r="I454" s="157"/>
      <c r="J454" s="157"/>
    </row>
    <row r="455" spans="2:10">
      <c r="B455" s="60"/>
      <c r="D455" s="156"/>
      <c r="I455" s="157"/>
      <c r="J455" s="157"/>
    </row>
    <row r="456" spans="2:10">
      <c r="B456" s="60"/>
      <c r="D456" s="156"/>
      <c r="I456" s="157"/>
      <c r="J456" s="157"/>
    </row>
    <row r="457" spans="2:10">
      <c r="B457" s="60"/>
      <c r="D457" s="156"/>
      <c r="I457" s="157"/>
      <c r="J457" s="157"/>
    </row>
    <row r="458" spans="2:10">
      <c r="B458" s="60"/>
      <c r="D458" s="156"/>
      <c r="I458" s="157"/>
      <c r="J458" s="157"/>
    </row>
    <row r="459" spans="2:10">
      <c r="B459" s="60"/>
      <c r="D459" s="156"/>
      <c r="I459" s="157"/>
      <c r="J459" s="157"/>
    </row>
    <row r="460" spans="2:10">
      <c r="B460" s="60"/>
      <c r="D460" s="156"/>
      <c r="I460" s="157"/>
      <c r="J460" s="157"/>
    </row>
    <row r="461" spans="2:10">
      <c r="B461" s="60"/>
      <c r="D461" s="156"/>
      <c r="I461" s="157"/>
      <c r="J461" s="157"/>
    </row>
    <row r="462" spans="2:10">
      <c r="B462" s="60"/>
      <c r="D462" s="156"/>
      <c r="I462" s="157"/>
      <c r="J462" s="157"/>
    </row>
    <row r="463" spans="2:10">
      <c r="B463" s="60"/>
      <c r="D463" s="156"/>
      <c r="I463" s="157"/>
      <c r="J463" s="157"/>
    </row>
    <row r="464" spans="2:10">
      <c r="B464" s="60"/>
      <c r="D464" s="156"/>
      <c r="I464" s="157"/>
      <c r="J464" s="157"/>
    </row>
    <row r="465" spans="2:10">
      <c r="B465" s="60"/>
      <c r="D465" s="156"/>
      <c r="I465" s="157"/>
      <c r="J465" s="157"/>
    </row>
    <row r="466" spans="2:10">
      <c r="B466" s="60"/>
      <c r="D466" s="156"/>
      <c r="I466" s="157"/>
      <c r="J466" s="157"/>
    </row>
    <row r="467" spans="2:10">
      <c r="B467" s="60"/>
      <c r="D467" s="156"/>
      <c r="I467" s="157"/>
      <c r="J467" s="157"/>
    </row>
    <row r="468" spans="2:10">
      <c r="B468" s="60"/>
      <c r="D468" s="156"/>
      <c r="I468" s="157"/>
      <c r="J468" s="157"/>
    </row>
    <row r="469" spans="2:10">
      <c r="B469" s="60"/>
      <c r="D469" s="156"/>
      <c r="I469" s="157"/>
      <c r="J469" s="157"/>
    </row>
    <row r="470" spans="2:10">
      <c r="B470" s="60"/>
      <c r="D470" s="156"/>
      <c r="I470" s="157"/>
      <c r="J470" s="157"/>
    </row>
    <row r="471" spans="2:10">
      <c r="B471" s="60"/>
      <c r="D471" s="156"/>
      <c r="I471" s="157"/>
      <c r="J471" s="157"/>
    </row>
    <row r="472" spans="2:10">
      <c r="B472" s="60"/>
      <c r="D472" s="156"/>
      <c r="I472" s="157"/>
      <c r="J472" s="157"/>
    </row>
    <row r="473" spans="2:10">
      <c r="B473" s="60"/>
      <c r="D473" s="156"/>
      <c r="I473" s="157"/>
      <c r="J473" s="157"/>
    </row>
    <row r="474" spans="2:10">
      <c r="B474" s="60"/>
      <c r="D474" s="156"/>
      <c r="I474" s="157"/>
      <c r="J474" s="157"/>
    </row>
    <row r="475" spans="2:10">
      <c r="B475" s="60"/>
      <c r="D475" s="156"/>
      <c r="I475" s="157"/>
      <c r="J475" s="157"/>
    </row>
    <row r="476" spans="2:10">
      <c r="B476" s="60"/>
      <c r="D476" s="156"/>
      <c r="I476" s="157"/>
      <c r="J476" s="157"/>
    </row>
    <row r="477" spans="2:10">
      <c r="B477" s="60"/>
      <c r="D477" s="156"/>
      <c r="I477" s="157"/>
      <c r="J477" s="157"/>
    </row>
    <row r="478" spans="2:10">
      <c r="B478" s="60"/>
      <c r="D478" s="156"/>
      <c r="I478" s="157"/>
      <c r="J478" s="157"/>
    </row>
    <row r="479" spans="2:10">
      <c r="B479" s="60"/>
      <c r="D479" s="156"/>
      <c r="I479" s="157"/>
      <c r="J479" s="157"/>
    </row>
    <row r="480" spans="2:10">
      <c r="B480" s="60"/>
      <c r="D480" s="156"/>
      <c r="I480" s="157"/>
      <c r="J480" s="157"/>
    </row>
    <row r="481" spans="2:10">
      <c r="B481" s="60"/>
      <c r="D481" s="156"/>
      <c r="I481" s="157"/>
      <c r="J481" s="157"/>
    </row>
    <row r="482" spans="2:10">
      <c r="B482" s="60"/>
      <c r="D482" s="156"/>
      <c r="I482" s="157"/>
      <c r="J482" s="157"/>
    </row>
    <row r="483" spans="2:10">
      <c r="B483" s="60"/>
      <c r="D483" s="156"/>
      <c r="I483" s="157"/>
      <c r="J483" s="157"/>
    </row>
    <row r="484" spans="2:10">
      <c r="B484" s="60"/>
      <c r="D484" s="156"/>
      <c r="I484" s="157"/>
      <c r="J484" s="157"/>
    </row>
    <row r="485" spans="2:10">
      <c r="B485" s="60"/>
      <c r="D485" s="156"/>
      <c r="I485" s="157"/>
      <c r="J485" s="157"/>
    </row>
    <row r="486" spans="2:10">
      <c r="B486" s="60"/>
      <c r="D486" s="156"/>
      <c r="I486" s="157"/>
      <c r="J486" s="157"/>
    </row>
    <row r="487" spans="2:10">
      <c r="B487" s="60"/>
      <c r="D487" s="156"/>
      <c r="I487" s="157"/>
      <c r="J487" s="157"/>
    </row>
    <row r="488" spans="2:10">
      <c r="B488" s="60"/>
      <c r="D488" s="156"/>
      <c r="I488" s="157"/>
      <c r="J488" s="157"/>
    </row>
    <row r="489" spans="2:10">
      <c r="B489" s="60"/>
      <c r="D489" s="156"/>
      <c r="I489" s="157"/>
      <c r="J489" s="157"/>
    </row>
    <row r="490" spans="2:10">
      <c r="B490" s="60"/>
      <c r="D490" s="156"/>
      <c r="I490" s="157"/>
      <c r="J490" s="157"/>
    </row>
    <row r="491" spans="2:10">
      <c r="B491" s="60"/>
      <c r="D491" s="156"/>
      <c r="I491" s="157"/>
      <c r="J491" s="157"/>
    </row>
    <row r="492" spans="2:10">
      <c r="B492" s="60"/>
      <c r="D492" s="156"/>
      <c r="I492" s="157"/>
      <c r="J492" s="157"/>
    </row>
    <row r="493" spans="2:10">
      <c r="B493" s="60"/>
      <c r="D493" s="156"/>
      <c r="I493" s="157"/>
      <c r="J493" s="157"/>
    </row>
    <row r="494" spans="2:10">
      <c r="B494" s="60"/>
      <c r="D494" s="156"/>
      <c r="I494" s="157"/>
      <c r="J494" s="157"/>
    </row>
    <row r="495" spans="2:10">
      <c r="B495" s="60"/>
      <c r="D495" s="156"/>
      <c r="I495" s="157"/>
      <c r="J495" s="157"/>
    </row>
    <row r="496" spans="2:10">
      <c r="B496" s="60"/>
      <c r="D496" s="156"/>
      <c r="I496" s="157"/>
      <c r="J496" s="157"/>
    </row>
    <row r="497" spans="2:10">
      <c r="B497" s="60"/>
      <c r="D497" s="156"/>
      <c r="I497" s="157"/>
      <c r="J497" s="157"/>
    </row>
    <row r="498" spans="2:10">
      <c r="B498" s="60"/>
      <c r="D498" s="156"/>
      <c r="I498" s="157"/>
      <c r="J498" s="157"/>
    </row>
    <row r="499" spans="2:10">
      <c r="B499" s="60"/>
      <c r="D499" s="156"/>
      <c r="I499" s="157"/>
      <c r="J499" s="157"/>
    </row>
    <row r="500" spans="2:10">
      <c r="B500" s="60"/>
      <c r="D500" s="156"/>
      <c r="I500" s="157"/>
      <c r="J500" s="157"/>
    </row>
    <row r="501" spans="2:10">
      <c r="B501" s="60"/>
      <c r="D501" s="156"/>
      <c r="I501" s="157"/>
      <c r="J501" s="157"/>
    </row>
    <row r="502" spans="2:10">
      <c r="B502" s="60"/>
      <c r="D502" s="156"/>
      <c r="I502" s="157"/>
      <c r="J502" s="157"/>
    </row>
    <row r="503" spans="2:10">
      <c r="B503" s="60"/>
      <c r="D503" s="156"/>
      <c r="I503" s="157"/>
      <c r="J503" s="157"/>
    </row>
    <row r="504" spans="2:10">
      <c r="B504" s="60"/>
      <c r="D504" s="156"/>
      <c r="I504" s="157"/>
      <c r="J504" s="157"/>
    </row>
    <row r="505" spans="2:10">
      <c r="B505" s="60"/>
      <c r="D505" s="156"/>
      <c r="I505" s="157"/>
      <c r="J505" s="157"/>
    </row>
    <row r="506" spans="2:10">
      <c r="B506" s="60"/>
      <c r="D506" s="156"/>
      <c r="I506" s="157"/>
      <c r="J506" s="157"/>
    </row>
    <row r="507" spans="2:10">
      <c r="B507" s="60"/>
      <c r="D507" s="156"/>
      <c r="I507" s="157"/>
      <c r="J507" s="157"/>
    </row>
    <row r="508" spans="2:10">
      <c r="B508" s="60"/>
      <c r="D508" s="156"/>
      <c r="I508" s="157"/>
      <c r="J508" s="157"/>
    </row>
    <row r="509" spans="2:10">
      <c r="B509" s="60"/>
      <c r="D509" s="156"/>
      <c r="I509" s="157"/>
      <c r="J509" s="157"/>
    </row>
    <row r="510" spans="2:10">
      <c r="B510" s="60"/>
      <c r="D510" s="156"/>
      <c r="I510" s="157"/>
      <c r="J510" s="157"/>
    </row>
    <row r="511" spans="2:10">
      <c r="B511" s="60"/>
      <c r="D511" s="156"/>
      <c r="I511" s="157"/>
      <c r="J511" s="157"/>
    </row>
    <row r="512" spans="2:10">
      <c r="B512" s="60"/>
      <c r="D512" s="156"/>
      <c r="I512" s="157"/>
      <c r="J512" s="157"/>
    </row>
    <row r="513" spans="2:10">
      <c r="B513" s="60"/>
      <c r="D513" s="156"/>
      <c r="I513" s="157"/>
      <c r="J513" s="157"/>
    </row>
    <row r="514" spans="2:10">
      <c r="B514" s="60"/>
      <c r="D514" s="156"/>
      <c r="I514" s="157"/>
      <c r="J514" s="157"/>
    </row>
    <row r="515" spans="2:10">
      <c r="B515" s="60"/>
      <c r="D515" s="156"/>
      <c r="I515" s="157"/>
      <c r="J515" s="157"/>
    </row>
    <row r="516" spans="2:10">
      <c r="B516" s="60"/>
      <c r="D516" s="156"/>
      <c r="I516" s="157"/>
      <c r="J516" s="157"/>
    </row>
    <row r="517" spans="2:10">
      <c r="B517" s="60"/>
      <c r="D517" s="156"/>
      <c r="I517" s="157"/>
      <c r="J517" s="157"/>
    </row>
    <row r="518" spans="2:10">
      <c r="B518" s="60"/>
      <c r="D518" s="156"/>
      <c r="I518" s="157"/>
      <c r="J518" s="157"/>
    </row>
    <row r="519" spans="2:10">
      <c r="B519" s="60"/>
      <c r="D519" s="156"/>
      <c r="I519" s="157"/>
      <c r="J519" s="157"/>
    </row>
    <row r="520" spans="2:10">
      <c r="B520" s="60"/>
      <c r="D520" s="156"/>
      <c r="I520" s="157"/>
      <c r="J520" s="157"/>
    </row>
    <row r="521" spans="2:10">
      <c r="B521" s="60"/>
      <c r="D521" s="156"/>
      <c r="I521" s="157"/>
      <c r="J521" s="157"/>
    </row>
    <row r="522" spans="2:10">
      <c r="B522" s="60"/>
      <c r="D522" s="156"/>
      <c r="I522" s="157"/>
      <c r="J522" s="157"/>
    </row>
    <row r="523" spans="2:10">
      <c r="B523" s="60"/>
      <c r="D523" s="156"/>
      <c r="I523" s="157"/>
      <c r="J523" s="157"/>
    </row>
    <row r="524" spans="2:10">
      <c r="B524" s="60"/>
      <c r="D524" s="156"/>
      <c r="I524" s="157"/>
      <c r="J524" s="157"/>
    </row>
    <row r="525" spans="2:10">
      <c r="B525" s="60"/>
      <c r="D525" s="156"/>
      <c r="I525" s="157"/>
      <c r="J525" s="157"/>
    </row>
    <row r="526" spans="2:10">
      <c r="B526" s="60"/>
      <c r="D526" s="156"/>
      <c r="I526" s="157"/>
      <c r="J526" s="157"/>
    </row>
    <row r="527" spans="2:10">
      <c r="B527" s="60"/>
      <c r="D527" s="156"/>
      <c r="I527" s="157"/>
      <c r="J527" s="157"/>
    </row>
    <row r="528" spans="2:10">
      <c r="B528" s="60"/>
      <c r="D528" s="156"/>
      <c r="I528" s="157"/>
      <c r="J528" s="157"/>
    </row>
    <row r="529" spans="2:10">
      <c r="B529" s="60"/>
      <c r="D529" s="156"/>
      <c r="I529" s="157"/>
      <c r="J529" s="157"/>
    </row>
    <row r="530" spans="2:10">
      <c r="B530" s="60"/>
      <c r="D530" s="156"/>
      <c r="I530" s="157"/>
      <c r="J530" s="157"/>
    </row>
    <row r="531" spans="2:10">
      <c r="B531" s="60"/>
      <c r="D531" s="156"/>
      <c r="I531" s="157"/>
      <c r="J531" s="157"/>
    </row>
    <row r="532" spans="2:10">
      <c r="B532" s="60"/>
      <c r="D532" s="156"/>
      <c r="I532" s="157"/>
      <c r="J532" s="157"/>
    </row>
    <row r="533" spans="2:10">
      <c r="B533" s="60"/>
      <c r="D533" s="156"/>
      <c r="I533" s="157"/>
      <c r="J533" s="157"/>
    </row>
    <row r="534" spans="2:10">
      <c r="B534" s="60"/>
      <c r="D534" s="156"/>
      <c r="F534" s="162"/>
      <c r="I534" s="157"/>
      <c r="J534" s="157"/>
    </row>
    <row r="535" spans="2:10">
      <c r="B535" s="60"/>
      <c r="D535" s="156"/>
      <c r="F535" s="162"/>
      <c r="I535" s="157"/>
      <c r="J535" s="157"/>
    </row>
    <row r="536" spans="2:10">
      <c r="B536" s="60"/>
      <c r="D536" s="156"/>
      <c r="I536" s="157"/>
      <c r="J536" s="157"/>
    </row>
    <row r="537" spans="2:10">
      <c r="B537" s="60"/>
      <c r="D537" s="156"/>
      <c r="I537" s="157"/>
      <c r="J537" s="157"/>
    </row>
    <row r="538" spans="2:10">
      <c r="B538" s="60"/>
      <c r="D538" s="156"/>
      <c r="I538" s="157"/>
      <c r="J538" s="157"/>
    </row>
    <row r="539" spans="2:10">
      <c r="B539" s="60"/>
      <c r="D539" s="156"/>
      <c r="I539" s="157"/>
      <c r="J539" s="157"/>
    </row>
    <row r="540" spans="2:10">
      <c r="B540" s="60"/>
      <c r="D540" s="156"/>
      <c r="I540" s="157"/>
      <c r="J540" s="157"/>
    </row>
    <row r="541" spans="2:10">
      <c r="B541" s="60"/>
      <c r="D541" s="156"/>
      <c r="I541" s="157"/>
      <c r="J541" s="157"/>
    </row>
    <row r="542" spans="2:10">
      <c r="B542" s="60"/>
      <c r="D542" s="156"/>
      <c r="I542" s="157"/>
      <c r="J542" s="157"/>
    </row>
    <row r="543" spans="2:10">
      <c r="B543" s="60"/>
      <c r="D543" s="156"/>
      <c r="I543" s="157"/>
      <c r="J543" s="157"/>
    </row>
    <row r="544" spans="2:10">
      <c r="B544" s="60"/>
      <c r="D544" s="156"/>
      <c r="I544" s="157"/>
      <c r="J544" s="157"/>
    </row>
    <row r="545" spans="2:10">
      <c r="B545" s="60"/>
      <c r="D545" s="156"/>
      <c r="I545" s="157"/>
      <c r="J545" s="157"/>
    </row>
    <row r="546" spans="2:10">
      <c r="B546" s="60"/>
      <c r="D546" s="156"/>
      <c r="I546" s="157"/>
      <c r="J546" s="157"/>
    </row>
    <row r="547" spans="2:10">
      <c r="B547" s="60"/>
      <c r="D547" s="156"/>
      <c r="I547" s="157"/>
      <c r="J547" s="157"/>
    </row>
    <row r="548" spans="2:10">
      <c r="B548" s="60"/>
      <c r="D548" s="156"/>
      <c r="I548" s="157"/>
      <c r="J548" s="157"/>
    </row>
    <row r="549" spans="2:10">
      <c r="B549" s="60"/>
      <c r="D549" s="156"/>
      <c r="I549" s="157"/>
      <c r="J549" s="157"/>
    </row>
    <row r="550" spans="2:10">
      <c r="B550" s="60"/>
      <c r="D550" s="156"/>
      <c r="I550" s="157"/>
      <c r="J550" s="157"/>
    </row>
    <row r="551" spans="2:10">
      <c r="B551" s="60"/>
      <c r="D551" s="156"/>
      <c r="I551" s="157"/>
      <c r="J551" s="157"/>
    </row>
    <row r="552" spans="2:10">
      <c r="B552" s="60"/>
      <c r="D552" s="156"/>
      <c r="I552" s="157"/>
      <c r="J552" s="157"/>
    </row>
    <row r="553" spans="2:10">
      <c r="B553" s="60"/>
      <c r="D553" s="156"/>
      <c r="I553" s="157"/>
      <c r="J553" s="157"/>
    </row>
    <row r="554" spans="2:10">
      <c r="B554" s="60"/>
      <c r="D554" s="156"/>
      <c r="I554" s="157"/>
      <c r="J554" s="157"/>
    </row>
    <row r="555" spans="2:10">
      <c r="B555" s="60"/>
      <c r="D555" s="156"/>
      <c r="I555" s="157"/>
      <c r="J555" s="157"/>
    </row>
    <row r="556" spans="2:10">
      <c r="B556" s="60"/>
      <c r="D556" s="156"/>
      <c r="I556" s="157"/>
      <c r="J556" s="157"/>
    </row>
    <row r="557" spans="2:10">
      <c r="B557" s="60"/>
      <c r="D557" s="156"/>
      <c r="I557" s="157"/>
      <c r="J557" s="157"/>
    </row>
    <row r="558" spans="2:10">
      <c r="B558" s="60"/>
      <c r="D558" s="156"/>
      <c r="I558" s="157"/>
      <c r="J558" s="157"/>
    </row>
    <row r="559" spans="2:10">
      <c r="B559" s="60"/>
      <c r="D559" s="156"/>
      <c r="I559" s="157"/>
      <c r="J559" s="157"/>
    </row>
    <row r="560" spans="2:10">
      <c r="B560" s="60"/>
      <c r="D560" s="156"/>
      <c r="I560" s="157"/>
      <c r="J560" s="157"/>
    </row>
    <row r="561" spans="2:10">
      <c r="B561" s="60"/>
      <c r="D561" s="156"/>
      <c r="I561" s="157"/>
      <c r="J561" s="157"/>
    </row>
    <row r="562" spans="2:10">
      <c r="B562" s="60"/>
      <c r="D562" s="156"/>
      <c r="I562" s="157"/>
      <c r="J562" s="157"/>
    </row>
    <row r="563" spans="2:10">
      <c r="B563" s="60"/>
      <c r="D563" s="156"/>
      <c r="I563" s="157"/>
      <c r="J563" s="157"/>
    </row>
    <row r="564" spans="2:10">
      <c r="B564" s="60"/>
      <c r="D564" s="156"/>
      <c r="I564" s="157"/>
      <c r="J564" s="157"/>
    </row>
    <row r="565" spans="2:10">
      <c r="B565" s="60"/>
      <c r="D565" s="156"/>
      <c r="I565" s="157"/>
      <c r="J565" s="157"/>
    </row>
    <row r="566" spans="2:10">
      <c r="B566" s="60"/>
      <c r="D566" s="156"/>
      <c r="I566" s="157"/>
      <c r="J566" s="157"/>
    </row>
    <row r="567" spans="2:10">
      <c r="B567" s="60"/>
      <c r="D567" s="156"/>
      <c r="I567" s="157"/>
      <c r="J567" s="157"/>
    </row>
    <row r="568" spans="2:10">
      <c r="B568" s="60"/>
      <c r="D568" s="156"/>
      <c r="I568" s="157"/>
      <c r="J568" s="157"/>
    </row>
    <row r="569" spans="2:10">
      <c r="B569" s="60"/>
      <c r="D569" s="156"/>
      <c r="E569" s="161"/>
      <c r="F569" s="161"/>
      <c r="H569" s="158"/>
      <c r="I569" s="157"/>
      <c r="J569" s="157"/>
    </row>
    <row r="570" spans="2:10">
      <c r="B570" s="60"/>
      <c r="D570" s="156"/>
      <c r="E570" s="159"/>
      <c r="F570" s="159"/>
      <c r="I570" s="160"/>
      <c r="J570" s="157"/>
    </row>
    <row r="571" spans="2:10">
      <c r="B571" s="60"/>
      <c r="D571" s="156"/>
      <c r="E571" s="159"/>
      <c r="F571" s="159"/>
      <c r="I571" s="160"/>
      <c r="J571" s="157"/>
    </row>
    <row r="572" spans="2:10">
      <c r="B572" s="60"/>
      <c r="C572" s="153"/>
      <c r="D572" s="154"/>
      <c r="E572" s="155"/>
      <c r="F572" s="155"/>
      <c r="G572" s="153"/>
      <c r="H572" s="56"/>
      <c r="I572" s="153"/>
      <c r="J572" s="157"/>
    </row>
    <row r="573" spans="2:10">
      <c r="B573" s="60"/>
      <c r="D573" s="156"/>
      <c r="I573" s="157"/>
      <c r="J573" s="157"/>
    </row>
    <row r="574" spans="2:10">
      <c r="B574" s="60"/>
      <c r="D574" s="156"/>
      <c r="I574" s="157"/>
      <c r="J574" s="157"/>
    </row>
    <row r="575" spans="2:10">
      <c r="B575" s="60"/>
      <c r="D575" s="156"/>
      <c r="I575" s="157"/>
      <c r="J575" s="157"/>
    </row>
    <row r="576" spans="2:10">
      <c r="B576" s="60"/>
      <c r="D576" s="156"/>
      <c r="I576" s="157"/>
      <c r="J576" s="157"/>
    </row>
    <row r="577" spans="2:10">
      <c r="B577" s="60"/>
      <c r="D577" s="156"/>
      <c r="E577" s="161"/>
      <c r="F577" s="161"/>
      <c r="H577" s="158"/>
      <c r="I577" s="157"/>
      <c r="J577" s="157"/>
    </row>
    <row r="578" spans="2:10">
      <c r="B578" s="60"/>
      <c r="D578" s="156"/>
      <c r="E578" s="159"/>
      <c r="F578" s="159"/>
      <c r="I578" s="160"/>
      <c r="J578" s="157"/>
    </row>
    <row r="579" spans="2:10">
      <c r="B579" s="60"/>
      <c r="D579" s="156"/>
      <c r="E579" s="159"/>
      <c r="F579" s="159"/>
      <c r="I579" s="160"/>
      <c r="J579" s="157"/>
    </row>
    <row r="580" spans="2:10">
      <c r="B580" s="60"/>
      <c r="C580" s="153"/>
      <c r="D580" s="154"/>
      <c r="E580" s="155"/>
      <c r="F580" s="155"/>
      <c r="G580" s="153"/>
      <c r="H580" s="56"/>
      <c r="I580" s="153"/>
      <c r="J580" s="157"/>
    </row>
    <row r="581" spans="2:10">
      <c r="B581" s="60"/>
      <c r="C581" s="153"/>
      <c r="D581" s="156"/>
      <c r="G581" s="153"/>
      <c r="H581" s="56"/>
      <c r="I581" s="157"/>
      <c r="J581" s="157"/>
    </row>
    <row r="582" spans="2:10">
      <c r="B582" s="60"/>
      <c r="C582" s="153"/>
      <c r="D582" s="156"/>
      <c r="I582" s="157"/>
      <c r="J582" s="157"/>
    </row>
    <row r="583" spans="2:10">
      <c r="B583" s="60"/>
      <c r="C583" s="153"/>
      <c r="D583" s="156"/>
      <c r="I583" s="157"/>
      <c r="J583" s="157"/>
    </row>
    <row r="584" spans="2:10">
      <c r="B584" s="60"/>
      <c r="C584" s="153"/>
      <c r="D584" s="156"/>
      <c r="G584" s="153"/>
      <c r="H584" s="56"/>
      <c r="I584" s="157"/>
      <c r="J584" s="157"/>
    </row>
    <row r="585" spans="2:10">
      <c r="B585" s="60"/>
      <c r="D585" s="156"/>
      <c r="I585" s="157"/>
      <c r="J585" s="157"/>
    </row>
    <row r="586" spans="2:10">
      <c r="B586" s="60"/>
      <c r="D586" s="156"/>
      <c r="I586" s="157"/>
      <c r="J586" s="157"/>
    </row>
    <row r="587" spans="2:10">
      <c r="B587" s="60"/>
      <c r="D587" s="156"/>
      <c r="I587" s="157"/>
      <c r="J587" s="157"/>
    </row>
    <row r="588" spans="2:10">
      <c r="B588" s="60"/>
      <c r="D588" s="156"/>
      <c r="I588" s="157"/>
      <c r="J588" s="157"/>
    </row>
    <row r="589" spans="2:10">
      <c r="B589" s="60"/>
      <c r="D589" s="156"/>
      <c r="I589" s="157"/>
      <c r="J589" s="157"/>
    </row>
    <row r="590" spans="2:10">
      <c r="B590" s="60"/>
      <c r="D590" s="156"/>
      <c r="I590" s="157"/>
      <c r="J590" s="157"/>
    </row>
    <row r="591" spans="2:10">
      <c r="B591" s="60"/>
      <c r="D591" s="156"/>
      <c r="I591" s="157"/>
      <c r="J591" s="157"/>
    </row>
    <row r="592" spans="2:10">
      <c r="B592" s="60"/>
      <c r="D592" s="156"/>
      <c r="I592" s="157"/>
      <c r="J592" s="157"/>
    </row>
    <row r="593" spans="2:10">
      <c r="B593" s="60"/>
      <c r="D593" s="156"/>
      <c r="I593" s="157"/>
      <c r="J593" s="157"/>
    </row>
    <row r="594" spans="2:10">
      <c r="B594" s="60"/>
      <c r="D594" s="156"/>
      <c r="I594" s="157"/>
      <c r="J594" s="157"/>
    </row>
    <row r="595" spans="2:10">
      <c r="B595" s="60"/>
      <c r="D595" s="156"/>
      <c r="I595" s="157"/>
      <c r="J595" s="157"/>
    </row>
    <row r="596" spans="2:10">
      <c r="B596" s="60"/>
      <c r="D596" s="156"/>
      <c r="I596" s="157"/>
      <c r="J596" s="157"/>
    </row>
    <row r="597" spans="2:10">
      <c r="B597" s="60"/>
      <c r="D597" s="156"/>
      <c r="I597" s="157"/>
      <c r="J597" s="157"/>
    </row>
    <row r="598" spans="2:10">
      <c r="B598" s="60"/>
      <c r="D598" s="156"/>
      <c r="I598" s="157"/>
      <c r="J598" s="157"/>
    </row>
    <row r="599" spans="2:10">
      <c r="B599" s="60"/>
      <c r="D599" s="156"/>
      <c r="I599" s="157"/>
      <c r="J599" s="157"/>
    </row>
    <row r="600" spans="2:10">
      <c r="B600" s="60"/>
      <c r="D600" s="156"/>
      <c r="I600" s="157"/>
      <c r="J600" s="157"/>
    </row>
    <row r="601" spans="2:10">
      <c r="B601" s="60"/>
      <c r="D601" s="156"/>
      <c r="I601" s="157"/>
      <c r="J601" s="157"/>
    </row>
    <row r="602" spans="2:10">
      <c r="B602" s="60"/>
      <c r="D602" s="156"/>
      <c r="I602" s="157"/>
      <c r="J602" s="157"/>
    </row>
    <row r="603" spans="2:10">
      <c r="B603" s="60"/>
      <c r="D603" s="156"/>
      <c r="I603" s="157"/>
      <c r="J603" s="157"/>
    </row>
    <row r="604" spans="2:10">
      <c r="B604" s="60"/>
      <c r="D604" s="156"/>
      <c r="I604" s="157"/>
      <c r="J604" s="157"/>
    </row>
    <row r="605" spans="2:10">
      <c r="B605" s="60"/>
      <c r="D605" s="156"/>
      <c r="I605" s="157"/>
      <c r="J605" s="157"/>
    </row>
    <row r="606" spans="2:10">
      <c r="B606" s="60"/>
      <c r="D606" s="156"/>
      <c r="I606" s="157"/>
      <c r="J606" s="157"/>
    </row>
    <row r="607" spans="2:10">
      <c r="B607" s="60"/>
      <c r="D607" s="156"/>
      <c r="I607" s="157"/>
      <c r="J607" s="157"/>
    </row>
    <row r="608" spans="2:10">
      <c r="B608" s="60"/>
      <c r="D608" s="156"/>
      <c r="I608" s="157"/>
      <c r="J608" s="157"/>
    </row>
    <row r="609" spans="2:10">
      <c r="B609" s="60"/>
      <c r="D609" s="156"/>
      <c r="I609" s="157"/>
      <c r="J609" s="157"/>
    </row>
    <row r="610" spans="2:10">
      <c r="B610" s="60"/>
      <c r="D610" s="156"/>
      <c r="I610" s="157"/>
      <c r="J610" s="157"/>
    </row>
    <row r="611" spans="2:10">
      <c r="B611" s="60"/>
      <c r="D611" s="156"/>
      <c r="I611" s="157"/>
      <c r="J611" s="157"/>
    </row>
    <row r="612" spans="2:10">
      <c r="B612" s="60"/>
      <c r="D612" s="156"/>
      <c r="I612" s="157"/>
      <c r="J612" s="157"/>
    </row>
    <row r="613" spans="2:10">
      <c r="B613" s="60"/>
      <c r="D613" s="156"/>
      <c r="I613" s="157"/>
      <c r="J613" s="157"/>
    </row>
    <row r="614" spans="2:10">
      <c r="B614" s="60"/>
      <c r="D614" s="156"/>
      <c r="I614" s="157"/>
      <c r="J614" s="157"/>
    </row>
    <row r="615" spans="2:10">
      <c r="B615" s="60"/>
      <c r="D615" s="156"/>
      <c r="I615" s="157"/>
      <c r="J615" s="157"/>
    </row>
    <row r="616" spans="2:10">
      <c r="B616" s="60"/>
      <c r="D616" s="156"/>
      <c r="I616" s="157"/>
      <c r="J616" s="157"/>
    </row>
    <row r="617" spans="2:10">
      <c r="B617" s="60"/>
      <c r="D617" s="156"/>
      <c r="I617" s="157"/>
      <c r="J617" s="157"/>
    </row>
    <row r="618" spans="2:10">
      <c r="B618" s="60"/>
      <c r="D618" s="156"/>
      <c r="I618" s="157"/>
      <c r="J618" s="157"/>
    </row>
    <row r="619" spans="2:10">
      <c r="B619" s="60"/>
      <c r="D619" s="156"/>
      <c r="I619" s="157"/>
      <c r="J619" s="157"/>
    </row>
    <row r="620" spans="2:10">
      <c r="B620" s="60"/>
      <c r="D620" s="156"/>
      <c r="I620" s="157"/>
      <c r="J620" s="157"/>
    </row>
    <row r="621" spans="2:10">
      <c r="B621" s="60"/>
      <c r="D621" s="156"/>
      <c r="I621" s="157"/>
      <c r="J621" s="157"/>
    </row>
    <row r="622" spans="2:10">
      <c r="B622" s="60"/>
      <c r="D622" s="156"/>
      <c r="I622" s="157"/>
      <c r="J622" s="157"/>
    </row>
    <row r="623" spans="2:10">
      <c r="B623" s="60"/>
      <c r="D623" s="156"/>
      <c r="I623" s="157"/>
      <c r="J623" s="157"/>
    </row>
    <row r="624" spans="2:10">
      <c r="B624" s="60"/>
      <c r="D624" s="156"/>
      <c r="I624" s="157"/>
      <c r="J624" s="157"/>
    </row>
    <row r="625" spans="2:10">
      <c r="B625" s="60"/>
      <c r="D625" s="156"/>
      <c r="I625" s="157"/>
      <c r="J625" s="157"/>
    </row>
    <row r="626" spans="2:10">
      <c r="B626" s="60"/>
      <c r="D626" s="156"/>
      <c r="I626" s="157"/>
      <c r="J626" s="157"/>
    </row>
    <row r="627" spans="2:10">
      <c r="B627" s="60"/>
      <c r="D627" s="156"/>
      <c r="I627" s="157"/>
      <c r="J627" s="157"/>
    </row>
    <row r="628" spans="2:10">
      <c r="B628" s="60"/>
      <c r="D628" s="156"/>
      <c r="I628" s="157"/>
      <c r="J628" s="157"/>
    </row>
    <row r="629" spans="2:10">
      <c r="B629" s="60"/>
      <c r="D629" s="156"/>
      <c r="I629" s="157"/>
      <c r="J629" s="157"/>
    </row>
    <row r="630" spans="2:10">
      <c r="B630" s="60"/>
      <c r="D630" s="156"/>
      <c r="I630" s="157"/>
      <c r="J630" s="157"/>
    </row>
    <row r="631" spans="2:10">
      <c r="B631" s="60"/>
      <c r="D631" s="156"/>
      <c r="I631" s="157"/>
      <c r="J631" s="157"/>
    </row>
    <row r="632" spans="2:10">
      <c r="B632" s="60"/>
      <c r="D632" s="156"/>
      <c r="I632" s="157"/>
      <c r="J632" s="157"/>
    </row>
    <row r="633" spans="2:10">
      <c r="B633" s="60"/>
      <c r="D633" s="156"/>
      <c r="I633" s="157"/>
      <c r="J633" s="157"/>
    </row>
    <row r="634" spans="2:10">
      <c r="B634" s="60"/>
      <c r="D634" s="156"/>
      <c r="I634" s="157"/>
      <c r="J634" s="157"/>
    </row>
    <row r="635" spans="2:10">
      <c r="B635" s="60"/>
      <c r="D635" s="156"/>
      <c r="I635" s="157"/>
      <c r="J635" s="157"/>
    </row>
    <row r="636" spans="2:10">
      <c r="B636" s="60"/>
      <c r="D636" s="156"/>
      <c r="I636" s="157"/>
      <c r="J636" s="157"/>
    </row>
    <row r="637" spans="2:10">
      <c r="B637" s="60"/>
      <c r="D637" s="156"/>
      <c r="I637" s="157"/>
      <c r="J637" s="157"/>
    </row>
    <row r="638" spans="2:10">
      <c r="B638" s="60"/>
      <c r="D638" s="156"/>
      <c r="I638" s="157"/>
      <c r="J638" s="157"/>
    </row>
    <row r="639" spans="2:10">
      <c r="B639" s="60"/>
      <c r="D639" s="156"/>
      <c r="I639" s="157"/>
      <c r="J639" s="157"/>
    </row>
    <row r="640" spans="2:10">
      <c r="B640" s="60"/>
      <c r="D640" s="156"/>
      <c r="I640" s="157"/>
      <c r="J640" s="157"/>
    </row>
    <row r="641" spans="2:10">
      <c r="B641" s="60"/>
      <c r="D641" s="156"/>
      <c r="I641" s="157"/>
      <c r="J641" s="157"/>
    </row>
    <row r="642" spans="2:10">
      <c r="B642" s="60"/>
      <c r="D642" s="156"/>
      <c r="I642" s="157"/>
      <c r="J642" s="157"/>
    </row>
    <row r="643" spans="2:10">
      <c r="B643" s="60"/>
      <c r="D643" s="156"/>
      <c r="I643" s="157"/>
      <c r="J643" s="157"/>
    </row>
    <row r="644" spans="2:10">
      <c r="B644" s="60"/>
      <c r="D644" s="156"/>
      <c r="E644" s="163"/>
      <c r="I644" s="157"/>
      <c r="J644" s="157"/>
    </row>
    <row r="645" spans="2:10">
      <c r="B645" s="60"/>
      <c r="D645" s="156"/>
      <c r="I645" s="157"/>
      <c r="J645" s="157"/>
    </row>
    <row r="646" spans="2:10">
      <c r="B646" s="60"/>
      <c r="D646" s="156"/>
      <c r="I646" s="157"/>
      <c r="J646" s="157"/>
    </row>
    <row r="647" spans="2:10">
      <c r="B647" s="60"/>
      <c r="D647" s="156"/>
      <c r="I647" s="157"/>
      <c r="J647" s="157"/>
    </row>
    <row r="648" spans="2:10">
      <c r="B648" s="60"/>
      <c r="D648" s="156"/>
      <c r="I648" s="157"/>
      <c r="J648" s="157"/>
    </row>
    <row r="649" spans="2:10">
      <c r="B649" s="60"/>
      <c r="D649" s="156"/>
      <c r="I649" s="157"/>
      <c r="J649" s="157"/>
    </row>
    <row r="650" spans="2:10">
      <c r="B650" s="60"/>
      <c r="D650" s="156"/>
      <c r="I650" s="157"/>
      <c r="J650" s="157"/>
    </row>
    <row r="651" spans="2:10">
      <c r="B651" s="60"/>
      <c r="D651" s="156"/>
      <c r="I651" s="157"/>
      <c r="J651" s="157"/>
    </row>
    <row r="652" spans="2:10">
      <c r="B652" s="60"/>
      <c r="D652" s="156"/>
      <c r="I652" s="157"/>
      <c r="J652" s="157"/>
    </row>
    <row r="653" spans="2:10">
      <c r="B653" s="60"/>
      <c r="D653" s="156"/>
      <c r="I653" s="157"/>
      <c r="J653" s="157"/>
    </row>
    <row r="654" spans="2:10">
      <c r="B654" s="60"/>
      <c r="D654" s="156"/>
      <c r="I654" s="157"/>
      <c r="J654" s="157"/>
    </row>
    <row r="655" spans="2:10">
      <c r="B655" s="60"/>
      <c r="D655" s="156"/>
      <c r="I655" s="157"/>
      <c r="J655" s="157"/>
    </row>
    <row r="656" spans="2:10">
      <c r="B656" s="60"/>
      <c r="D656" s="156"/>
      <c r="E656" s="161"/>
      <c r="F656" s="161"/>
      <c r="H656" s="158"/>
      <c r="I656" s="157"/>
      <c r="J656" s="157"/>
    </row>
    <row r="657" spans="2:10">
      <c r="B657" s="60"/>
      <c r="D657" s="156"/>
      <c r="E657" s="159"/>
      <c r="F657" s="159"/>
      <c r="I657" s="160"/>
      <c r="J657" s="157"/>
    </row>
    <row r="658" spans="2:10">
      <c r="B658" s="60"/>
      <c r="D658" s="156"/>
      <c r="I658" s="157"/>
      <c r="J658" s="157"/>
    </row>
    <row r="659" spans="2:10">
      <c r="B659" s="60"/>
      <c r="C659" s="153"/>
      <c r="D659" s="154"/>
      <c r="E659" s="155"/>
      <c r="F659" s="155"/>
      <c r="G659" s="153"/>
      <c r="H659" s="56"/>
      <c r="I659" s="153"/>
      <c r="J659" s="157"/>
    </row>
    <row r="660" spans="2:10">
      <c r="B660" s="60"/>
      <c r="D660" s="156"/>
      <c r="I660" s="157"/>
      <c r="J660" s="157"/>
    </row>
    <row r="661" spans="2:10">
      <c r="B661" s="60"/>
      <c r="D661" s="156"/>
      <c r="I661" s="157"/>
      <c r="J661" s="157"/>
    </row>
    <row r="662" spans="2:10">
      <c r="B662" s="60"/>
      <c r="D662" s="156"/>
      <c r="I662" s="157"/>
      <c r="J662" s="157"/>
    </row>
    <row r="663" spans="2:10">
      <c r="B663" s="60"/>
      <c r="D663" s="156"/>
      <c r="I663" s="157"/>
      <c r="J663" s="157"/>
    </row>
    <row r="664" spans="2:10">
      <c r="B664" s="60"/>
      <c r="D664" s="156"/>
      <c r="I664" s="157"/>
      <c r="J664" s="157"/>
    </row>
    <row r="665" spans="2:10">
      <c r="B665" s="60"/>
      <c r="D665" s="156"/>
      <c r="F665" s="161"/>
      <c r="H665" s="158"/>
      <c r="I665" s="157"/>
      <c r="J665" s="157"/>
    </row>
    <row r="666" spans="2:10">
      <c r="B666" s="60"/>
      <c r="D666" s="156"/>
      <c r="E666" s="159"/>
      <c r="F666" s="159"/>
      <c r="I666" s="160"/>
      <c r="J666" s="157"/>
    </row>
    <row r="667" spans="2:10">
      <c r="B667" s="60"/>
      <c r="D667" s="156"/>
      <c r="E667" s="159"/>
      <c r="F667" s="159"/>
      <c r="I667" s="160"/>
      <c r="J667" s="157"/>
    </row>
    <row r="668" spans="2:10" s="60" customFormat="1">
      <c r="C668" s="153"/>
      <c r="D668" s="154"/>
      <c r="E668" s="155"/>
      <c r="F668" s="155"/>
      <c r="G668" s="153"/>
      <c r="H668" s="56"/>
      <c r="I668" s="153"/>
      <c r="J668" s="153"/>
    </row>
    <row r="669" spans="2:10">
      <c r="B669" s="60"/>
      <c r="D669" s="156"/>
      <c r="I669" s="157"/>
      <c r="J669" s="157"/>
    </row>
    <row r="670" spans="2:10">
      <c r="B670" s="60"/>
      <c r="D670" s="156"/>
      <c r="I670" s="157"/>
      <c r="J670" s="157"/>
    </row>
    <row r="671" spans="2:10">
      <c r="B671" s="60"/>
      <c r="D671" s="156"/>
      <c r="I671" s="157"/>
      <c r="J671" s="157"/>
    </row>
    <row r="672" spans="2:10">
      <c r="B672" s="60"/>
      <c r="D672" s="156"/>
      <c r="I672" s="157"/>
      <c r="J672" s="157"/>
    </row>
    <row r="673" spans="2:10">
      <c r="B673" s="60"/>
      <c r="D673" s="156"/>
      <c r="I673" s="157"/>
      <c r="J673" s="157"/>
    </row>
    <row r="674" spans="2:10">
      <c r="B674" s="60"/>
      <c r="D674" s="156"/>
      <c r="I674" s="157"/>
      <c r="J674" s="157"/>
    </row>
    <row r="675" spans="2:10">
      <c r="B675" s="60"/>
      <c r="D675" s="156"/>
      <c r="I675" s="157"/>
      <c r="J675" s="157"/>
    </row>
    <row r="676" spans="2:10">
      <c r="B676" s="60"/>
      <c r="D676" s="156"/>
      <c r="I676" s="157"/>
      <c r="J676" s="157"/>
    </row>
    <row r="677" spans="2:10">
      <c r="B677" s="60"/>
      <c r="D677" s="156"/>
      <c r="I677" s="157"/>
      <c r="J677" s="157"/>
    </row>
    <row r="678" spans="2:10">
      <c r="B678" s="60"/>
      <c r="D678" s="156"/>
      <c r="I678" s="157"/>
      <c r="J678" s="157"/>
    </row>
    <row r="679" spans="2:10">
      <c r="B679" s="60"/>
      <c r="D679" s="156"/>
      <c r="I679" s="157"/>
      <c r="J679" s="157"/>
    </row>
    <row r="680" spans="2:10">
      <c r="B680" s="60"/>
      <c r="D680" s="156"/>
      <c r="I680" s="157"/>
      <c r="J680" s="157"/>
    </row>
    <row r="681" spans="2:10">
      <c r="B681" s="60"/>
      <c r="D681" s="156"/>
      <c r="I681" s="157"/>
      <c r="J681" s="157"/>
    </row>
    <row r="682" spans="2:10">
      <c r="B682" s="60"/>
      <c r="D682" s="156"/>
      <c r="I682" s="157"/>
      <c r="J682" s="157"/>
    </row>
    <row r="683" spans="2:10">
      <c r="B683" s="60"/>
      <c r="D683" s="156"/>
      <c r="I683" s="157"/>
      <c r="J683" s="157"/>
    </row>
    <row r="684" spans="2:10">
      <c r="B684" s="60"/>
      <c r="D684" s="156"/>
      <c r="I684" s="157"/>
      <c r="J684" s="157"/>
    </row>
    <row r="685" spans="2:10">
      <c r="B685" s="60"/>
      <c r="D685" s="156"/>
      <c r="I685" s="157"/>
      <c r="J685" s="157"/>
    </row>
    <row r="686" spans="2:10">
      <c r="B686" s="60"/>
      <c r="D686" s="156"/>
      <c r="I686" s="157"/>
      <c r="J686" s="157"/>
    </row>
    <row r="687" spans="2:10">
      <c r="B687" s="60"/>
      <c r="D687" s="156"/>
      <c r="I687" s="157"/>
      <c r="J687" s="157"/>
    </row>
    <row r="688" spans="2:10">
      <c r="B688" s="60"/>
      <c r="D688" s="156"/>
      <c r="I688" s="157"/>
      <c r="J688" s="157"/>
    </row>
    <row r="689" spans="2:10">
      <c r="B689" s="60"/>
      <c r="D689" s="156"/>
      <c r="I689" s="157"/>
      <c r="J689" s="157"/>
    </row>
    <row r="690" spans="2:10">
      <c r="B690" s="60"/>
      <c r="D690" s="156"/>
      <c r="I690" s="157"/>
      <c r="J690" s="157"/>
    </row>
    <row r="691" spans="2:10">
      <c r="B691" s="60"/>
      <c r="D691" s="156"/>
      <c r="I691" s="157"/>
      <c r="J691" s="157"/>
    </row>
    <row r="692" spans="2:10">
      <c r="B692" s="60"/>
      <c r="D692" s="156"/>
      <c r="I692" s="157"/>
      <c r="J692" s="157"/>
    </row>
    <row r="693" spans="2:10">
      <c r="B693" s="60"/>
      <c r="D693" s="156"/>
      <c r="E693" s="161"/>
      <c r="F693" s="161"/>
      <c r="H693" s="158"/>
      <c r="I693" s="157"/>
      <c r="J693" s="157"/>
    </row>
    <row r="694" spans="2:10">
      <c r="B694" s="60"/>
      <c r="D694" s="156"/>
      <c r="E694" s="159"/>
      <c r="F694" s="159"/>
      <c r="I694" s="160"/>
      <c r="J694" s="157"/>
    </row>
    <row r="695" spans="2:10">
      <c r="B695" s="60"/>
      <c r="D695" s="156"/>
      <c r="E695" s="164"/>
      <c r="F695" s="164"/>
      <c r="I695" s="157"/>
      <c r="J695" s="157"/>
    </row>
    <row r="696" spans="2:10">
      <c r="B696" s="60"/>
      <c r="D696" s="156"/>
      <c r="E696" s="155"/>
      <c r="F696" s="155"/>
      <c r="I696" s="157"/>
      <c r="J696" s="157"/>
    </row>
    <row r="697" spans="2:10">
      <c r="B697" s="60"/>
      <c r="D697" s="156"/>
      <c r="E697" s="161"/>
      <c r="F697" s="161"/>
      <c r="I697" s="157"/>
      <c r="J697" s="157"/>
    </row>
    <row r="698" spans="2:10">
      <c r="B698" s="60"/>
      <c r="D698" s="156"/>
      <c r="E698" s="161"/>
      <c r="F698" s="161"/>
      <c r="I698" s="157"/>
      <c r="J698" s="157"/>
    </row>
    <row r="699" spans="2:10">
      <c r="B699" s="60"/>
      <c r="D699" s="156"/>
      <c r="E699" s="161"/>
      <c r="F699" s="161"/>
      <c r="I699" s="157"/>
      <c r="J699" s="157"/>
    </row>
    <row r="700" spans="2:10">
      <c r="B700" s="60"/>
      <c r="D700" s="156"/>
      <c r="E700" s="161"/>
      <c r="F700" s="161"/>
      <c r="I700" s="157"/>
      <c r="J700" s="157"/>
    </row>
    <row r="701" spans="2:10">
      <c r="B701" s="60"/>
      <c r="D701" s="156"/>
      <c r="E701" s="161"/>
      <c r="F701" s="161"/>
      <c r="I701" s="157"/>
      <c r="J701" s="157"/>
    </row>
    <row r="702" spans="2:10">
      <c r="B702" s="60"/>
      <c r="D702" s="156"/>
      <c r="E702" s="161"/>
      <c r="F702" s="161"/>
      <c r="I702" s="157"/>
      <c r="J702" s="157"/>
    </row>
    <row r="703" spans="2:10">
      <c r="B703" s="60"/>
      <c r="D703" s="156"/>
      <c r="E703" s="161"/>
      <c r="F703" s="161"/>
      <c r="I703" s="157"/>
      <c r="J703" s="157"/>
    </row>
    <row r="704" spans="2:10">
      <c r="B704" s="60"/>
      <c r="D704" s="156"/>
      <c r="E704" s="161"/>
      <c r="F704" s="161"/>
      <c r="I704" s="157"/>
      <c r="J704" s="157"/>
    </row>
    <row r="705" spans="2:10">
      <c r="B705" s="60"/>
      <c r="D705" s="156"/>
      <c r="E705" s="161"/>
      <c r="F705" s="161"/>
      <c r="I705" s="157"/>
      <c r="J705" s="157"/>
    </row>
    <row r="706" spans="2:10">
      <c r="B706" s="60"/>
      <c r="D706" s="156"/>
      <c r="E706" s="161"/>
      <c r="F706" s="161"/>
      <c r="I706" s="157"/>
      <c r="J706" s="157"/>
    </row>
    <row r="707" spans="2:10">
      <c r="B707" s="60"/>
      <c r="D707" s="156"/>
      <c r="E707" s="161"/>
      <c r="F707" s="161"/>
      <c r="I707" s="157"/>
      <c r="J707" s="157"/>
    </row>
    <row r="708" spans="2:10">
      <c r="B708" s="60"/>
      <c r="D708" s="156"/>
      <c r="E708" s="161"/>
      <c r="F708" s="161"/>
      <c r="I708" s="157"/>
      <c r="J708" s="157"/>
    </row>
    <row r="709" spans="2:10">
      <c r="B709" s="60"/>
      <c r="D709" s="156"/>
      <c r="E709" s="161"/>
      <c r="F709" s="161"/>
      <c r="I709" s="157"/>
      <c r="J709" s="157"/>
    </row>
    <row r="710" spans="2:10">
      <c r="B710" s="60"/>
      <c r="D710" s="156"/>
      <c r="E710" s="161"/>
      <c r="F710" s="161"/>
      <c r="I710" s="157"/>
      <c r="J710" s="157"/>
    </row>
    <row r="711" spans="2:10">
      <c r="B711" s="60"/>
      <c r="D711" s="156"/>
      <c r="E711" s="161"/>
      <c r="F711" s="161"/>
      <c r="I711" s="157"/>
      <c r="J711" s="157"/>
    </row>
    <row r="712" spans="2:10">
      <c r="B712" s="60"/>
      <c r="D712" s="156"/>
      <c r="E712" s="161"/>
      <c r="F712" s="161"/>
      <c r="I712" s="157"/>
      <c r="J712" s="157"/>
    </row>
    <row r="713" spans="2:10">
      <c r="B713" s="60"/>
      <c r="D713" s="156"/>
      <c r="E713" s="161"/>
      <c r="F713" s="161"/>
      <c r="I713" s="157"/>
      <c r="J713" s="157"/>
    </row>
    <row r="714" spans="2:10">
      <c r="B714" s="60"/>
      <c r="D714" s="156"/>
      <c r="E714" s="161"/>
      <c r="F714" s="161"/>
      <c r="I714" s="157"/>
      <c r="J714" s="157"/>
    </row>
    <row r="715" spans="2:10">
      <c r="B715" s="60"/>
      <c r="D715" s="156"/>
      <c r="E715" s="161"/>
      <c r="F715" s="161"/>
      <c r="I715" s="157"/>
      <c r="J715" s="157"/>
    </row>
    <row r="716" spans="2:10">
      <c r="B716" s="60"/>
      <c r="D716" s="156"/>
      <c r="E716" s="161"/>
      <c r="F716" s="161"/>
      <c r="I716" s="157"/>
      <c r="J716" s="157"/>
    </row>
    <row r="717" spans="2:10">
      <c r="B717" s="60"/>
      <c r="D717" s="156"/>
      <c r="E717" s="161"/>
      <c r="F717" s="161"/>
      <c r="I717" s="157"/>
      <c r="J717" s="157"/>
    </row>
    <row r="718" spans="2:10">
      <c r="B718" s="60"/>
      <c r="D718" s="156"/>
      <c r="E718" s="161"/>
      <c r="F718" s="161"/>
      <c r="I718" s="157"/>
      <c r="J718" s="157"/>
    </row>
    <row r="719" spans="2:10">
      <c r="B719" s="60"/>
      <c r="D719" s="156"/>
      <c r="E719" s="161"/>
      <c r="F719" s="161"/>
      <c r="I719" s="157"/>
      <c r="J719" s="157"/>
    </row>
    <row r="720" spans="2:10">
      <c r="B720" s="60"/>
      <c r="D720" s="156"/>
      <c r="E720" s="161"/>
      <c r="F720" s="161"/>
      <c r="I720" s="157"/>
      <c r="J720" s="157"/>
    </row>
    <row r="721" spans="2:10">
      <c r="B721" s="60"/>
      <c r="D721" s="156"/>
      <c r="E721" s="161"/>
      <c r="F721" s="161"/>
      <c r="I721" s="157"/>
      <c r="J721" s="157"/>
    </row>
    <row r="722" spans="2:10">
      <c r="B722" s="60"/>
      <c r="D722" s="156"/>
      <c r="E722" s="161"/>
      <c r="F722" s="161"/>
      <c r="I722" s="157"/>
      <c r="J722" s="157"/>
    </row>
    <row r="723" spans="2:10">
      <c r="B723" s="60"/>
      <c r="D723" s="156"/>
      <c r="E723" s="161"/>
      <c r="F723" s="161"/>
      <c r="I723" s="157"/>
      <c r="J723" s="157"/>
    </row>
    <row r="724" spans="2:10">
      <c r="B724" s="60"/>
      <c r="D724" s="156"/>
      <c r="E724" s="161"/>
      <c r="F724" s="161"/>
      <c r="I724" s="157"/>
      <c r="J724" s="157"/>
    </row>
    <row r="725" spans="2:10">
      <c r="B725" s="60"/>
      <c r="D725" s="156"/>
      <c r="E725" s="161"/>
      <c r="F725" s="161"/>
      <c r="I725" s="157"/>
      <c r="J725" s="157"/>
    </row>
    <row r="726" spans="2:10">
      <c r="B726" s="60"/>
      <c r="D726" s="156"/>
      <c r="E726" s="161"/>
      <c r="F726" s="161"/>
      <c r="I726" s="157"/>
      <c r="J726" s="157"/>
    </row>
    <row r="727" spans="2:10">
      <c r="B727" s="60"/>
      <c r="D727" s="156"/>
      <c r="E727" s="161"/>
      <c r="F727" s="161"/>
      <c r="I727" s="157"/>
      <c r="J727" s="157"/>
    </row>
    <row r="728" spans="2:10">
      <c r="B728" s="60"/>
      <c r="D728" s="156"/>
      <c r="E728" s="161"/>
      <c r="F728" s="161"/>
      <c r="I728" s="157"/>
      <c r="J728" s="157"/>
    </row>
    <row r="729" spans="2:10">
      <c r="B729" s="60"/>
      <c r="D729" s="156"/>
      <c r="E729" s="161"/>
      <c r="F729" s="161"/>
      <c r="I729" s="157"/>
      <c r="J729" s="157"/>
    </row>
    <row r="730" spans="2:10">
      <c r="B730" s="60"/>
      <c r="D730" s="156"/>
      <c r="E730" s="161"/>
      <c r="F730" s="161"/>
      <c r="I730" s="157"/>
      <c r="J730" s="157"/>
    </row>
    <row r="731" spans="2:10">
      <c r="B731" s="60"/>
      <c r="D731" s="156"/>
      <c r="E731" s="161"/>
      <c r="F731" s="161"/>
      <c r="I731" s="157"/>
      <c r="J731" s="157"/>
    </row>
    <row r="732" spans="2:10">
      <c r="B732" s="60"/>
      <c r="D732" s="156"/>
      <c r="E732" s="161"/>
      <c r="F732" s="161"/>
      <c r="I732" s="157"/>
      <c r="J732" s="157"/>
    </row>
    <row r="733" spans="2:10">
      <c r="B733" s="60"/>
      <c r="D733" s="156"/>
      <c r="E733" s="161"/>
      <c r="F733" s="161"/>
      <c r="I733" s="157"/>
      <c r="J733" s="157"/>
    </row>
    <row r="734" spans="2:10">
      <c r="B734" s="60"/>
      <c r="D734" s="156"/>
      <c r="E734" s="161"/>
      <c r="F734" s="161"/>
      <c r="I734" s="157"/>
      <c r="J734" s="157"/>
    </row>
    <row r="735" spans="2:10">
      <c r="B735" s="60"/>
      <c r="D735" s="156"/>
      <c r="E735" s="161"/>
      <c r="F735" s="161"/>
      <c r="I735" s="157"/>
      <c r="J735" s="157"/>
    </row>
    <row r="736" spans="2:10">
      <c r="B736" s="60"/>
      <c r="D736" s="156"/>
      <c r="E736" s="161"/>
      <c r="F736" s="161"/>
      <c r="I736" s="157"/>
      <c r="J736" s="157"/>
    </row>
    <row r="737" spans="2:10">
      <c r="B737" s="60"/>
      <c r="D737" s="156"/>
      <c r="E737" s="161"/>
      <c r="F737" s="161"/>
      <c r="I737" s="157"/>
      <c r="J737" s="157"/>
    </row>
    <row r="738" spans="2:10">
      <c r="B738" s="60"/>
      <c r="D738" s="156"/>
      <c r="E738" s="161"/>
      <c r="F738" s="161"/>
      <c r="I738" s="157"/>
      <c r="J738" s="157"/>
    </row>
    <row r="739" spans="2:10">
      <c r="B739" s="60"/>
      <c r="D739" s="156"/>
      <c r="E739" s="161"/>
      <c r="F739" s="161"/>
      <c r="I739" s="157"/>
      <c r="J739" s="157"/>
    </row>
    <row r="740" spans="2:10">
      <c r="B740" s="60"/>
      <c r="D740" s="156"/>
      <c r="E740" s="161"/>
      <c r="F740" s="161"/>
      <c r="I740" s="157"/>
      <c r="J740" s="157"/>
    </row>
    <row r="741" spans="2:10">
      <c r="B741" s="60"/>
      <c r="D741" s="156"/>
      <c r="E741" s="161"/>
      <c r="F741" s="161"/>
      <c r="I741" s="157"/>
      <c r="J741" s="157"/>
    </row>
    <row r="742" spans="2:10">
      <c r="B742" s="60"/>
      <c r="D742" s="156"/>
      <c r="E742" s="161"/>
      <c r="F742" s="161"/>
      <c r="I742" s="157"/>
      <c r="J742" s="157"/>
    </row>
    <row r="743" spans="2:10">
      <c r="B743" s="60"/>
      <c r="D743" s="156"/>
      <c r="E743" s="161"/>
      <c r="F743" s="161"/>
      <c r="I743" s="157"/>
      <c r="J743" s="157"/>
    </row>
    <row r="744" spans="2:10">
      <c r="B744" s="60"/>
      <c r="D744" s="156"/>
      <c r="E744" s="161"/>
      <c r="F744" s="161"/>
      <c r="I744" s="157"/>
      <c r="J744" s="157"/>
    </row>
    <row r="745" spans="2:10">
      <c r="B745" s="60"/>
      <c r="D745" s="156"/>
      <c r="E745" s="161"/>
      <c r="F745" s="161"/>
      <c r="I745" s="157"/>
      <c r="J745" s="157"/>
    </row>
    <row r="746" spans="2:10">
      <c r="B746" s="60"/>
      <c r="D746" s="156"/>
      <c r="E746" s="161"/>
      <c r="F746" s="161"/>
      <c r="I746" s="157"/>
      <c r="J746" s="157"/>
    </row>
    <row r="747" spans="2:10">
      <c r="B747" s="60"/>
      <c r="D747" s="156"/>
      <c r="E747" s="161"/>
      <c r="F747" s="161"/>
      <c r="I747" s="157"/>
      <c r="J747" s="157"/>
    </row>
    <row r="748" spans="2:10">
      <c r="B748" s="60"/>
      <c r="D748" s="156"/>
      <c r="E748" s="161"/>
      <c r="F748" s="161"/>
      <c r="I748" s="157"/>
      <c r="J748" s="157"/>
    </row>
    <row r="749" spans="2:10">
      <c r="B749" s="60"/>
      <c r="D749" s="156"/>
      <c r="E749" s="161"/>
      <c r="F749" s="161"/>
      <c r="I749" s="157"/>
      <c r="J749" s="157"/>
    </row>
    <row r="750" spans="2:10">
      <c r="B750" s="60"/>
      <c r="D750" s="156"/>
      <c r="E750" s="161"/>
      <c r="F750" s="161"/>
      <c r="I750" s="157"/>
      <c r="J750" s="157"/>
    </row>
    <row r="751" spans="2:10">
      <c r="B751" s="60"/>
      <c r="D751" s="156"/>
      <c r="E751" s="161"/>
      <c r="F751" s="161"/>
      <c r="I751" s="157"/>
      <c r="J751" s="157"/>
    </row>
    <row r="752" spans="2:10">
      <c r="B752" s="60"/>
      <c r="D752" s="156"/>
      <c r="E752" s="161"/>
      <c r="F752" s="161"/>
      <c r="I752" s="157"/>
      <c r="J752" s="157"/>
    </row>
    <row r="753" spans="2:10">
      <c r="B753" s="60"/>
      <c r="D753" s="156"/>
      <c r="E753" s="161"/>
      <c r="F753" s="161"/>
      <c r="I753" s="157"/>
      <c r="J753" s="157"/>
    </row>
    <row r="754" spans="2:10">
      <c r="B754" s="60"/>
      <c r="D754" s="156"/>
      <c r="E754" s="161"/>
      <c r="F754" s="161"/>
      <c r="I754" s="157"/>
      <c r="J754" s="157"/>
    </row>
    <row r="755" spans="2:10">
      <c r="B755" s="60"/>
      <c r="D755" s="156"/>
      <c r="E755" s="161"/>
      <c r="F755" s="161"/>
      <c r="I755" s="157"/>
      <c r="J755" s="157"/>
    </row>
    <row r="756" spans="2:10">
      <c r="B756" s="60"/>
      <c r="D756" s="156"/>
      <c r="E756" s="161"/>
      <c r="F756" s="161"/>
      <c r="I756" s="157"/>
      <c r="J756" s="157"/>
    </row>
    <row r="757" spans="2:10">
      <c r="B757" s="60"/>
      <c r="D757" s="156"/>
      <c r="E757" s="161"/>
      <c r="F757" s="161"/>
      <c r="I757" s="157"/>
      <c r="J757" s="157"/>
    </row>
    <row r="758" spans="2:10">
      <c r="B758" s="60"/>
      <c r="D758" s="156"/>
      <c r="E758" s="161"/>
      <c r="F758" s="161"/>
      <c r="I758" s="157"/>
      <c r="J758" s="157"/>
    </row>
    <row r="759" spans="2:10">
      <c r="B759" s="60"/>
      <c r="D759" s="156"/>
      <c r="E759" s="161"/>
      <c r="F759" s="161"/>
      <c r="I759" s="157"/>
      <c r="J759" s="157"/>
    </row>
    <row r="760" spans="2:10">
      <c r="B760" s="60"/>
      <c r="D760" s="156"/>
      <c r="E760" s="161"/>
      <c r="F760" s="161"/>
      <c r="I760" s="157"/>
      <c r="J760" s="157"/>
    </row>
    <row r="761" spans="2:10">
      <c r="B761" s="60"/>
      <c r="D761" s="156"/>
      <c r="E761" s="161"/>
      <c r="F761" s="161"/>
      <c r="I761" s="157"/>
      <c r="J761" s="157"/>
    </row>
    <row r="762" spans="2:10">
      <c r="B762" s="60"/>
      <c r="D762" s="156"/>
      <c r="E762" s="161"/>
      <c r="F762" s="161"/>
      <c r="I762" s="157"/>
      <c r="J762" s="157"/>
    </row>
    <row r="763" spans="2:10">
      <c r="B763" s="60"/>
      <c r="D763" s="156"/>
      <c r="E763" s="161"/>
      <c r="F763" s="161"/>
      <c r="I763" s="157"/>
      <c r="J763" s="157"/>
    </row>
    <row r="764" spans="2:10">
      <c r="B764" s="60"/>
      <c r="D764" s="156"/>
      <c r="E764" s="161"/>
      <c r="F764" s="161"/>
      <c r="I764" s="157"/>
      <c r="J764" s="157"/>
    </row>
    <row r="765" spans="2:10">
      <c r="B765" s="60"/>
      <c r="D765" s="156"/>
      <c r="E765" s="161"/>
      <c r="F765" s="161"/>
      <c r="I765" s="157"/>
      <c r="J765" s="157"/>
    </row>
    <row r="766" spans="2:10">
      <c r="B766" s="60"/>
      <c r="D766" s="156"/>
      <c r="E766" s="161"/>
      <c r="F766" s="161"/>
      <c r="I766" s="157"/>
      <c r="J766" s="157"/>
    </row>
    <row r="767" spans="2:10">
      <c r="B767" s="60"/>
      <c r="D767" s="156"/>
      <c r="E767" s="161"/>
      <c r="F767" s="161"/>
      <c r="I767" s="157"/>
      <c r="J767" s="157"/>
    </row>
    <row r="768" spans="2:10">
      <c r="B768" s="60"/>
      <c r="D768" s="156"/>
      <c r="E768" s="161"/>
      <c r="F768" s="161"/>
      <c r="I768" s="157"/>
      <c r="J768" s="157"/>
    </row>
    <row r="769" spans="2:10">
      <c r="B769" s="60"/>
      <c r="D769" s="156"/>
      <c r="E769" s="161"/>
      <c r="F769" s="161"/>
      <c r="I769" s="157"/>
      <c r="J769" s="157"/>
    </row>
    <row r="770" spans="2:10">
      <c r="B770" s="60"/>
      <c r="D770" s="156"/>
      <c r="E770" s="161"/>
      <c r="F770" s="161"/>
      <c r="I770" s="157"/>
      <c r="J770" s="157"/>
    </row>
    <row r="771" spans="2:10">
      <c r="B771" s="60"/>
      <c r="D771" s="156"/>
      <c r="E771" s="161"/>
      <c r="F771" s="161"/>
      <c r="I771" s="157"/>
      <c r="J771" s="157"/>
    </row>
    <row r="772" spans="2:10">
      <c r="B772" s="60"/>
      <c r="D772" s="156"/>
      <c r="E772" s="161"/>
      <c r="F772" s="161"/>
      <c r="I772" s="157"/>
      <c r="J772" s="157"/>
    </row>
    <row r="773" spans="2:10">
      <c r="B773" s="60"/>
      <c r="D773" s="156"/>
      <c r="E773" s="161"/>
      <c r="F773" s="161"/>
      <c r="I773" s="157"/>
      <c r="J773" s="157"/>
    </row>
    <row r="774" spans="2:10">
      <c r="B774" s="60"/>
      <c r="D774" s="156"/>
      <c r="E774" s="161"/>
      <c r="F774" s="161"/>
      <c r="I774" s="157"/>
      <c r="J774" s="157"/>
    </row>
    <row r="775" spans="2:10">
      <c r="B775" s="60"/>
      <c r="D775" s="156"/>
      <c r="E775" s="161"/>
      <c r="F775" s="161"/>
      <c r="I775" s="157"/>
      <c r="J775" s="157"/>
    </row>
    <row r="776" spans="2:10">
      <c r="B776" s="60"/>
      <c r="D776" s="156"/>
      <c r="E776" s="161"/>
      <c r="F776" s="161"/>
      <c r="I776" s="157"/>
      <c r="J776" s="157"/>
    </row>
    <row r="777" spans="2:10">
      <c r="B777" s="60"/>
      <c r="D777" s="156"/>
      <c r="E777" s="161"/>
      <c r="F777" s="161"/>
      <c r="I777" s="157"/>
      <c r="J777" s="157"/>
    </row>
    <row r="778" spans="2:10">
      <c r="B778" s="60"/>
      <c r="D778" s="156"/>
      <c r="E778" s="161"/>
      <c r="F778" s="161"/>
      <c r="I778" s="157"/>
      <c r="J778" s="157"/>
    </row>
    <row r="779" spans="2:10">
      <c r="B779" s="60"/>
      <c r="D779" s="156"/>
      <c r="E779" s="161"/>
      <c r="F779" s="161"/>
      <c r="I779" s="157"/>
      <c r="J779" s="157"/>
    </row>
    <row r="780" spans="2:10">
      <c r="B780" s="60"/>
      <c r="D780" s="156"/>
      <c r="E780" s="161"/>
      <c r="F780" s="161"/>
      <c r="I780" s="157"/>
      <c r="J780" s="157"/>
    </row>
    <row r="781" spans="2:10">
      <c r="B781" s="60"/>
      <c r="D781" s="156"/>
      <c r="E781" s="161"/>
      <c r="F781" s="161"/>
      <c r="I781" s="157"/>
      <c r="J781" s="157"/>
    </row>
    <row r="782" spans="2:10">
      <c r="B782" s="60"/>
      <c r="D782" s="156"/>
      <c r="E782" s="161"/>
      <c r="F782" s="161"/>
      <c r="I782" s="157"/>
      <c r="J782" s="157"/>
    </row>
    <row r="783" spans="2:10">
      <c r="B783" s="60"/>
      <c r="D783" s="156"/>
      <c r="E783" s="161"/>
      <c r="F783" s="161"/>
      <c r="I783" s="157"/>
      <c r="J783" s="157"/>
    </row>
    <row r="784" spans="2:10">
      <c r="B784" s="60"/>
      <c r="D784" s="156"/>
      <c r="E784" s="161"/>
      <c r="F784" s="161"/>
      <c r="I784" s="157"/>
      <c r="J784" s="157"/>
    </row>
    <row r="785" spans="2:10">
      <c r="B785" s="60"/>
      <c r="D785" s="156"/>
      <c r="E785" s="161"/>
      <c r="F785" s="161"/>
      <c r="I785" s="157"/>
      <c r="J785" s="157"/>
    </row>
    <row r="786" spans="2:10">
      <c r="B786" s="60"/>
      <c r="D786" s="156"/>
      <c r="E786" s="161"/>
      <c r="F786" s="161"/>
      <c r="I786" s="157"/>
      <c r="J786" s="157"/>
    </row>
    <row r="787" spans="2:10">
      <c r="B787" s="60"/>
      <c r="D787" s="156"/>
      <c r="E787" s="161"/>
      <c r="F787" s="161"/>
      <c r="I787" s="157"/>
      <c r="J787" s="157"/>
    </row>
    <row r="788" spans="2:10">
      <c r="B788" s="60"/>
      <c r="D788" s="156"/>
      <c r="E788" s="161"/>
      <c r="F788" s="161"/>
      <c r="I788" s="157"/>
      <c r="J788" s="157"/>
    </row>
    <row r="789" spans="2:10">
      <c r="B789" s="60"/>
      <c r="D789" s="156"/>
      <c r="E789" s="161"/>
      <c r="F789" s="161"/>
      <c r="I789" s="157"/>
      <c r="J789" s="157"/>
    </row>
    <row r="790" spans="2:10">
      <c r="B790" s="60"/>
      <c r="D790" s="156"/>
      <c r="E790" s="161"/>
      <c r="F790" s="161"/>
      <c r="I790" s="157"/>
      <c r="J790" s="157"/>
    </row>
    <row r="791" spans="2:10">
      <c r="B791" s="60"/>
      <c r="D791" s="156"/>
      <c r="E791" s="161"/>
      <c r="F791" s="161"/>
      <c r="I791" s="157"/>
      <c r="J791" s="157"/>
    </row>
    <row r="792" spans="2:10">
      <c r="B792" s="60"/>
      <c r="D792" s="156"/>
      <c r="E792" s="161"/>
      <c r="F792" s="161"/>
      <c r="I792" s="157"/>
      <c r="J792" s="157"/>
    </row>
    <row r="793" spans="2:10">
      <c r="B793" s="60"/>
      <c r="D793" s="156"/>
      <c r="E793" s="161"/>
      <c r="F793" s="161"/>
      <c r="I793" s="157"/>
      <c r="J793" s="157"/>
    </row>
    <row r="794" spans="2:10">
      <c r="B794" s="60"/>
      <c r="D794" s="156"/>
      <c r="E794" s="161"/>
      <c r="F794" s="161"/>
      <c r="H794" s="158"/>
      <c r="I794" s="157"/>
      <c r="J794" s="157"/>
    </row>
    <row r="795" spans="2:10">
      <c r="B795" s="60"/>
      <c r="D795" s="156"/>
      <c r="E795" s="159"/>
      <c r="F795" s="159"/>
      <c r="H795" s="158"/>
      <c r="I795" s="160"/>
      <c r="J795" s="157"/>
    </row>
    <row r="796" spans="2:10">
      <c r="B796" s="60"/>
      <c r="D796" s="156"/>
      <c r="E796" s="161"/>
      <c r="F796" s="161"/>
      <c r="H796" s="158"/>
      <c r="I796" s="157"/>
      <c r="J796" s="157"/>
    </row>
    <row r="797" spans="2:10" s="60" customFormat="1">
      <c r="C797" s="153"/>
      <c r="D797" s="154"/>
      <c r="E797" s="155"/>
      <c r="F797" s="155"/>
      <c r="G797" s="153"/>
      <c r="H797" s="56"/>
      <c r="I797" s="153"/>
      <c r="J797" s="153"/>
    </row>
    <row r="798" spans="2:10">
      <c r="B798" s="60"/>
      <c r="D798" s="156"/>
      <c r="I798" s="157"/>
      <c r="J798" s="157"/>
    </row>
    <row r="799" spans="2:10">
      <c r="B799" s="60"/>
      <c r="D799" s="156"/>
      <c r="I799" s="157"/>
      <c r="J799" s="157"/>
    </row>
    <row r="800" spans="2:10">
      <c r="B800" s="60"/>
      <c r="D800" s="156"/>
      <c r="I800" s="157"/>
      <c r="J800" s="157"/>
    </row>
    <row r="801" spans="2:10">
      <c r="B801" s="60"/>
      <c r="D801" s="156"/>
      <c r="I801" s="157"/>
      <c r="J801" s="157"/>
    </row>
    <row r="802" spans="2:10">
      <c r="B802" s="60"/>
      <c r="D802" s="156"/>
      <c r="I802" s="157"/>
      <c r="J802" s="157"/>
    </row>
    <row r="803" spans="2:10">
      <c r="B803" s="60"/>
      <c r="D803" s="156"/>
      <c r="I803" s="157"/>
      <c r="J803" s="157"/>
    </row>
    <row r="804" spans="2:10">
      <c r="B804" s="60"/>
      <c r="D804" s="156"/>
      <c r="I804" s="157"/>
      <c r="J804" s="157"/>
    </row>
    <row r="805" spans="2:10">
      <c r="B805" s="60"/>
      <c r="D805" s="156"/>
      <c r="I805" s="157"/>
      <c r="J805" s="157"/>
    </row>
    <row r="806" spans="2:10">
      <c r="B806" s="60"/>
      <c r="D806" s="156"/>
      <c r="I806" s="157"/>
      <c r="J806" s="157"/>
    </row>
    <row r="807" spans="2:10">
      <c r="B807" s="60"/>
      <c r="D807" s="156"/>
      <c r="I807" s="157"/>
      <c r="J807" s="157"/>
    </row>
    <row r="808" spans="2:10">
      <c r="B808" s="60"/>
      <c r="D808" s="156"/>
      <c r="I808" s="157"/>
      <c r="J808" s="157"/>
    </row>
    <row r="809" spans="2:10">
      <c r="B809" s="60"/>
      <c r="D809" s="156"/>
      <c r="I809" s="157"/>
      <c r="J809" s="157"/>
    </row>
    <row r="810" spans="2:10">
      <c r="B810" s="60"/>
      <c r="D810" s="156"/>
      <c r="I810" s="157"/>
      <c r="J810" s="157"/>
    </row>
    <row r="811" spans="2:10">
      <c r="B811" s="60"/>
      <c r="D811" s="156"/>
      <c r="I811" s="157"/>
      <c r="J811" s="157"/>
    </row>
    <row r="812" spans="2:10">
      <c r="B812" s="60"/>
      <c r="D812" s="156"/>
      <c r="I812" s="157"/>
      <c r="J812" s="157"/>
    </row>
    <row r="813" spans="2:10">
      <c r="B813" s="60"/>
      <c r="D813" s="156"/>
      <c r="I813" s="157"/>
      <c r="J813" s="157"/>
    </row>
    <row r="814" spans="2:10">
      <c r="B814" s="60"/>
      <c r="D814" s="156"/>
      <c r="I814" s="157"/>
      <c r="J814" s="157"/>
    </row>
    <row r="815" spans="2:10">
      <c r="B815" s="60"/>
      <c r="D815" s="156"/>
      <c r="I815" s="157"/>
      <c r="J815" s="157"/>
    </row>
    <row r="816" spans="2:10">
      <c r="B816" s="60"/>
      <c r="D816" s="156"/>
      <c r="I816" s="157"/>
      <c r="J816" s="157"/>
    </row>
    <row r="817" spans="2:10">
      <c r="B817" s="60"/>
      <c r="D817" s="156"/>
      <c r="I817" s="157"/>
      <c r="J817" s="157"/>
    </row>
    <row r="818" spans="2:10">
      <c r="B818" s="60"/>
      <c r="D818" s="156"/>
      <c r="I818" s="157"/>
      <c r="J818" s="157"/>
    </row>
    <row r="819" spans="2:10">
      <c r="B819" s="60"/>
      <c r="D819" s="156"/>
      <c r="I819" s="157"/>
      <c r="J819" s="157"/>
    </row>
    <row r="820" spans="2:10">
      <c r="B820" s="60"/>
      <c r="D820" s="156"/>
      <c r="I820" s="157"/>
      <c r="J820" s="157"/>
    </row>
    <row r="821" spans="2:10">
      <c r="B821" s="60"/>
      <c r="D821" s="156"/>
      <c r="I821" s="157"/>
      <c r="J821" s="157"/>
    </row>
    <row r="822" spans="2:10">
      <c r="B822" s="60"/>
      <c r="D822" s="156"/>
      <c r="I822" s="157"/>
      <c r="J822" s="157"/>
    </row>
    <row r="823" spans="2:10">
      <c r="B823" s="60"/>
      <c r="D823" s="156"/>
      <c r="I823" s="157"/>
      <c r="J823" s="157"/>
    </row>
    <row r="824" spans="2:10">
      <c r="B824" s="60"/>
      <c r="D824" s="156"/>
      <c r="I824" s="157"/>
      <c r="J824" s="157"/>
    </row>
    <row r="825" spans="2:10">
      <c r="B825" s="60"/>
      <c r="D825" s="156"/>
      <c r="I825" s="157"/>
      <c r="J825" s="157"/>
    </row>
    <row r="826" spans="2:10">
      <c r="B826" s="60"/>
      <c r="D826" s="156"/>
      <c r="I826" s="157"/>
      <c r="J826" s="157"/>
    </row>
    <row r="827" spans="2:10">
      <c r="B827" s="60"/>
      <c r="D827" s="156"/>
      <c r="I827" s="157"/>
      <c r="J827" s="157"/>
    </row>
    <row r="828" spans="2:10">
      <c r="B828" s="60"/>
      <c r="D828" s="156"/>
      <c r="I828" s="157"/>
      <c r="J828" s="157"/>
    </row>
    <row r="829" spans="2:10">
      <c r="B829" s="60"/>
      <c r="D829" s="156"/>
      <c r="I829" s="157"/>
      <c r="J829" s="157"/>
    </row>
    <row r="830" spans="2:10">
      <c r="B830" s="60"/>
      <c r="D830" s="156"/>
      <c r="I830" s="157"/>
      <c r="J830" s="157"/>
    </row>
    <row r="831" spans="2:10">
      <c r="B831" s="60"/>
      <c r="D831" s="156"/>
      <c r="I831" s="157"/>
      <c r="J831" s="157"/>
    </row>
    <row r="832" spans="2:10">
      <c r="B832" s="60"/>
      <c r="D832" s="156"/>
      <c r="I832" s="157"/>
      <c r="J832" s="157"/>
    </row>
    <row r="833" spans="2:10">
      <c r="B833" s="60"/>
      <c r="D833" s="156"/>
      <c r="I833" s="157"/>
      <c r="J833" s="157"/>
    </row>
    <row r="834" spans="2:10">
      <c r="B834" s="60"/>
      <c r="D834" s="156"/>
      <c r="I834" s="157"/>
      <c r="J834" s="157"/>
    </row>
    <row r="835" spans="2:10">
      <c r="B835" s="60"/>
      <c r="D835" s="156"/>
      <c r="I835" s="157"/>
      <c r="J835" s="157"/>
    </row>
    <row r="836" spans="2:10">
      <c r="B836" s="60"/>
      <c r="D836" s="156"/>
      <c r="I836" s="157"/>
      <c r="J836" s="157"/>
    </row>
    <row r="837" spans="2:10">
      <c r="B837" s="60"/>
      <c r="D837" s="156"/>
      <c r="I837" s="157"/>
      <c r="J837" s="157"/>
    </row>
    <row r="838" spans="2:10">
      <c r="B838" s="60"/>
      <c r="D838" s="156"/>
      <c r="I838" s="157"/>
      <c r="J838" s="157"/>
    </row>
    <row r="839" spans="2:10">
      <c r="B839" s="60"/>
      <c r="D839" s="156"/>
      <c r="E839" s="161"/>
      <c r="F839" s="161"/>
      <c r="H839" s="158"/>
      <c r="I839" s="157"/>
      <c r="J839" s="157"/>
    </row>
    <row r="840" spans="2:10">
      <c r="B840" s="60"/>
      <c r="D840" s="156"/>
      <c r="E840" s="159"/>
      <c r="F840" s="159"/>
      <c r="I840" s="160"/>
      <c r="J840" s="157"/>
    </row>
    <row r="841" spans="2:10">
      <c r="B841" s="60"/>
      <c r="D841" s="156"/>
      <c r="E841" s="161"/>
      <c r="F841" s="161"/>
      <c r="H841" s="158"/>
      <c r="I841" s="157"/>
      <c r="J841" s="157"/>
    </row>
    <row r="842" spans="2:10" s="60" customFormat="1">
      <c r="C842" s="153"/>
      <c r="D842" s="154"/>
      <c r="E842" s="155"/>
      <c r="F842" s="155"/>
      <c r="G842" s="153"/>
      <c r="H842" s="56"/>
      <c r="I842" s="153"/>
      <c r="J842" s="153"/>
    </row>
    <row r="843" spans="2:10" s="60" customFormat="1">
      <c r="C843" s="139"/>
      <c r="D843" s="156"/>
      <c r="E843" s="144"/>
      <c r="F843" s="144"/>
      <c r="G843" s="139"/>
      <c r="H843" s="52"/>
      <c r="I843" s="157"/>
      <c r="J843" s="157"/>
    </row>
    <row r="844" spans="2:10" s="60" customFormat="1">
      <c r="C844" s="139"/>
      <c r="D844" s="156"/>
      <c r="E844" s="144"/>
      <c r="F844" s="144"/>
      <c r="G844" s="139"/>
      <c r="H844" s="52"/>
      <c r="I844" s="157"/>
      <c r="J844" s="157"/>
    </row>
    <row r="845" spans="2:10" s="60" customFormat="1">
      <c r="C845" s="139"/>
      <c r="D845" s="156"/>
      <c r="E845" s="144"/>
      <c r="F845" s="144"/>
      <c r="G845" s="139"/>
      <c r="H845" s="52"/>
      <c r="I845" s="157"/>
      <c r="J845" s="157"/>
    </row>
    <row r="846" spans="2:10" s="60" customFormat="1">
      <c r="C846" s="139"/>
      <c r="D846" s="156"/>
      <c r="E846" s="144"/>
      <c r="F846" s="144"/>
      <c r="G846" s="139"/>
      <c r="H846" s="52"/>
      <c r="I846" s="157"/>
      <c r="J846" s="157"/>
    </row>
    <row r="847" spans="2:10" s="60" customFormat="1">
      <c r="C847" s="139"/>
      <c r="D847" s="156"/>
      <c r="E847" s="144"/>
      <c r="F847" s="144"/>
      <c r="G847" s="139"/>
      <c r="H847" s="52"/>
      <c r="I847" s="157"/>
      <c r="J847" s="157"/>
    </row>
    <row r="848" spans="2:10" s="60" customFormat="1">
      <c r="C848" s="139"/>
      <c r="D848" s="156"/>
      <c r="E848" s="144"/>
      <c r="F848" s="144"/>
      <c r="G848" s="139"/>
      <c r="H848" s="52"/>
      <c r="I848" s="157"/>
      <c r="J848" s="157"/>
    </row>
    <row r="849" spans="2:10">
      <c r="B849" s="60"/>
      <c r="D849" s="156"/>
      <c r="I849" s="157"/>
      <c r="J849" s="157"/>
    </row>
    <row r="850" spans="2:10">
      <c r="B850" s="60"/>
      <c r="D850" s="156"/>
      <c r="I850" s="157"/>
      <c r="J850" s="157"/>
    </row>
    <row r="851" spans="2:10">
      <c r="B851" s="60"/>
      <c r="D851" s="156"/>
      <c r="I851" s="157"/>
      <c r="J851" s="157"/>
    </row>
    <row r="852" spans="2:10">
      <c r="B852" s="60"/>
      <c r="D852" s="156"/>
      <c r="I852" s="157"/>
      <c r="J852" s="157"/>
    </row>
    <row r="853" spans="2:10">
      <c r="B853" s="60"/>
      <c r="D853" s="156"/>
      <c r="I853" s="157"/>
      <c r="J853" s="157"/>
    </row>
    <row r="854" spans="2:10">
      <c r="B854" s="60"/>
      <c r="D854" s="156"/>
      <c r="I854" s="157"/>
      <c r="J854" s="157"/>
    </row>
    <row r="855" spans="2:10">
      <c r="B855" s="60"/>
      <c r="D855" s="156"/>
      <c r="I855" s="157"/>
      <c r="J855" s="157"/>
    </row>
    <row r="856" spans="2:10">
      <c r="B856" s="60"/>
      <c r="D856" s="156"/>
      <c r="I856" s="157"/>
      <c r="J856" s="157"/>
    </row>
    <row r="857" spans="2:10">
      <c r="B857" s="60"/>
      <c r="D857" s="156"/>
      <c r="I857" s="157"/>
      <c r="J857" s="157"/>
    </row>
    <row r="858" spans="2:10">
      <c r="B858" s="60"/>
      <c r="D858" s="156"/>
      <c r="I858" s="157"/>
      <c r="J858" s="157"/>
    </row>
    <row r="859" spans="2:10">
      <c r="B859" s="60"/>
      <c r="D859" s="156"/>
      <c r="I859" s="157"/>
      <c r="J859" s="157"/>
    </row>
    <row r="860" spans="2:10">
      <c r="B860" s="60"/>
      <c r="D860" s="156"/>
      <c r="I860" s="157"/>
      <c r="J860" s="157"/>
    </row>
    <row r="861" spans="2:10">
      <c r="B861" s="60"/>
      <c r="D861" s="156"/>
      <c r="I861" s="157"/>
      <c r="J861" s="157"/>
    </row>
    <row r="862" spans="2:10">
      <c r="B862" s="60"/>
      <c r="D862" s="156"/>
      <c r="I862" s="157"/>
      <c r="J862" s="157"/>
    </row>
    <row r="863" spans="2:10">
      <c r="B863" s="60"/>
      <c r="D863" s="156"/>
      <c r="I863" s="157"/>
      <c r="J863" s="157"/>
    </row>
    <row r="864" spans="2:10">
      <c r="B864" s="60"/>
      <c r="D864" s="156"/>
      <c r="I864" s="157"/>
      <c r="J864" s="157"/>
    </row>
    <row r="865" spans="2:10">
      <c r="B865" s="60"/>
      <c r="D865" s="156"/>
      <c r="I865" s="157"/>
      <c r="J865" s="157"/>
    </row>
    <row r="866" spans="2:10">
      <c r="B866" s="60"/>
      <c r="D866" s="156"/>
      <c r="I866" s="157"/>
      <c r="J866" s="157"/>
    </row>
    <row r="867" spans="2:10">
      <c r="B867" s="60"/>
      <c r="D867" s="156"/>
      <c r="I867" s="157"/>
      <c r="J867" s="157"/>
    </row>
    <row r="868" spans="2:10">
      <c r="B868" s="60"/>
      <c r="D868" s="156"/>
      <c r="I868" s="157"/>
      <c r="J868" s="157"/>
    </row>
    <row r="869" spans="2:10">
      <c r="B869" s="60"/>
      <c r="D869" s="156"/>
      <c r="I869" s="157"/>
      <c r="J869" s="157"/>
    </row>
    <row r="870" spans="2:10">
      <c r="B870" s="60"/>
      <c r="D870" s="156"/>
      <c r="I870" s="157"/>
      <c r="J870" s="157"/>
    </row>
    <row r="871" spans="2:10">
      <c r="B871" s="60"/>
      <c r="D871" s="156"/>
      <c r="I871" s="157"/>
      <c r="J871" s="157"/>
    </row>
    <row r="872" spans="2:10">
      <c r="B872" s="60"/>
      <c r="D872" s="156"/>
      <c r="I872" s="157"/>
      <c r="J872" s="157"/>
    </row>
    <row r="873" spans="2:10">
      <c r="B873" s="60"/>
      <c r="D873" s="156"/>
      <c r="I873" s="157"/>
      <c r="J873" s="157"/>
    </row>
    <row r="874" spans="2:10">
      <c r="B874" s="60"/>
      <c r="D874" s="156"/>
      <c r="I874" s="157"/>
      <c r="J874" s="157"/>
    </row>
    <row r="875" spans="2:10">
      <c r="B875" s="60"/>
      <c r="D875" s="156"/>
      <c r="I875" s="157"/>
      <c r="J875" s="157"/>
    </row>
    <row r="876" spans="2:10">
      <c r="B876" s="60"/>
      <c r="D876" s="156"/>
      <c r="I876" s="157"/>
      <c r="J876" s="157"/>
    </row>
    <row r="877" spans="2:10">
      <c r="B877" s="60"/>
      <c r="D877" s="156"/>
      <c r="I877" s="157"/>
      <c r="J877" s="157"/>
    </row>
    <row r="878" spans="2:10">
      <c r="B878" s="60"/>
      <c r="D878" s="156"/>
      <c r="I878" s="157"/>
      <c r="J878" s="157"/>
    </row>
    <row r="879" spans="2:10">
      <c r="B879" s="60"/>
      <c r="D879" s="156"/>
      <c r="I879" s="157"/>
      <c r="J879" s="157"/>
    </row>
    <row r="880" spans="2:10">
      <c r="B880" s="60"/>
      <c r="D880" s="156"/>
      <c r="I880" s="157"/>
      <c r="J880" s="157"/>
    </row>
    <row r="881" spans="2:10">
      <c r="B881" s="60"/>
      <c r="D881" s="156"/>
      <c r="I881" s="157"/>
      <c r="J881" s="157"/>
    </row>
    <row r="882" spans="2:10">
      <c r="B882" s="60"/>
      <c r="D882" s="156"/>
      <c r="I882" s="157"/>
      <c r="J882" s="157"/>
    </row>
    <row r="883" spans="2:10">
      <c r="B883" s="60"/>
      <c r="D883" s="156"/>
      <c r="I883" s="157"/>
      <c r="J883" s="157"/>
    </row>
    <row r="884" spans="2:10">
      <c r="B884" s="60"/>
      <c r="D884" s="156"/>
      <c r="I884" s="157"/>
      <c r="J884" s="157"/>
    </row>
    <row r="885" spans="2:10">
      <c r="B885" s="60"/>
      <c r="D885" s="156"/>
      <c r="I885" s="157"/>
      <c r="J885" s="157"/>
    </row>
    <row r="886" spans="2:10">
      <c r="B886" s="60"/>
      <c r="D886" s="156"/>
      <c r="I886" s="157"/>
      <c r="J886" s="157"/>
    </row>
    <row r="887" spans="2:10">
      <c r="B887" s="60"/>
      <c r="D887" s="156"/>
      <c r="I887" s="157"/>
      <c r="J887" s="157"/>
    </row>
    <row r="888" spans="2:10">
      <c r="B888" s="60"/>
      <c r="D888" s="156"/>
      <c r="I888" s="157"/>
      <c r="J888" s="157"/>
    </row>
    <row r="889" spans="2:10">
      <c r="B889" s="60"/>
      <c r="D889" s="156"/>
      <c r="I889" s="157"/>
      <c r="J889" s="157"/>
    </row>
    <row r="890" spans="2:10">
      <c r="B890" s="60"/>
      <c r="D890" s="156"/>
      <c r="I890" s="157"/>
      <c r="J890" s="157"/>
    </row>
    <row r="891" spans="2:10">
      <c r="B891" s="60"/>
      <c r="D891" s="156"/>
      <c r="I891" s="157"/>
      <c r="J891" s="157"/>
    </row>
    <row r="892" spans="2:10">
      <c r="B892" s="60"/>
      <c r="D892" s="156"/>
      <c r="I892" s="157"/>
      <c r="J892" s="157"/>
    </row>
    <row r="893" spans="2:10">
      <c r="B893" s="60"/>
      <c r="D893" s="156"/>
      <c r="I893" s="157"/>
      <c r="J893" s="157"/>
    </row>
    <row r="894" spans="2:10">
      <c r="B894" s="60"/>
      <c r="D894" s="156"/>
      <c r="I894" s="157"/>
      <c r="J894" s="157"/>
    </row>
    <row r="895" spans="2:10">
      <c r="B895" s="60"/>
      <c r="D895" s="156"/>
      <c r="I895" s="157"/>
      <c r="J895" s="157"/>
    </row>
    <row r="896" spans="2:10">
      <c r="B896" s="60"/>
      <c r="D896" s="156"/>
      <c r="I896" s="157"/>
      <c r="J896" s="157"/>
    </row>
    <row r="897" spans="2:10">
      <c r="B897" s="60"/>
      <c r="D897" s="156"/>
      <c r="I897" s="157"/>
      <c r="J897" s="157"/>
    </row>
    <row r="898" spans="2:10">
      <c r="B898" s="60"/>
      <c r="D898" s="156"/>
      <c r="I898" s="157"/>
      <c r="J898" s="157"/>
    </row>
    <row r="899" spans="2:10">
      <c r="B899" s="60"/>
      <c r="D899" s="156"/>
      <c r="I899" s="157"/>
      <c r="J899" s="157"/>
    </row>
    <row r="900" spans="2:10">
      <c r="B900" s="60"/>
      <c r="D900" s="156"/>
      <c r="I900" s="157"/>
      <c r="J900" s="157"/>
    </row>
    <row r="901" spans="2:10">
      <c r="B901" s="60"/>
      <c r="D901" s="156"/>
      <c r="I901" s="157"/>
      <c r="J901" s="157"/>
    </row>
    <row r="902" spans="2:10">
      <c r="B902" s="60"/>
      <c r="D902" s="156"/>
      <c r="I902" s="157"/>
      <c r="J902" s="157"/>
    </row>
    <row r="903" spans="2:10">
      <c r="B903" s="60"/>
      <c r="D903" s="156"/>
      <c r="I903" s="157"/>
      <c r="J903" s="157"/>
    </row>
    <row r="904" spans="2:10">
      <c r="B904" s="60"/>
      <c r="D904" s="156"/>
      <c r="I904" s="157"/>
      <c r="J904" s="157"/>
    </row>
    <row r="905" spans="2:10">
      <c r="B905" s="60"/>
      <c r="D905" s="156"/>
      <c r="I905" s="157"/>
      <c r="J905" s="157"/>
    </row>
    <row r="906" spans="2:10">
      <c r="B906" s="60"/>
      <c r="D906" s="156"/>
      <c r="I906" s="157"/>
      <c r="J906" s="157"/>
    </row>
    <row r="907" spans="2:10">
      <c r="B907" s="60"/>
      <c r="D907" s="156"/>
      <c r="I907" s="157"/>
      <c r="J907" s="157"/>
    </row>
    <row r="908" spans="2:10">
      <c r="B908" s="60"/>
      <c r="D908" s="156"/>
      <c r="I908" s="157"/>
      <c r="J908" s="157"/>
    </row>
    <row r="909" spans="2:10">
      <c r="B909" s="60"/>
      <c r="D909" s="156"/>
      <c r="I909" s="157"/>
      <c r="J909" s="157"/>
    </row>
    <row r="910" spans="2:10">
      <c r="B910" s="60"/>
      <c r="D910" s="156"/>
      <c r="I910" s="157"/>
      <c r="J910" s="157"/>
    </row>
    <row r="911" spans="2:10">
      <c r="B911" s="60"/>
      <c r="D911" s="156"/>
      <c r="I911" s="157"/>
      <c r="J911" s="157"/>
    </row>
    <row r="912" spans="2:10">
      <c r="B912" s="60"/>
      <c r="D912" s="156"/>
      <c r="I912" s="157"/>
      <c r="J912" s="157"/>
    </row>
    <row r="913" spans="2:10">
      <c r="B913" s="60"/>
      <c r="D913" s="156"/>
      <c r="I913" s="157"/>
      <c r="J913" s="157"/>
    </row>
    <row r="914" spans="2:10">
      <c r="B914" s="60"/>
      <c r="D914" s="156"/>
      <c r="I914" s="157"/>
      <c r="J914" s="157"/>
    </row>
    <row r="915" spans="2:10">
      <c r="B915" s="60"/>
      <c r="D915" s="156"/>
      <c r="I915" s="157"/>
      <c r="J915" s="157"/>
    </row>
    <row r="916" spans="2:10">
      <c r="B916" s="60"/>
      <c r="D916" s="156"/>
      <c r="I916" s="157"/>
      <c r="J916" s="157"/>
    </row>
    <row r="917" spans="2:10">
      <c r="B917" s="60"/>
      <c r="D917" s="156"/>
      <c r="I917" s="157"/>
      <c r="J917" s="157"/>
    </row>
    <row r="918" spans="2:10">
      <c r="B918" s="60"/>
      <c r="D918" s="156"/>
      <c r="I918" s="157"/>
      <c r="J918" s="157"/>
    </row>
    <row r="919" spans="2:10">
      <c r="B919" s="60"/>
      <c r="D919" s="156"/>
      <c r="I919" s="157"/>
      <c r="J919" s="157"/>
    </row>
    <row r="920" spans="2:10">
      <c r="B920" s="60"/>
      <c r="D920" s="156"/>
      <c r="I920" s="157"/>
      <c r="J920" s="157"/>
    </row>
    <row r="921" spans="2:10">
      <c r="B921" s="60"/>
      <c r="D921" s="156"/>
      <c r="I921" s="157"/>
      <c r="J921" s="157"/>
    </row>
    <row r="922" spans="2:10">
      <c r="B922" s="60"/>
      <c r="D922" s="156"/>
      <c r="I922" s="157"/>
      <c r="J922" s="157"/>
    </row>
    <row r="923" spans="2:10">
      <c r="B923" s="60"/>
      <c r="D923" s="156"/>
      <c r="E923" s="163"/>
      <c r="I923" s="157"/>
      <c r="J923" s="157"/>
    </row>
    <row r="924" spans="2:10">
      <c r="B924" s="60"/>
      <c r="D924" s="156"/>
      <c r="I924" s="157"/>
      <c r="J924" s="157"/>
    </row>
    <row r="925" spans="2:10">
      <c r="B925" s="60"/>
      <c r="D925" s="156"/>
      <c r="I925" s="157"/>
      <c r="J925" s="157"/>
    </row>
    <row r="926" spans="2:10">
      <c r="B926" s="60"/>
      <c r="D926" s="156"/>
      <c r="I926" s="157"/>
      <c r="J926" s="157"/>
    </row>
    <row r="927" spans="2:10">
      <c r="B927" s="60"/>
      <c r="D927" s="156"/>
      <c r="I927" s="157"/>
      <c r="J927" s="157"/>
    </row>
    <row r="928" spans="2:10">
      <c r="B928" s="60"/>
      <c r="D928" s="156"/>
      <c r="I928" s="157"/>
      <c r="J928" s="157"/>
    </row>
    <row r="929" spans="2:10">
      <c r="B929" s="60"/>
      <c r="D929" s="156"/>
      <c r="I929" s="157"/>
      <c r="J929" s="157"/>
    </row>
    <row r="930" spans="2:10">
      <c r="B930" s="60"/>
      <c r="D930" s="156"/>
      <c r="I930" s="157"/>
      <c r="J930" s="157"/>
    </row>
    <row r="931" spans="2:10">
      <c r="B931" s="60"/>
      <c r="D931" s="156"/>
      <c r="I931" s="157"/>
      <c r="J931" s="157"/>
    </row>
    <row r="932" spans="2:10">
      <c r="B932" s="60"/>
      <c r="D932" s="156"/>
      <c r="I932" s="157"/>
      <c r="J932" s="157"/>
    </row>
    <row r="933" spans="2:10">
      <c r="B933" s="60"/>
      <c r="D933" s="156"/>
      <c r="I933" s="157"/>
      <c r="J933" s="157"/>
    </row>
    <row r="934" spans="2:10">
      <c r="B934" s="60"/>
      <c r="D934" s="156"/>
      <c r="I934" s="157"/>
      <c r="J934" s="157"/>
    </row>
    <row r="935" spans="2:10">
      <c r="B935" s="60"/>
      <c r="D935" s="156"/>
      <c r="I935" s="157"/>
      <c r="J935" s="157"/>
    </row>
    <row r="936" spans="2:10">
      <c r="B936" s="60"/>
      <c r="D936" s="156"/>
      <c r="I936" s="157"/>
      <c r="J936" s="157"/>
    </row>
    <row r="937" spans="2:10">
      <c r="B937" s="60"/>
      <c r="D937" s="156"/>
      <c r="I937" s="157"/>
      <c r="J937" s="157"/>
    </row>
    <row r="938" spans="2:10">
      <c r="B938" s="60"/>
      <c r="D938" s="156"/>
      <c r="I938" s="157"/>
      <c r="J938" s="157"/>
    </row>
    <row r="939" spans="2:10">
      <c r="B939" s="60"/>
      <c r="D939" s="156"/>
      <c r="I939" s="157"/>
      <c r="J939" s="157"/>
    </row>
    <row r="940" spans="2:10">
      <c r="B940" s="60"/>
      <c r="D940" s="156"/>
      <c r="I940" s="157"/>
      <c r="J940" s="157"/>
    </row>
    <row r="941" spans="2:10">
      <c r="B941" s="60"/>
      <c r="D941" s="156"/>
      <c r="I941" s="157"/>
      <c r="J941" s="157"/>
    </row>
    <row r="942" spans="2:10">
      <c r="B942" s="60"/>
      <c r="D942" s="156"/>
      <c r="I942" s="157"/>
      <c r="J942" s="157"/>
    </row>
    <row r="943" spans="2:10">
      <c r="B943" s="60"/>
      <c r="D943" s="156"/>
      <c r="I943" s="157"/>
      <c r="J943" s="157"/>
    </row>
    <row r="944" spans="2:10">
      <c r="B944" s="60"/>
      <c r="D944" s="156"/>
      <c r="I944" s="157"/>
      <c r="J944" s="157"/>
    </row>
    <row r="945" spans="2:10">
      <c r="B945" s="60"/>
      <c r="D945" s="156"/>
      <c r="I945" s="157"/>
      <c r="J945" s="157"/>
    </row>
    <row r="946" spans="2:10">
      <c r="B946" s="60"/>
      <c r="D946" s="156"/>
      <c r="I946" s="157"/>
      <c r="J946" s="157"/>
    </row>
    <row r="947" spans="2:10">
      <c r="B947" s="60"/>
      <c r="D947" s="156"/>
      <c r="I947" s="157"/>
      <c r="J947" s="157"/>
    </row>
    <row r="948" spans="2:10">
      <c r="B948" s="60"/>
      <c r="D948" s="156"/>
      <c r="I948" s="157"/>
      <c r="J948" s="157"/>
    </row>
    <row r="949" spans="2:10">
      <c r="B949" s="60"/>
      <c r="D949" s="156"/>
      <c r="I949" s="157"/>
      <c r="J949" s="157"/>
    </row>
    <row r="950" spans="2:10">
      <c r="B950" s="60"/>
      <c r="D950" s="156"/>
      <c r="I950" s="157"/>
      <c r="J950" s="157"/>
    </row>
    <row r="951" spans="2:10">
      <c r="B951" s="60"/>
      <c r="D951" s="156"/>
      <c r="I951" s="157"/>
      <c r="J951" s="157"/>
    </row>
    <row r="952" spans="2:10">
      <c r="B952" s="60"/>
      <c r="D952" s="156"/>
      <c r="I952" s="157"/>
      <c r="J952" s="157"/>
    </row>
    <row r="953" spans="2:10">
      <c r="B953" s="60"/>
      <c r="D953" s="156"/>
      <c r="I953" s="157"/>
      <c r="J953" s="157"/>
    </row>
    <row r="954" spans="2:10">
      <c r="B954" s="60"/>
      <c r="D954" s="156"/>
      <c r="I954" s="157"/>
      <c r="J954" s="157"/>
    </row>
    <row r="955" spans="2:10">
      <c r="B955" s="60"/>
      <c r="D955" s="156"/>
      <c r="I955" s="157"/>
      <c r="J955" s="157"/>
    </row>
    <row r="956" spans="2:10">
      <c r="B956" s="60"/>
      <c r="D956" s="156"/>
      <c r="I956" s="157"/>
      <c r="J956" s="157"/>
    </row>
    <row r="957" spans="2:10">
      <c r="B957" s="60"/>
      <c r="D957" s="156"/>
      <c r="I957" s="157"/>
      <c r="J957" s="157"/>
    </row>
    <row r="958" spans="2:10">
      <c r="B958" s="60"/>
      <c r="D958" s="156"/>
      <c r="I958" s="157"/>
      <c r="J958" s="157"/>
    </row>
    <row r="959" spans="2:10">
      <c r="B959" s="60"/>
      <c r="D959" s="156"/>
      <c r="I959" s="157"/>
      <c r="J959" s="157"/>
    </row>
    <row r="960" spans="2:10">
      <c r="B960" s="60"/>
      <c r="D960" s="156"/>
      <c r="I960" s="157"/>
      <c r="J960" s="157"/>
    </row>
    <row r="961" spans="2:10">
      <c r="B961" s="60"/>
      <c r="D961" s="156"/>
      <c r="I961" s="157"/>
      <c r="J961" s="157"/>
    </row>
    <row r="962" spans="2:10">
      <c r="B962" s="60"/>
      <c r="D962" s="156"/>
      <c r="I962" s="157"/>
      <c r="J962" s="157"/>
    </row>
    <row r="963" spans="2:10">
      <c r="B963" s="60"/>
      <c r="D963" s="156"/>
      <c r="I963" s="157"/>
      <c r="J963" s="157"/>
    </row>
    <row r="964" spans="2:10">
      <c r="B964" s="60"/>
      <c r="D964" s="156"/>
      <c r="I964" s="157"/>
      <c r="J964" s="157"/>
    </row>
    <row r="965" spans="2:10">
      <c r="B965" s="60"/>
      <c r="D965" s="156"/>
      <c r="I965" s="157"/>
      <c r="J965" s="157"/>
    </row>
    <row r="966" spans="2:10">
      <c r="B966" s="60"/>
      <c r="D966" s="156"/>
      <c r="I966" s="157"/>
      <c r="J966" s="157"/>
    </row>
    <row r="967" spans="2:10">
      <c r="B967" s="60"/>
      <c r="D967" s="156"/>
      <c r="I967" s="157"/>
      <c r="J967" s="157"/>
    </row>
    <row r="968" spans="2:10">
      <c r="B968" s="60"/>
      <c r="D968" s="156"/>
      <c r="I968" s="157"/>
      <c r="J968" s="157"/>
    </row>
    <row r="969" spans="2:10">
      <c r="B969" s="60"/>
      <c r="D969" s="156"/>
      <c r="I969" s="157"/>
      <c r="J969" s="157"/>
    </row>
    <row r="970" spans="2:10">
      <c r="B970" s="60"/>
      <c r="D970" s="156"/>
      <c r="I970" s="157"/>
      <c r="J970" s="157"/>
    </row>
    <row r="971" spans="2:10">
      <c r="B971" s="60"/>
      <c r="D971" s="156"/>
      <c r="I971" s="157"/>
      <c r="J971" s="157"/>
    </row>
    <row r="972" spans="2:10">
      <c r="B972" s="60"/>
      <c r="D972" s="156"/>
      <c r="I972" s="157"/>
      <c r="J972" s="157"/>
    </row>
    <row r="973" spans="2:10">
      <c r="B973" s="60"/>
      <c r="D973" s="156"/>
      <c r="I973" s="157"/>
      <c r="J973" s="157"/>
    </row>
    <row r="974" spans="2:10">
      <c r="B974" s="60"/>
      <c r="D974" s="156"/>
      <c r="I974" s="157"/>
      <c r="J974" s="157"/>
    </row>
    <row r="975" spans="2:10">
      <c r="B975" s="60"/>
      <c r="D975" s="156"/>
      <c r="I975" s="157"/>
      <c r="J975" s="157"/>
    </row>
    <row r="976" spans="2:10">
      <c r="B976" s="60"/>
      <c r="D976" s="156"/>
      <c r="I976" s="157"/>
      <c r="J976" s="157"/>
    </row>
    <row r="977" spans="2:10">
      <c r="B977" s="60"/>
      <c r="D977" s="156"/>
      <c r="I977" s="157"/>
      <c r="J977" s="157"/>
    </row>
    <row r="978" spans="2:10">
      <c r="B978" s="60"/>
      <c r="D978" s="156"/>
      <c r="I978" s="157"/>
      <c r="J978" s="157"/>
    </row>
    <row r="979" spans="2:10">
      <c r="B979" s="60"/>
      <c r="D979" s="156"/>
      <c r="I979" s="157"/>
      <c r="J979" s="157"/>
    </row>
    <row r="980" spans="2:10">
      <c r="B980" s="60"/>
      <c r="D980" s="156"/>
      <c r="I980" s="157"/>
      <c r="J980" s="157"/>
    </row>
    <row r="981" spans="2:10">
      <c r="B981" s="60"/>
      <c r="D981" s="156"/>
      <c r="I981" s="157"/>
      <c r="J981" s="157"/>
    </row>
    <row r="982" spans="2:10">
      <c r="B982" s="60"/>
      <c r="D982" s="156"/>
      <c r="I982" s="157"/>
      <c r="J982" s="157"/>
    </row>
    <row r="983" spans="2:10">
      <c r="B983" s="60"/>
      <c r="D983" s="156"/>
      <c r="I983" s="157"/>
      <c r="J983" s="157"/>
    </row>
    <row r="984" spans="2:10">
      <c r="B984" s="60"/>
      <c r="D984" s="156"/>
      <c r="I984" s="157"/>
      <c r="J984" s="157"/>
    </row>
    <row r="985" spans="2:10">
      <c r="B985" s="60"/>
      <c r="D985" s="156"/>
      <c r="I985" s="157"/>
      <c r="J985" s="157"/>
    </row>
    <row r="986" spans="2:10">
      <c r="B986" s="60"/>
      <c r="D986" s="156"/>
      <c r="I986" s="157"/>
      <c r="J986" s="157"/>
    </row>
    <row r="987" spans="2:10">
      <c r="B987" s="60"/>
      <c r="D987" s="156"/>
      <c r="I987" s="157"/>
      <c r="J987" s="157"/>
    </row>
    <row r="988" spans="2:10">
      <c r="B988" s="60"/>
      <c r="D988" s="156"/>
      <c r="I988" s="157"/>
      <c r="J988" s="157"/>
    </row>
    <row r="989" spans="2:10">
      <c r="B989" s="60"/>
      <c r="D989" s="156"/>
      <c r="I989" s="157"/>
      <c r="J989" s="157"/>
    </row>
    <row r="990" spans="2:10">
      <c r="B990" s="60"/>
      <c r="D990" s="156"/>
      <c r="I990" s="157"/>
      <c r="J990" s="157"/>
    </row>
    <row r="991" spans="2:10">
      <c r="B991" s="60"/>
      <c r="D991" s="156"/>
      <c r="I991" s="157"/>
      <c r="J991" s="157"/>
    </row>
    <row r="992" spans="2:10">
      <c r="B992" s="60"/>
      <c r="D992" s="156"/>
      <c r="I992" s="157"/>
      <c r="J992" s="157"/>
    </row>
    <row r="993" spans="2:10">
      <c r="B993" s="60"/>
      <c r="D993" s="156"/>
      <c r="I993" s="157"/>
      <c r="J993" s="157"/>
    </row>
    <row r="994" spans="2:10">
      <c r="B994" s="60"/>
      <c r="D994" s="156"/>
      <c r="I994" s="157"/>
      <c r="J994" s="157"/>
    </row>
    <row r="995" spans="2:10">
      <c r="B995" s="60"/>
      <c r="D995" s="156"/>
      <c r="I995" s="157"/>
      <c r="J995" s="157"/>
    </row>
    <row r="996" spans="2:10">
      <c r="B996" s="60"/>
      <c r="D996" s="156"/>
      <c r="I996" s="157"/>
      <c r="J996" s="157"/>
    </row>
    <row r="997" spans="2:10">
      <c r="B997" s="60"/>
      <c r="D997" s="156"/>
      <c r="I997" s="157"/>
      <c r="J997" s="157"/>
    </row>
    <row r="998" spans="2:10">
      <c r="B998" s="60"/>
      <c r="D998" s="156"/>
      <c r="I998" s="157"/>
      <c r="J998" s="157"/>
    </row>
    <row r="999" spans="2:10">
      <c r="B999" s="60"/>
      <c r="D999" s="156"/>
      <c r="I999" s="157"/>
      <c r="J999" s="157"/>
    </row>
    <row r="1000" spans="2:10">
      <c r="B1000" s="60"/>
      <c r="D1000" s="156"/>
      <c r="I1000" s="157"/>
      <c r="J1000" s="157"/>
    </row>
    <row r="1001" spans="2:10">
      <c r="B1001" s="60"/>
      <c r="D1001" s="156"/>
      <c r="I1001" s="157"/>
      <c r="J1001" s="157"/>
    </row>
    <row r="1002" spans="2:10">
      <c r="B1002" s="60"/>
      <c r="D1002" s="156"/>
      <c r="I1002" s="157"/>
      <c r="J1002" s="157"/>
    </row>
    <row r="1003" spans="2:10">
      <c r="B1003" s="60"/>
      <c r="D1003" s="156"/>
      <c r="I1003" s="157"/>
      <c r="J1003" s="157"/>
    </row>
    <row r="1004" spans="2:10">
      <c r="B1004" s="60"/>
      <c r="D1004" s="156"/>
      <c r="I1004" s="157"/>
      <c r="J1004" s="157"/>
    </row>
    <row r="1005" spans="2:10">
      <c r="B1005" s="60"/>
      <c r="D1005" s="156"/>
      <c r="I1005" s="157"/>
      <c r="J1005" s="157"/>
    </row>
    <row r="1006" spans="2:10">
      <c r="B1006" s="60"/>
      <c r="D1006" s="156"/>
      <c r="I1006" s="157"/>
      <c r="J1006" s="157"/>
    </row>
    <row r="1007" spans="2:10">
      <c r="B1007" s="60"/>
      <c r="D1007" s="156"/>
      <c r="I1007" s="157"/>
      <c r="J1007" s="157"/>
    </row>
    <row r="1008" spans="2:10">
      <c r="B1008" s="60"/>
      <c r="D1008" s="156"/>
      <c r="I1008" s="157"/>
      <c r="J1008" s="157"/>
    </row>
    <row r="1009" spans="2:10">
      <c r="B1009" s="60"/>
      <c r="D1009" s="156"/>
      <c r="I1009" s="157"/>
      <c r="J1009" s="157"/>
    </row>
    <row r="1010" spans="2:10">
      <c r="B1010" s="60"/>
      <c r="D1010" s="156"/>
      <c r="I1010" s="157"/>
      <c r="J1010" s="157"/>
    </row>
    <row r="1011" spans="2:10">
      <c r="B1011" s="60"/>
      <c r="D1011" s="156"/>
      <c r="I1011" s="157"/>
      <c r="J1011" s="157"/>
    </row>
    <row r="1012" spans="2:10">
      <c r="B1012" s="60"/>
      <c r="D1012" s="156"/>
      <c r="I1012" s="157"/>
      <c r="J1012" s="157"/>
    </row>
    <row r="1013" spans="2:10">
      <c r="B1013" s="60"/>
      <c r="D1013" s="156"/>
      <c r="I1013" s="157"/>
      <c r="J1013" s="157"/>
    </row>
    <row r="1014" spans="2:10">
      <c r="B1014" s="60"/>
      <c r="D1014" s="156"/>
      <c r="I1014" s="157"/>
      <c r="J1014" s="157"/>
    </row>
    <row r="1015" spans="2:10">
      <c r="B1015" s="60"/>
      <c r="D1015" s="156"/>
      <c r="I1015" s="157"/>
      <c r="J1015" s="157"/>
    </row>
    <row r="1016" spans="2:10">
      <c r="B1016" s="60"/>
      <c r="D1016" s="156"/>
      <c r="I1016" s="157"/>
      <c r="J1016" s="157"/>
    </row>
    <row r="1017" spans="2:10">
      <c r="B1017" s="60"/>
      <c r="D1017" s="156"/>
      <c r="I1017" s="157"/>
      <c r="J1017" s="157"/>
    </row>
    <row r="1018" spans="2:10">
      <c r="B1018" s="60"/>
      <c r="D1018" s="156"/>
      <c r="I1018" s="157"/>
      <c r="J1018" s="157"/>
    </row>
    <row r="1019" spans="2:10">
      <c r="B1019" s="60"/>
      <c r="D1019" s="156"/>
      <c r="I1019" s="157"/>
      <c r="J1019" s="157"/>
    </row>
    <row r="1020" spans="2:10">
      <c r="B1020" s="60"/>
      <c r="D1020" s="156"/>
      <c r="I1020" s="157"/>
      <c r="J1020" s="157"/>
    </row>
    <row r="1021" spans="2:10">
      <c r="B1021" s="60"/>
      <c r="D1021" s="156"/>
      <c r="I1021" s="157"/>
      <c r="J1021" s="157"/>
    </row>
    <row r="1022" spans="2:10">
      <c r="B1022" s="60"/>
      <c r="D1022" s="156"/>
      <c r="I1022" s="157"/>
      <c r="J1022" s="157"/>
    </row>
    <row r="1023" spans="2:10">
      <c r="B1023" s="60"/>
      <c r="D1023" s="156"/>
      <c r="I1023" s="157"/>
      <c r="J1023" s="157"/>
    </row>
    <row r="1024" spans="2:10">
      <c r="B1024" s="60"/>
      <c r="D1024" s="156"/>
      <c r="I1024" s="157"/>
      <c r="J1024" s="157"/>
    </row>
    <row r="1025" spans="2:10">
      <c r="B1025" s="60"/>
      <c r="D1025" s="156"/>
      <c r="I1025" s="157"/>
      <c r="J1025" s="157"/>
    </row>
    <row r="1026" spans="2:10">
      <c r="B1026" s="60"/>
      <c r="D1026" s="156"/>
      <c r="I1026" s="157"/>
      <c r="J1026" s="157"/>
    </row>
    <row r="1027" spans="2:10">
      <c r="B1027" s="60"/>
      <c r="D1027" s="156"/>
      <c r="I1027" s="157"/>
      <c r="J1027" s="157"/>
    </row>
    <row r="1028" spans="2:10">
      <c r="B1028" s="60"/>
      <c r="D1028" s="156"/>
      <c r="I1028" s="157"/>
      <c r="J1028" s="157"/>
    </row>
    <row r="1029" spans="2:10">
      <c r="B1029" s="60"/>
      <c r="D1029" s="156"/>
      <c r="I1029" s="157"/>
      <c r="J1029" s="157"/>
    </row>
    <row r="1030" spans="2:10">
      <c r="B1030" s="60"/>
      <c r="D1030" s="156"/>
      <c r="I1030" s="157"/>
      <c r="J1030" s="157"/>
    </row>
    <row r="1031" spans="2:10">
      <c r="B1031" s="60"/>
      <c r="D1031" s="156"/>
      <c r="I1031" s="157"/>
      <c r="J1031" s="157"/>
    </row>
    <row r="1032" spans="2:10">
      <c r="B1032" s="60"/>
      <c r="D1032" s="156"/>
      <c r="I1032" s="157"/>
      <c r="J1032" s="157"/>
    </row>
    <row r="1033" spans="2:10">
      <c r="B1033" s="60"/>
      <c r="D1033" s="156"/>
      <c r="I1033" s="157"/>
      <c r="J1033" s="157"/>
    </row>
    <row r="1034" spans="2:10">
      <c r="B1034" s="60"/>
      <c r="D1034" s="156"/>
      <c r="I1034" s="157"/>
      <c r="J1034" s="157"/>
    </row>
    <row r="1035" spans="2:10">
      <c r="B1035" s="60"/>
      <c r="D1035" s="156"/>
      <c r="I1035" s="157"/>
      <c r="J1035" s="157"/>
    </row>
    <row r="1036" spans="2:10">
      <c r="B1036" s="60"/>
      <c r="D1036" s="156"/>
      <c r="I1036" s="157"/>
      <c r="J1036" s="157"/>
    </row>
    <row r="1037" spans="2:10">
      <c r="B1037" s="60"/>
      <c r="D1037" s="156"/>
      <c r="I1037" s="157"/>
      <c r="J1037" s="157"/>
    </row>
    <row r="1038" spans="2:10">
      <c r="B1038" s="60"/>
      <c r="D1038" s="156"/>
      <c r="I1038" s="157"/>
      <c r="J1038" s="157"/>
    </row>
    <row r="1039" spans="2:10">
      <c r="B1039" s="60"/>
      <c r="D1039" s="156"/>
      <c r="I1039" s="157"/>
      <c r="J1039" s="157"/>
    </row>
    <row r="1040" spans="2:10">
      <c r="B1040" s="60"/>
      <c r="D1040" s="156"/>
      <c r="I1040" s="157"/>
      <c r="J1040" s="157"/>
    </row>
    <row r="1041" spans="2:10">
      <c r="B1041" s="60"/>
      <c r="D1041" s="156"/>
      <c r="I1041" s="157"/>
      <c r="J1041" s="157"/>
    </row>
    <row r="1042" spans="2:10">
      <c r="B1042" s="60"/>
      <c r="D1042" s="156"/>
      <c r="I1042" s="157"/>
      <c r="J1042" s="157"/>
    </row>
    <row r="1043" spans="2:10">
      <c r="B1043" s="60"/>
      <c r="D1043" s="156"/>
      <c r="I1043" s="157"/>
      <c r="J1043" s="157"/>
    </row>
    <row r="1044" spans="2:10">
      <c r="B1044" s="60"/>
      <c r="D1044" s="156"/>
      <c r="I1044" s="157"/>
      <c r="J1044" s="157"/>
    </row>
    <row r="1045" spans="2:10">
      <c r="B1045" s="60"/>
      <c r="D1045" s="156"/>
      <c r="I1045" s="157"/>
      <c r="J1045" s="157"/>
    </row>
    <row r="1046" spans="2:10">
      <c r="B1046" s="60"/>
      <c r="D1046" s="156"/>
      <c r="I1046" s="157"/>
      <c r="J1046" s="157"/>
    </row>
    <row r="1047" spans="2:10">
      <c r="B1047" s="60"/>
      <c r="D1047" s="156"/>
      <c r="I1047" s="157"/>
      <c r="J1047" s="157"/>
    </row>
    <row r="1048" spans="2:10">
      <c r="B1048" s="60"/>
      <c r="D1048" s="156"/>
      <c r="I1048" s="157"/>
      <c r="J1048" s="157"/>
    </row>
    <row r="1049" spans="2:10">
      <c r="B1049" s="60"/>
      <c r="D1049" s="156"/>
      <c r="I1049" s="157"/>
      <c r="J1049" s="157"/>
    </row>
    <row r="1050" spans="2:10">
      <c r="B1050" s="60"/>
      <c r="D1050" s="156"/>
      <c r="I1050" s="157"/>
      <c r="J1050" s="157"/>
    </row>
    <row r="1051" spans="2:10">
      <c r="B1051" s="60"/>
      <c r="D1051" s="156"/>
      <c r="I1051" s="157"/>
      <c r="J1051" s="157"/>
    </row>
    <row r="1052" spans="2:10">
      <c r="B1052" s="60"/>
      <c r="D1052" s="156"/>
      <c r="I1052" s="157"/>
      <c r="J1052" s="157"/>
    </row>
    <row r="1053" spans="2:10">
      <c r="B1053" s="60"/>
      <c r="D1053" s="156"/>
      <c r="I1053" s="157"/>
      <c r="J1053" s="157"/>
    </row>
    <row r="1054" spans="2:10">
      <c r="B1054" s="60"/>
      <c r="D1054" s="156"/>
      <c r="I1054" s="157"/>
      <c r="J1054" s="157"/>
    </row>
    <row r="1055" spans="2:10">
      <c r="B1055" s="60"/>
      <c r="D1055" s="156"/>
      <c r="I1055" s="157"/>
      <c r="J1055" s="157"/>
    </row>
    <row r="1056" spans="2:10">
      <c r="B1056" s="60"/>
      <c r="D1056" s="156"/>
      <c r="I1056" s="157"/>
      <c r="J1056" s="157"/>
    </row>
    <row r="1057" spans="2:10">
      <c r="B1057" s="60"/>
      <c r="D1057" s="156"/>
      <c r="I1057" s="157"/>
      <c r="J1057" s="157"/>
    </row>
    <row r="1058" spans="2:10">
      <c r="B1058" s="60"/>
      <c r="D1058" s="156"/>
      <c r="I1058" s="157"/>
      <c r="J1058" s="157"/>
    </row>
    <row r="1059" spans="2:10">
      <c r="B1059" s="60"/>
      <c r="D1059" s="156"/>
      <c r="I1059" s="157"/>
      <c r="J1059" s="157"/>
    </row>
    <row r="1060" spans="2:10">
      <c r="B1060" s="60"/>
      <c r="D1060" s="156"/>
      <c r="I1060" s="157"/>
      <c r="J1060" s="157"/>
    </row>
    <row r="1061" spans="2:10">
      <c r="B1061" s="60"/>
      <c r="D1061" s="156"/>
      <c r="I1061" s="157"/>
      <c r="J1061" s="157"/>
    </row>
    <row r="1062" spans="2:10">
      <c r="B1062" s="60"/>
      <c r="D1062" s="156"/>
      <c r="I1062" s="157"/>
      <c r="J1062" s="157"/>
    </row>
    <row r="1063" spans="2:10">
      <c r="B1063" s="60"/>
      <c r="D1063" s="156"/>
      <c r="I1063" s="157"/>
      <c r="J1063" s="157"/>
    </row>
    <row r="1064" spans="2:10">
      <c r="B1064" s="60"/>
      <c r="D1064" s="156"/>
      <c r="I1064" s="157"/>
      <c r="J1064" s="157"/>
    </row>
    <row r="1065" spans="2:10">
      <c r="B1065" s="60"/>
      <c r="D1065" s="156"/>
      <c r="I1065" s="157"/>
      <c r="J1065" s="157"/>
    </row>
    <row r="1066" spans="2:10">
      <c r="B1066" s="60"/>
      <c r="D1066" s="156"/>
      <c r="I1066" s="157"/>
      <c r="J1066" s="157"/>
    </row>
    <row r="1067" spans="2:10">
      <c r="B1067" s="60"/>
      <c r="D1067" s="156"/>
      <c r="I1067" s="157"/>
      <c r="J1067" s="157"/>
    </row>
    <row r="1068" spans="2:10">
      <c r="B1068" s="60"/>
      <c r="D1068" s="156"/>
      <c r="I1068" s="157"/>
      <c r="J1068" s="157"/>
    </row>
    <row r="1069" spans="2:10">
      <c r="B1069" s="60"/>
      <c r="D1069" s="156"/>
      <c r="I1069" s="157"/>
      <c r="J1069" s="157"/>
    </row>
    <row r="1070" spans="2:10">
      <c r="B1070" s="60"/>
      <c r="D1070" s="156"/>
      <c r="I1070" s="157"/>
      <c r="J1070" s="157"/>
    </row>
    <row r="1071" spans="2:10">
      <c r="B1071" s="60"/>
      <c r="D1071" s="156"/>
      <c r="I1071" s="157"/>
      <c r="J1071" s="157"/>
    </row>
    <row r="1072" spans="2:10">
      <c r="B1072" s="60"/>
      <c r="D1072" s="156"/>
      <c r="I1072" s="157"/>
      <c r="J1072" s="157"/>
    </row>
    <row r="1073" spans="2:10">
      <c r="B1073" s="60"/>
      <c r="D1073" s="156"/>
      <c r="I1073" s="157"/>
      <c r="J1073" s="157"/>
    </row>
    <row r="1074" spans="2:10">
      <c r="B1074" s="60"/>
      <c r="D1074" s="156"/>
      <c r="I1074" s="157"/>
      <c r="J1074" s="157"/>
    </row>
    <row r="1075" spans="2:10">
      <c r="B1075" s="60"/>
      <c r="D1075" s="156"/>
      <c r="I1075" s="157"/>
      <c r="J1075" s="157"/>
    </row>
    <row r="1076" spans="2:10">
      <c r="B1076" s="60"/>
      <c r="D1076" s="156"/>
      <c r="I1076" s="157"/>
      <c r="J1076" s="157"/>
    </row>
    <row r="1077" spans="2:10">
      <c r="B1077" s="60"/>
      <c r="D1077" s="156"/>
      <c r="I1077" s="157"/>
      <c r="J1077" s="157"/>
    </row>
    <row r="1078" spans="2:10">
      <c r="B1078" s="60"/>
      <c r="D1078" s="156"/>
      <c r="I1078" s="157"/>
      <c r="J1078" s="157"/>
    </row>
    <row r="1079" spans="2:10">
      <c r="B1079" s="60"/>
      <c r="D1079" s="156"/>
      <c r="I1079" s="157"/>
      <c r="J1079" s="157"/>
    </row>
    <row r="1080" spans="2:10">
      <c r="B1080" s="60"/>
      <c r="D1080" s="156"/>
      <c r="I1080" s="157"/>
      <c r="J1080" s="157"/>
    </row>
    <row r="1081" spans="2:10">
      <c r="B1081" s="60"/>
      <c r="D1081" s="156"/>
      <c r="I1081" s="157"/>
      <c r="J1081" s="157"/>
    </row>
    <row r="1082" spans="2:10">
      <c r="B1082" s="60"/>
      <c r="D1082" s="156"/>
      <c r="I1082" s="157"/>
      <c r="J1082" s="157"/>
    </row>
    <row r="1083" spans="2:10">
      <c r="B1083" s="60"/>
      <c r="D1083" s="156"/>
      <c r="I1083" s="157"/>
      <c r="J1083" s="157"/>
    </row>
    <row r="1084" spans="2:10">
      <c r="B1084" s="60"/>
      <c r="D1084" s="156"/>
      <c r="I1084" s="157"/>
      <c r="J1084" s="157"/>
    </row>
    <row r="1085" spans="2:10">
      <c r="B1085" s="60"/>
      <c r="D1085" s="156"/>
      <c r="I1085" s="157"/>
      <c r="J1085" s="157"/>
    </row>
    <row r="1086" spans="2:10">
      <c r="B1086" s="60"/>
      <c r="D1086" s="156"/>
      <c r="I1086" s="157"/>
      <c r="J1086" s="157"/>
    </row>
    <row r="1087" spans="2:10">
      <c r="B1087" s="60"/>
      <c r="D1087" s="156"/>
      <c r="I1087" s="157"/>
      <c r="J1087" s="157"/>
    </row>
    <row r="1088" spans="2:10">
      <c r="B1088" s="60"/>
      <c r="D1088" s="156"/>
      <c r="I1088" s="157"/>
      <c r="J1088" s="157"/>
    </row>
    <row r="1089" spans="2:10">
      <c r="B1089" s="60"/>
      <c r="D1089" s="156"/>
      <c r="E1089" s="161"/>
      <c r="F1089" s="161"/>
      <c r="H1089" s="158"/>
      <c r="I1089" s="157"/>
      <c r="J1089" s="157"/>
    </row>
    <row r="1090" spans="2:10">
      <c r="B1090" s="60"/>
      <c r="D1090" s="156"/>
      <c r="E1090" s="159"/>
      <c r="F1090" s="159"/>
      <c r="I1090" s="160"/>
      <c r="J1090" s="157"/>
    </row>
    <row r="1091" spans="2:10">
      <c r="B1091" s="60"/>
      <c r="D1091" s="156"/>
    </row>
    <row r="1092" spans="2:10" s="60" customFormat="1">
      <c r="C1092" s="153"/>
      <c r="D1092" s="154"/>
      <c r="E1092" s="155"/>
      <c r="F1092" s="155"/>
      <c r="G1092" s="153"/>
      <c r="H1092" s="56"/>
      <c r="I1092" s="153"/>
      <c r="J1092" s="153"/>
    </row>
    <row r="1093" spans="2:10">
      <c r="B1093" s="60"/>
      <c r="D1093" s="156"/>
      <c r="I1093" s="157"/>
      <c r="J1093" s="157"/>
    </row>
    <row r="1094" spans="2:10">
      <c r="B1094" s="60"/>
      <c r="D1094" s="156"/>
      <c r="I1094" s="157"/>
      <c r="J1094" s="157"/>
    </row>
    <row r="1095" spans="2:10">
      <c r="B1095" s="60"/>
      <c r="D1095" s="156"/>
      <c r="I1095" s="157"/>
      <c r="J1095" s="157"/>
    </row>
    <row r="1096" spans="2:10">
      <c r="B1096" s="60"/>
      <c r="D1096" s="156"/>
      <c r="I1096" s="157"/>
      <c r="J1096" s="157"/>
    </row>
    <row r="1097" spans="2:10">
      <c r="B1097" s="60"/>
      <c r="D1097" s="156"/>
      <c r="I1097" s="157"/>
      <c r="J1097" s="157"/>
    </row>
    <row r="1098" spans="2:10">
      <c r="B1098" s="60"/>
      <c r="D1098" s="156"/>
      <c r="I1098" s="157"/>
      <c r="J1098" s="157"/>
    </row>
    <row r="1099" spans="2:10">
      <c r="B1099" s="60"/>
      <c r="D1099" s="156"/>
      <c r="I1099" s="157"/>
      <c r="J1099" s="157"/>
    </row>
    <row r="1100" spans="2:10">
      <c r="B1100" s="60"/>
      <c r="D1100" s="156"/>
      <c r="I1100" s="157"/>
      <c r="J1100" s="157"/>
    </row>
    <row r="1101" spans="2:10">
      <c r="B1101" s="60"/>
      <c r="D1101" s="156"/>
      <c r="I1101" s="157"/>
      <c r="J1101" s="157"/>
    </row>
    <row r="1102" spans="2:10">
      <c r="B1102" s="60"/>
      <c r="D1102" s="156"/>
      <c r="I1102" s="157"/>
      <c r="J1102" s="157"/>
    </row>
    <row r="1103" spans="2:10">
      <c r="B1103" s="60"/>
      <c r="D1103" s="156"/>
      <c r="I1103" s="157"/>
      <c r="J1103" s="157"/>
    </row>
    <row r="1104" spans="2:10">
      <c r="B1104" s="60"/>
      <c r="D1104" s="156"/>
      <c r="I1104" s="157"/>
      <c r="J1104" s="157"/>
    </row>
    <row r="1105" spans="2:10">
      <c r="B1105" s="60"/>
      <c r="D1105" s="156"/>
      <c r="I1105" s="157"/>
      <c r="J1105" s="157"/>
    </row>
    <row r="1106" spans="2:10">
      <c r="B1106" s="60"/>
      <c r="D1106" s="156"/>
      <c r="I1106" s="157"/>
      <c r="J1106" s="157"/>
    </row>
    <row r="1107" spans="2:10">
      <c r="B1107" s="60"/>
      <c r="D1107" s="156"/>
      <c r="I1107" s="157"/>
      <c r="J1107" s="157"/>
    </row>
    <row r="1108" spans="2:10">
      <c r="B1108" s="60"/>
      <c r="D1108" s="156"/>
      <c r="I1108" s="157"/>
      <c r="J1108" s="157"/>
    </row>
    <row r="1109" spans="2:10">
      <c r="B1109" s="60"/>
      <c r="D1109" s="156"/>
      <c r="I1109" s="157"/>
      <c r="J1109" s="157"/>
    </row>
    <row r="1110" spans="2:10">
      <c r="B1110" s="60"/>
      <c r="D1110" s="156"/>
      <c r="I1110" s="157"/>
      <c r="J1110" s="157"/>
    </row>
    <row r="1111" spans="2:10">
      <c r="B1111" s="60"/>
      <c r="D1111" s="156"/>
      <c r="I1111" s="157"/>
      <c r="J1111" s="157"/>
    </row>
    <row r="1112" spans="2:10">
      <c r="B1112" s="60"/>
      <c r="D1112" s="156"/>
      <c r="I1112" s="157"/>
      <c r="J1112" s="157"/>
    </row>
    <row r="1113" spans="2:10">
      <c r="B1113" s="60"/>
      <c r="D1113" s="156"/>
      <c r="I1113" s="157"/>
      <c r="J1113" s="157"/>
    </row>
    <row r="1114" spans="2:10">
      <c r="B1114" s="60"/>
      <c r="D1114" s="156"/>
      <c r="E1114" s="161"/>
      <c r="F1114" s="161"/>
      <c r="H1114" s="158"/>
      <c r="I1114" s="157"/>
      <c r="J1114" s="157"/>
    </row>
    <row r="1115" spans="2:10">
      <c r="B1115" s="60"/>
      <c r="D1115" s="156"/>
      <c r="E1115" s="159"/>
      <c r="F1115" s="159"/>
      <c r="I1115" s="160"/>
      <c r="J1115" s="157"/>
    </row>
    <row r="1116" spans="2:10">
      <c r="B1116" s="60"/>
      <c r="D1116" s="156"/>
      <c r="E1116" s="159"/>
      <c r="F1116" s="159"/>
      <c r="I1116" s="160"/>
      <c r="J1116" s="157"/>
    </row>
    <row r="1117" spans="2:10" s="60" customFormat="1">
      <c r="C1117" s="153"/>
      <c r="D1117" s="154"/>
      <c r="E1117" s="155"/>
      <c r="F1117" s="155"/>
      <c r="G1117" s="153"/>
      <c r="H1117" s="56"/>
      <c r="I1117" s="153"/>
      <c r="J1117" s="153"/>
    </row>
    <row r="1118" spans="2:10">
      <c r="B1118" s="60"/>
      <c r="D1118" s="156"/>
      <c r="I1118" s="157"/>
      <c r="J1118" s="157"/>
    </row>
    <row r="1119" spans="2:10">
      <c r="B1119" s="60"/>
      <c r="D1119" s="156"/>
      <c r="I1119" s="157"/>
      <c r="J1119" s="157"/>
    </row>
    <row r="1120" spans="2:10">
      <c r="B1120" s="60"/>
      <c r="D1120" s="156"/>
      <c r="I1120" s="157"/>
      <c r="J1120" s="157"/>
    </row>
    <row r="1121" spans="2:10">
      <c r="B1121" s="60"/>
      <c r="D1121" s="156"/>
      <c r="I1121" s="157"/>
      <c r="J1121" s="157"/>
    </row>
    <row r="1122" spans="2:10">
      <c r="B1122" s="60"/>
      <c r="D1122" s="156"/>
      <c r="I1122" s="157"/>
      <c r="J1122" s="157"/>
    </row>
    <row r="1123" spans="2:10">
      <c r="B1123" s="60"/>
      <c r="D1123" s="156"/>
      <c r="I1123" s="157"/>
      <c r="J1123" s="157"/>
    </row>
    <row r="1124" spans="2:10">
      <c r="B1124" s="60"/>
      <c r="D1124" s="156"/>
      <c r="I1124" s="157"/>
      <c r="J1124" s="157"/>
    </row>
    <row r="1125" spans="2:10">
      <c r="B1125" s="60"/>
      <c r="D1125" s="156"/>
      <c r="E1125" s="161"/>
      <c r="F1125" s="161"/>
      <c r="H1125" s="158"/>
      <c r="I1125" s="157"/>
      <c r="J1125" s="157"/>
    </row>
    <row r="1126" spans="2:10">
      <c r="B1126" s="60"/>
      <c r="D1126" s="156"/>
      <c r="E1126" s="159"/>
      <c r="F1126" s="159"/>
      <c r="I1126" s="160"/>
      <c r="J1126" s="157"/>
    </row>
    <row r="1127" spans="2:10">
      <c r="B1127" s="60"/>
      <c r="D1127" s="156"/>
      <c r="E1127" s="159"/>
      <c r="F1127" s="159"/>
      <c r="I1127" s="160"/>
      <c r="J1127" s="157"/>
    </row>
    <row r="1128" spans="2:10">
      <c r="B1128" s="60"/>
      <c r="D1128" s="156"/>
      <c r="E1128" s="155"/>
      <c r="F1128" s="155"/>
      <c r="I1128" s="160"/>
      <c r="J1128" s="157"/>
    </row>
    <row r="1129" spans="2:10">
      <c r="B1129" s="60"/>
      <c r="D1129" s="156"/>
      <c r="I1129" s="157"/>
      <c r="J1129" s="157"/>
    </row>
    <row r="1130" spans="2:10">
      <c r="B1130" s="60"/>
      <c r="D1130" s="156"/>
      <c r="I1130" s="157"/>
      <c r="J1130" s="157"/>
    </row>
    <row r="1131" spans="2:10">
      <c r="B1131" s="60"/>
      <c r="D1131" s="156"/>
      <c r="I1131" s="157"/>
      <c r="J1131" s="157"/>
    </row>
    <row r="1132" spans="2:10">
      <c r="B1132" s="60"/>
      <c r="D1132" s="156"/>
      <c r="I1132" s="157"/>
      <c r="J1132" s="157"/>
    </row>
    <row r="1133" spans="2:10">
      <c r="B1133" s="60"/>
      <c r="D1133" s="156"/>
      <c r="I1133" s="157"/>
      <c r="J1133" s="157"/>
    </row>
    <row r="1134" spans="2:10">
      <c r="B1134" s="60"/>
      <c r="D1134" s="156"/>
      <c r="I1134" s="157"/>
      <c r="J1134" s="157"/>
    </row>
    <row r="1135" spans="2:10">
      <c r="B1135" s="60"/>
      <c r="D1135" s="156"/>
      <c r="I1135" s="157"/>
      <c r="J1135" s="157"/>
    </row>
    <row r="1136" spans="2:10">
      <c r="B1136" s="60"/>
      <c r="D1136" s="156"/>
      <c r="I1136" s="157"/>
      <c r="J1136" s="157"/>
    </row>
    <row r="1137" spans="2:10">
      <c r="B1137" s="60"/>
      <c r="D1137" s="156"/>
      <c r="I1137" s="157"/>
      <c r="J1137" s="157"/>
    </row>
    <row r="1138" spans="2:10">
      <c r="B1138" s="60"/>
      <c r="D1138" s="156"/>
      <c r="I1138" s="157"/>
      <c r="J1138" s="157"/>
    </row>
    <row r="1139" spans="2:10">
      <c r="B1139" s="60"/>
      <c r="D1139" s="156"/>
      <c r="I1139" s="157"/>
      <c r="J1139" s="157"/>
    </row>
    <row r="1140" spans="2:10">
      <c r="B1140" s="60"/>
      <c r="D1140" s="156"/>
      <c r="I1140" s="157"/>
      <c r="J1140" s="157"/>
    </row>
    <row r="1141" spans="2:10">
      <c r="B1141" s="60"/>
      <c r="D1141" s="156"/>
      <c r="I1141" s="157"/>
      <c r="J1141" s="157"/>
    </row>
    <row r="1142" spans="2:10">
      <c r="B1142" s="60"/>
      <c r="D1142" s="156"/>
      <c r="I1142" s="157"/>
      <c r="J1142" s="157"/>
    </row>
    <row r="1143" spans="2:10">
      <c r="B1143" s="60"/>
      <c r="D1143" s="156"/>
      <c r="I1143" s="157"/>
      <c r="J1143" s="157"/>
    </row>
    <row r="1144" spans="2:10">
      <c r="B1144" s="60"/>
      <c r="D1144" s="156"/>
      <c r="I1144" s="157"/>
      <c r="J1144" s="157"/>
    </row>
    <row r="1145" spans="2:10">
      <c r="B1145" s="60"/>
      <c r="D1145" s="156"/>
      <c r="I1145" s="157"/>
      <c r="J1145" s="157"/>
    </row>
    <row r="1146" spans="2:10">
      <c r="B1146" s="60"/>
      <c r="D1146" s="156"/>
      <c r="E1146" s="159"/>
      <c r="F1146" s="159"/>
      <c r="I1146" s="160"/>
      <c r="J1146" s="157"/>
    </row>
    <row r="1147" spans="2:10">
      <c r="B1147" s="60"/>
      <c r="D1147" s="156"/>
      <c r="E1147" s="159"/>
      <c r="F1147" s="159"/>
      <c r="I1147" s="160"/>
      <c r="J1147" s="157"/>
    </row>
    <row r="1148" spans="2:10">
      <c r="B1148" s="60"/>
      <c r="D1148" s="156"/>
      <c r="E1148" s="155"/>
      <c r="F1148" s="155"/>
      <c r="I1148" s="160"/>
      <c r="J1148" s="157"/>
    </row>
    <row r="1149" spans="2:10">
      <c r="B1149" s="60"/>
      <c r="D1149" s="156"/>
      <c r="I1149" s="157"/>
      <c r="J1149" s="157"/>
    </row>
    <row r="1150" spans="2:10">
      <c r="B1150" s="60"/>
      <c r="D1150" s="156"/>
      <c r="I1150" s="157"/>
      <c r="J1150" s="157"/>
    </row>
    <row r="1151" spans="2:10">
      <c r="B1151" s="60"/>
      <c r="D1151" s="156"/>
      <c r="I1151" s="157"/>
      <c r="J1151" s="157"/>
    </row>
    <row r="1152" spans="2:10">
      <c r="B1152" s="60"/>
      <c r="D1152" s="156"/>
      <c r="I1152" s="157"/>
      <c r="J1152" s="157"/>
    </row>
    <row r="1153" spans="2:10">
      <c r="B1153" s="60"/>
      <c r="D1153" s="156"/>
      <c r="I1153" s="157"/>
      <c r="J1153" s="157"/>
    </row>
    <row r="1154" spans="2:10">
      <c r="B1154" s="60"/>
      <c r="D1154" s="156"/>
      <c r="I1154" s="157"/>
      <c r="J1154" s="157"/>
    </row>
    <row r="1155" spans="2:10">
      <c r="B1155" s="60"/>
      <c r="D1155" s="156"/>
      <c r="I1155" s="157"/>
      <c r="J1155" s="157"/>
    </row>
    <row r="1156" spans="2:10">
      <c r="B1156" s="60"/>
      <c r="D1156" s="156"/>
      <c r="I1156" s="157"/>
      <c r="J1156" s="157"/>
    </row>
    <row r="1157" spans="2:10">
      <c r="B1157" s="60"/>
      <c r="D1157" s="156"/>
      <c r="I1157" s="157"/>
      <c r="J1157" s="157"/>
    </row>
    <row r="1158" spans="2:10">
      <c r="B1158" s="60"/>
      <c r="D1158" s="156"/>
      <c r="I1158" s="157"/>
      <c r="J1158" s="157"/>
    </row>
    <row r="1159" spans="2:10">
      <c r="B1159" s="60"/>
      <c r="D1159" s="156"/>
      <c r="I1159" s="157"/>
      <c r="J1159" s="157"/>
    </row>
    <row r="1160" spans="2:10">
      <c r="B1160" s="60"/>
      <c r="D1160" s="156"/>
      <c r="I1160" s="157"/>
      <c r="J1160" s="157"/>
    </row>
    <row r="1161" spans="2:10">
      <c r="B1161" s="60"/>
      <c r="D1161" s="156"/>
      <c r="I1161" s="157"/>
      <c r="J1161" s="157"/>
    </row>
    <row r="1162" spans="2:10">
      <c r="B1162" s="60"/>
      <c r="D1162" s="156"/>
      <c r="E1162" s="159"/>
      <c r="F1162" s="159"/>
      <c r="I1162" s="160"/>
      <c r="J1162" s="157"/>
    </row>
    <row r="1163" spans="2:10">
      <c r="B1163" s="60"/>
      <c r="D1163" s="156"/>
      <c r="E1163" s="159"/>
      <c r="F1163" s="159"/>
      <c r="I1163" s="160"/>
      <c r="J1163" s="157"/>
    </row>
    <row r="1164" spans="2:10">
      <c r="B1164" s="60"/>
      <c r="D1164" s="156"/>
      <c r="E1164" s="155"/>
      <c r="F1164" s="155"/>
      <c r="I1164" s="160"/>
      <c r="J1164" s="157"/>
    </row>
    <row r="1165" spans="2:10">
      <c r="B1165" s="60"/>
      <c r="D1165" s="156"/>
      <c r="I1165" s="157"/>
      <c r="J1165" s="157"/>
    </row>
    <row r="1166" spans="2:10">
      <c r="B1166" s="60"/>
      <c r="D1166" s="156"/>
      <c r="I1166" s="157"/>
      <c r="J1166" s="157"/>
    </row>
    <row r="1167" spans="2:10">
      <c r="B1167" s="60"/>
      <c r="D1167" s="156"/>
      <c r="I1167" s="157"/>
      <c r="J1167" s="157"/>
    </row>
    <row r="1168" spans="2:10">
      <c r="B1168" s="60"/>
      <c r="D1168" s="156"/>
      <c r="I1168" s="157"/>
      <c r="J1168" s="157"/>
    </row>
    <row r="1169" spans="2:10">
      <c r="B1169" s="60"/>
      <c r="D1169" s="156"/>
      <c r="I1169" s="157"/>
      <c r="J1169" s="157"/>
    </row>
    <row r="1170" spans="2:10">
      <c r="B1170" s="60"/>
      <c r="D1170" s="156"/>
      <c r="I1170" s="157"/>
      <c r="J1170" s="157"/>
    </row>
    <row r="1171" spans="2:10">
      <c r="B1171" s="60"/>
      <c r="D1171" s="156"/>
      <c r="I1171" s="157"/>
      <c r="J1171" s="157"/>
    </row>
    <row r="1172" spans="2:10">
      <c r="B1172" s="60"/>
      <c r="D1172" s="156"/>
      <c r="E1172" s="159"/>
      <c r="F1172" s="159"/>
      <c r="I1172" s="160"/>
      <c r="J1172" s="157"/>
    </row>
    <row r="1173" spans="2:10">
      <c r="B1173" s="60"/>
      <c r="D1173" s="156"/>
      <c r="E1173" s="159"/>
      <c r="F1173" s="159"/>
      <c r="I1173" s="160"/>
      <c r="J1173" s="157"/>
    </row>
    <row r="1174" spans="2:10">
      <c r="B1174" s="60"/>
      <c r="D1174" s="156"/>
      <c r="E1174" s="155"/>
      <c r="F1174" s="155"/>
      <c r="I1174" s="160"/>
      <c r="J1174" s="157"/>
    </row>
    <row r="1175" spans="2:10">
      <c r="B1175" s="60"/>
      <c r="D1175" s="156"/>
      <c r="F1175" s="155"/>
      <c r="I1175" s="157"/>
      <c r="J1175" s="157"/>
    </row>
    <row r="1176" spans="2:10">
      <c r="B1176" s="60"/>
      <c r="D1176" s="156"/>
      <c r="E1176" s="163"/>
      <c r="I1176" s="157"/>
      <c r="J1176" s="157"/>
    </row>
    <row r="1177" spans="2:10">
      <c r="B1177" s="60"/>
      <c r="D1177" s="156"/>
      <c r="F1177" s="155"/>
      <c r="I1177" s="157"/>
      <c r="J1177" s="157"/>
    </row>
    <row r="1178" spans="2:10">
      <c r="B1178" s="60"/>
      <c r="D1178" s="156"/>
      <c r="I1178" s="157"/>
      <c r="J1178" s="157"/>
    </row>
    <row r="1179" spans="2:10">
      <c r="B1179" s="60"/>
      <c r="D1179" s="156"/>
      <c r="F1179" s="155"/>
      <c r="I1179" s="157"/>
      <c r="J1179" s="157"/>
    </row>
    <row r="1180" spans="2:10">
      <c r="B1180" s="60"/>
      <c r="D1180" s="156"/>
      <c r="I1180" s="157"/>
      <c r="J1180" s="157"/>
    </row>
    <row r="1181" spans="2:10">
      <c r="B1181" s="60"/>
      <c r="D1181" s="156"/>
      <c r="F1181" s="155"/>
      <c r="I1181" s="157"/>
      <c r="J1181" s="157"/>
    </row>
    <row r="1182" spans="2:10">
      <c r="B1182" s="60"/>
      <c r="D1182" s="156"/>
      <c r="I1182" s="157"/>
      <c r="J1182" s="157"/>
    </row>
    <row r="1183" spans="2:10">
      <c r="B1183" s="60"/>
      <c r="D1183" s="156"/>
      <c r="F1183" s="155"/>
      <c r="I1183" s="157"/>
      <c r="J1183" s="157"/>
    </row>
    <row r="1184" spans="2:10">
      <c r="B1184" s="60"/>
      <c r="D1184" s="156"/>
      <c r="I1184" s="157"/>
      <c r="J1184" s="157"/>
    </row>
    <row r="1185" spans="2:10">
      <c r="B1185" s="60"/>
      <c r="D1185" s="156"/>
      <c r="F1185" s="155"/>
      <c r="I1185" s="157"/>
      <c r="J1185" s="157"/>
    </row>
    <row r="1186" spans="2:10">
      <c r="B1186" s="60"/>
      <c r="D1186" s="156"/>
      <c r="I1186" s="157"/>
      <c r="J1186" s="157"/>
    </row>
    <row r="1187" spans="2:10">
      <c r="B1187" s="60"/>
      <c r="D1187" s="156"/>
      <c r="I1187" s="157"/>
      <c r="J1187" s="157"/>
    </row>
    <row r="1188" spans="2:10">
      <c r="B1188" s="60"/>
      <c r="D1188" s="156"/>
      <c r="F1188" s="155"/>
      <c r="I1188" s="157"/>
      <c r="J1188" s="157"/>
    </row>
    <row r="1189" spans="2:10">
      <c r="B1189" s="60"/>
      <c r="D1189" s="156"/>
      <c r="I1189" s="157"/>
      <c r="J1189" s="157"/>
    </row>
    <row r="1190" spans="2:10">
      <c r="B1190" s="60"/>
      <c r="D1190" s="156"/>
      <c r="I1190" s="157"/>
      <c r="J1190" s="157"/>
    </row>
    <row r="1191" spans="2:10">
      <c r="B1191" s="60"/>
      <c r="D1191" s="156"/>
      <c r="F1191" s="155"/>
      <c r="I1191" s="157"/>
      <c r="J1191" s="157"/>
    </row>
    <row r="1192" spans="2:10">
      <c r="B1192" s="60"/>
      <c r="D1192" s="156"/>
      <c r="I1192" s="157"/>
      <c r="J1192" s="157"/>
    </row>
    <row r="1193" spans="2:10">
      <c r="B1193" s="60"/>
      <c r="D1193" s="156"/>
      <c r="F1193" s="155"/>
      <c r="I1193" s="157"/>
      <c r="J1193" s="157"/>
    </row>
    <row r="1194" spans="2:10">
      <c r="B1194" s="60"/>
      <c r="D1194" s="156"/>
      <c r="I1194" s="157"/>
      <c r="J1194" s="157"/>
    </row>
    <row r="1195" spans="2:10">
      <c r="B1195" s="60"/>
      <c r="D1195" s="156"/>
      <c r="F1195" s="155"/>
      <c r="I1195" s="157"/>
      <c r="J1195" s="157"/>
    </row>
    <row r="1196" spans="2:10">
      <c r="B1196" s="60"/>
      <c r="D1196" s="156"/>
      <c r="I1196" s="157"/>
      <c r="J1196" s="157"/>
    </row>
    <row r="1197" spans="2:10">
      <c r="B1197" s="60"/>
      <c r="D1197" s="156"/>
      <c r="F1197" s="155"/>
      <c r="I1197" s="157"/>
      <c r="J1197" s="157"/>
    </row>
    <row r="1198" spans="2:10">
      <c r="B1198" s="60"/>
      <c r="D1198" s="156"/>
      <c r="I1198" s="157"/>
      <c r="J1198" s="157"/>
    </row>
    <row r="1199" spans="2:10">
      <c r="B1199" s="60"/>
      <c r="D1199" s="156"/>
      <c r="F1199" s="155"/>
      <c r="I1199" s="157"/>
      <c r="J1199" s="157"/>
    </row>
    <row r="1200" spans="2:10">
      <c r="B1200" s="60"/>
      <c r="D1200" s="156"/>
      <c r="I1200" s="157"/>
      <c r="J1200" s="157"/>
    </row>
    <row r="1201" spans="2:10">
      <c r="B1201" s="60"/>
      <c r="D1201" s="156"/>
      <c r="I1201" s="157"/>
      <c r="J1201" s="157"/>
    </row>
    <row r="1202" spans="2:10">
      <c r="B1202" s="60"/>
      <c r="D1202" s="156"/>
      <c r="F1202" s="155"/>
      <c r="I1202" s="157"/>
      <c r="J1202" s="157"/>
    </row>
    <row r="1203" spans="2:10">
      <c r="B1203" s="60"/>
      <c r="D1203" s="156"/>
      <c r="I1203" s="157"/>
      <c r="J1203" s="157"/>
    </row>
    <row r="1204" spans="2:10">
      <c r="B1204" s="60"/>
      <c r="D1204" s="156"/>
      <c r="F1204" s="155"/>
      <c r="I1204" s="157"/>
      <c r="J1204" s="157"/>
    </row>
    <row r="1205" spans="2:10">
      <c r="B1205" s="60"/>
      <c r="D1205" s="156"/>
      <c r="I1205" s="157"/>
      <c r="J1205" s="157"/>
    </row>
    <row r="1206" spans="2:10">
      <c r="B1206" s="60"/>
      <c r="D1206" s="156"/>
      <c r="F1206" s="155"/>
      <c r="I1206" s="157"/>
      <c r="J1206" s="157"/>
    </row>
    <row r="1207" spans="2:10">
      <c r="B1207" s="60"/>
      <c r="D1207" s="156"/>
      <c r="I1207" s="157"/>
      <c r="J1207" s="157"/>
    </row>
    <row r="1208" spans="2:10">
      <c r="B1208" s="60"/>
      <c r="D1208" s="156"/>
      <c r="F1208" s="155"/>
      <c r="I1208" s="157"/>
      <c r="J1208" s="157"/>
    </row>
    <row r="1209" spans="2:10">
      <c r="B1209" s="60"/>
      <c r="D1209" s="156"/>
      <c r="I1209" s="157"/>
      <c r="J1209" s="157"/>
    </row>
    <row r="1210" spans="2:10">
      <c r="B1210" s="60"/>
      <c r="D1210" s="156"/>
      <c r="I1210" s="157"/>
      <c r="J1210" s="157"/>
    </row>
    <row r="1211" spans="2:10">
      <c r="B1211" s="60"/>
      <c r="D1211" s="156"/>
      <c r="I1211" s="157"/>
      <c r="J1211" s="157"/>
    </row>
    <row r="1212" spans="2:10">
      <c r="B1212" s="60"/>
      <c r="D1212" s="156"/>
      <c r="E1212" s="161"/>
      <c r="F1212" s="161"/>
      <c r="H1212" s="158"/>
      <c r="I1212" s="157"/>
      <c r="J1212" s="157"/>
    </row>
    <row r="1213" spans="2:10">
      <c r="B1213" s="60"/>
      <c r="D1213" s="156"/>
      <c r="E1213" s="159"/>
      <c r="F1213" s="159"/>
      <c r="I1213" s="160"/>
      <c r="J1213" s="157"/>
    </row>
    <row r="1214" spans="2:10">
      <c r="B1214" s="60"/>
      <c r="D1214" s="156"/>
      <c r="E1214" s="155"/>
      <c r="F1214" s="155"/>
      <c r="I1214" s="160"/>
      <c r="J1214" s="157"/>
    </row>
    <row r="1215" spans="2:10">
      <c r="B1215" s="60"/>
      <c r="D1215" s="156"/>
      <c r="F1215" s="139"/>
      <c r="I1215" s="157"/>
      <c r="J1215" s="157"/>
    </row>
    <row r="1216" spans="2:10">
      <c r="B1216" s="60"/>
      <c r="D1216" s="156"/>
      <c r="F1216" s="139"/>
      <c r="I1216" s="157"/>
      <c r="J1216" s="157"/>
    </row>
    <row r="1217" spans="2:10">
      <c r="B1217" s="60"/>
      <c r="D1217" s="156"/>
      <c r="F1217" s="139"/>
      <c r="I1217" s="157"/>
      <c r="J1217" s="157"/>
    </row>
    <row r="1218" spans="2:10">
      <c r="B1218" s="60"/>
      <c r="D1218" s="156"/>
      <c r="F1218" s="139"/>
      <c r="I1218" s="157"/>
      <c r="J1218" s="157"/>
    </row>
    <row r="1219" spans="2:10">
      <c r="B1219" s="60"/>
      <c r="D1219" s="156"/>
      <c r="F1219" s="139"/>
      <c r="I1219" s="157"/>
      <c r="J1219" s="157"/>
    </row>
    <row r="1220" spans="2:10">
      <c r="B1220" s="60"/>
      <c r="D1220" s="156"/>
      <c r="F1220" s="139"/>
      <c r="I1220" s="157"/>
      <c r="J1220" s="157"/>
    </row>
    <row r="1221" spans="2:10">
      <c r="B1221" s="60"/>
      <c r="D1221" s="156"/>
      <c r="F1221" s="139"/>
      <c r="I1221" s="157"/>
      <c r="J1221" s="157"/>
    </row>
    <row r="1222" spans="2:10">
      <c r="B1222" s="60"/>
      <c r="D1222" s="156"/>
      <c r="I1222" s="157"/>
      <c r="J1222" s="157"/>
    </row>
    <row r="1223" spans="2:10">
      <c r="B1223" s="60"/>
      <c r="D1223" s="156"/>
      <c r="I1223" s="157"/>
      <c r="J1223" s="157"/>
    </row>
    <row r="1224" spans="2:10">
      <c r="B1224" s="60"/>
      <c r="D1224" s="156"/>
      <c r="I1224" s="157"/>
      <c r="J1224" s="157"/>
    </row>
    <row r="1225" spans="2:10">
      <c r="B1225" s="60"/>
      <c r="D1225" s="156"/>
      <c r="I1225" s="157"/>
      <c r="J1225" s="157"/>
    </row>
    <row r="1226" spans="2:10">
      <c r="B1226" s="60"/>
      <c r="D1226" s="156"/>
      <c r="I1226" s="157"/>
      <c r="J1226" s="157"/>
    </row>
    <row r="1227" spans="2:10">
      <c r="B1227" s="60"/>
      <c r="D1227" s="156"/>
      <c r="I1227" s="157"/>
      <c r="J1227" s="157"/>
    </row>
    <row r="1228" spans="2:10">
      <c r="B1228" s="60"/>
      <c r="D1228" s="156"/>
      <c r="I1228" s="157"/>
      <c r="J1228" s="157"/>
    </row>
    <row r="1229" spans="2:10">
      <c r="B1229" s="60"/>
      <c r="D1229" s="156"/>
      <c r="I1229" s="157"/>
      <c r="J1229" s="157"/>
    </row>
    <row r="1230" spans="2:10">
      <c r="B1230" s="60"/>
      <c r="D1230" s="156"/>
      <c r="I1230" s="157"/>
      <c r="J1230" s="157"/>
    </row>
    <row r="1231" spans="2:10">
      <c r="B1231" s="60"/>
      <c r="D1231" s="156"/>
      <c r="I1231" s="157"/>
      <c r="J1231" s="157"/>
    </row>
    <row r="1232" spans="2:10">
      <c r="B1232" s="60"/>
      <c r="D1232" s="156"/>
      <c r="F1232" s="139"/>
      <c r="I1232" s="157"/>
      <c r="J1232" s="157"/>
    </row>
    <row r="1233" spans="2:10">
      <c r="B1233" s="60"/>
      <c r="D1233" s="156"/>
      <c r="F1233" s="139"/>
      <c r="I1233" s="157"/>
      <c r="J1233" s="157"/>
    </row>
    <row r="1234" spans="2:10">
      <c r="B1234" s="60"/>
      <c r="D1234" s="156"/>
      <c r="H1234" s="158"/>
      <c r="I1234" s="157"/>
      <c r="J1234" s="157"/>
    </row>
    <row r="1235" spans="2:10">
      <c r="B1235" s="60"/>
      <c r="D1235" s="156"/>
      <c r="I1235" s="157"/>
      <c r="J1235" s="157"/>
    </row>
    <row r="1236" spans="2:10">
      <c r="D1236" s="156"/>
    </row>
    <row r="1237" spans="2:10">
      <c r="I1237" s="147"/>
      <c r="J1237" s="148"/>
    </row>
    <row r="1238" spans="2:10">
      <c r="I1238" s="145"/>
      <c r="J1238" s="157"/>
    </row>
    <row r="1239" spans="2:10">
      <c r="I1239" s="150"/>
      <c r="J1239" s="157"/>
    </row>
    <row r="1241" spans="2:10">
      <c r="I1241" s="151"/>
      <c r="J1241" s="152"/>
    </row>
    <row r="1242" spans="2:10">
      <c r="D1242" s="156"/>
    </row>
    <row r="1243" spans="2:10">
      <c r="D1243" s="156"/>
    </row>
    <row r="1244" spans="2:10">
      <c r="D1244" s="156"/>
    </row>
    <row r="1245" spans="2:10">
      <c r="D1245" s="156"/>
    </row>
    <row r="1246" spans="2:10">
      <c r="D1246" s="156"/>
    </row>
    <row r="1247" spans="2:10">
      <c r="D1247" s="156"/>
    </row>
    <row r="1248" spans="2:10">
      <c r="D1248" s="156"/>
    </row>
    <row r="1249" spans="4:4">
      <c r="D1249" s="156"/>
    </row>
    <row r="1250" spans="4:4">
      <c r="D1250" s="156"/>
    </row>
    <row r="1251" spans="4:4">
      <c r="D1251" s="156"/>
    </row>
    <row r="1252" spans="4:4">
      <c r="D1252" s="156"/>
    </row>
    <row r="1253" spans="4:4">
      <c r="D1253" s="156"/>
    </row>
    <row r="1254" spans="4:4">
      <c r="D1254" s="156"/>
    </row>
    <row r="1255" spans="4:4">
      <c r="D1255" s="156"/>
    </row>
    <row r="1256" spans="4:4">
      <c r="D1256" s="156"/>
    </row>
    <row r="1257" spans="4:4">
      <c r="D1257" s="156"/>
    </row>
    <row r="1258" spans="4:4">
      <c r="D1258" s="156"/>
    </row>
    <row r="1259" spans="4:4">
      <c r="D1259" s="156"/>
    </row>
    <row r="1260" spans="4:4">
      <c r="D1260" s="156"/>
    </row>
    <row r="1261" spans="4:4">
      <c r="D1261" s="156"/>
    </row>
    <row r="1262" spans="4:4">
      <c r="D1262" s="156"/>
    </row>
    <row r="1263" spans="4:4">
      <c r="D1263" s="156"/>
    </row>
    <row r="1264" spans="4:4">
      <c r="D1264" s="156"/>
    </row>
    <row r="1265" spans="4:4">
      <c r="D1265" s="156"/>
    </row>
    <row r="1266" spans="4:4">
      <c r="D1266" s="156"/>
    </row>
    <row r="1267" spans="4:4">
      <c r="D1267" s="156"/>
    </row>
    <row r="1268" spans="4:4">
      <c r="D1268" s="156"/>
    </row>
    <row r="1269" spans="4:4">
      <c r="D1269" s="156"/>
    </row>
    <row r="1270" spans="4:4">
      <c r="D1270" s="156"/>
    </row>
    <row r="1271" spans="4:4">
      <c r="D1271" s="156"/>
    </row>
    <row r="1272" spans="4:4">
      <c r="D1272" s="156"/>
    </row>
    <row r="1273" spans="4:4">
      <c r="D1273" s="156"/>
    </row>
    <row r="1274" spans="4:4">
      <c r="D1274" s="156"/>
    </row>
    <row r="1275" spans="4:4">
      <c r="D1275" s="156"/>
    </row>
    <row r="1276" spans="4:4">
      <c r="D1276" s="156"/>
    </row>
    <row r="1277" spans="4:4">
      <c r="D1277" s="156"/>
    </row>
    <row r="1278" spans="4:4">
      <c r="D1278" s="156"/>
    </row>
    <row r="1279" spans="4:4">
      <c r="D1279" s="156"/>
    </row>
    <row r="1280" spans="4:4">
      <c r="D1280" s="156"/>
    </row>
    <row r="1281" spans="4:4">
      <c r="D1281" s="156"/>
    </row>
    <row r="1282" spans="4:4">
      <c r="D1282" s="156"/>
    </row>
    <row r="1283" spans="4:4">
      <c r="D1283" s="156"/>
    </row>
    <row r="1284" spans="4:4">
      <c r="D1284" s="156"/>
    </row>
    <row r="1285" spans="4:4">
      <c r="D1285" s="156"/>
    </row>
    <row r="1286" spans="4:4">
      <c r="D1286" s="156"/>
    </row>
    <row r="1287" spans="4:4">
      <c r="D1287" s="156"/>
    </row>
    <row r="1288" spans="4:4">
      <c r="D1288" s="156"/>
    </row>
    <row r="1289" spans="4:4">
      <c r="D1289" s="156"/>
    </row>
    <row r="1290" spans="4:4">
      <c r="D1290" s="156"/>
    </row>
    <row r="1291" spans="4:4">
      <c r="D1291" s="156"/>
    </row>
    <row r="1292" spans="4:4">
      <c r="D1292" s="156"/>
    </row>
    <row r="1293" spans="4:4">
      <c r="D1293" s="156"/>
    </row>
    <row r="1294" spans="4:4">
      <c r="D1294" s="156"/>
    </row>
    <row r="1295" spans="4:4">
      <c r="D1295" s="156"/>
    </row>
    <row r="1296" spans="4:4">
      <c r="D1296" s="156"/>
    </row>
    <row r="1297" spans="4:4">
      <c r="D1297" s="156"/>
    </row>
    <row r="1298" spans="4:4">
      <c r="D1298" s="156"/>
    </row>
    <row r="1299" spans="4:4">
      <c r="D1299" s="156"/>
    </row>
    <row r="1300" spans="4:4">
      <c r="D1300" s="156"/>
    </row>
    <row r="1301" spans="4:4">
      <c r="D1301" s="156"/>
    </row>
    <row r="1302" spans="4:4">
      <c r="D1302" s="156"/>
    </row>
    <row r="1303" spans="4:4">
      <c r="D1303" s="156"/>
    </row>
    <row r="1304" spans="4:4">
      <c r="D1304" s="156"/>
    </row>
    <row r="1305" spans="4:4">
      <c r="D1305" s="156"/>
    </row>
    <row r="1306" spans="4:4">
      <c r="D1306" s="156"/>
    </row>
    <row r="1307" spans="4:4">
      <c r="D1307" s="156"/>
    </row>
    <row r="1308" spans="4:4">
      <c r="D1308" s="156"/>
    </row>
    <row r="1309" spans="4:4">
      <c r="D1309" s="156"/>
    </row>
    <row r="1310" spans="4:4">
      <c r="D1310" s="156"/>
    </row>
    <row r="1311" spans="4:4">
      <c r="D1311" s="156"/>
    </row>
    <row r="1312" spans="4:4">
      <c r="D1312" s="156"/>
    </row>
    <row r="1313" spans="4:4">
      <c r="D1313" s="156"/>
    </row>
    <row r="1314" spans="4:4">
      <c r="D1314" s="156"/>
    </row>
    <row r="1315" spans="4:4">
      <c r="D1315" s="156"/>
    </row>
    <row r="1316" spans="4:4">
      <c r="D1316" s="156"/>
    </row>
    <row r="1317" spans="4:4">
      <c r="D1317" s="156"/>
    </row>
    <row r="1318" spans="4:4">
      <c r="D1318" s="156"/>
    </row>
    <row r="1319" spans="4:4">
      <c r="D1319" s="156"/>
    </row>
    <row r="1320" spans="4:4">
      <c r="D1320" s="156"/>
    </row>
    <row r="1321" spans="4:4">
      <c r="D1321" s="156"/>
    </row>
    <row r="1322" spans="4:4">
      <c r="D1322" s="156"/>
    </row>
    <row r="1323" spans="4:4">
      <c r="D1323" s="156"/>
    </row>
    <row r="1324" spans="4:4">
      <c r="D1324" s="156"/>
    </row>
    <row r="1325" spans="4:4">
      <c r="D1325" s="156"/>
    </row>
    <row r="1326" spans="4:4">
      <c r="D1326" s="156"/>
    </row>
    <row r="1327" spans="4:4">
      <c r="D1327" s="156"/>
    </row>
    <row r="1328" spans="4:4">
      <c r="D1328" s="156"/>
    </row>
    <row r="1329" spans="4:4">
      <c r="D1329" s="156"/>
    </row>
    <row r="1330" spans="4:4">
      <c r="D1330" s="156"/>
    </row>
    <row r="1331" spans="4:4">
      <c r="D1331" s="156"/>
    </row>
    <row r="1332" spans="4:4">
      <c r="D1332" s="156"/>
    </row>
    <row r="1333" spans="4:4">
      <c r="D1333" s="156"/>
    </row>
    <row r="1334" spans="4:4">
      <c r="D1334" s="156"/>
    </row>
    <row r="1335" spans="4:4">
      <c r="D1335" s="156"/>
    </row>
    <row r="1336" spans="4:4">
      <c r="D1336" s="156"/>
    </row>
    <row r="1337" spans="4:4">
      <c r="D1337" s="156"/>
    </row>
    <row r="1338" spans="4:4">
      <c r="D1338" s="156"/>
    </row>
    <row r="1339" spans="4:4">
      <c r="D1339" s="156"/>
    </row>
    <row r="1340" spans="4:4">
      <c r="D1340" s="156"/>
    </row>
    <row r="1341" spans="4:4">
      <c r="D1341" s="156"/>
    </row>
    <row r="1342" spans="4:4">
      <c r="D1342" s="156"/>
    </row>
    <row r="1343" spans="4:4">
      <c r="D1343" s="156"/>
    </row>
    <row r="1344" spans="4:4">
      <c r="D1344" s="156"/>
    </row>
    <row r="1345" spans="4:4">
      <c r="D1345" s="156"/>
    </row>
    <row r="1346" spans="4:4">
      <c r="D1346" s="156"/>
    </row>
    <row r="1347" spans="4:4">
      <c r="D1347" s="156"/>
    </row>
    <row r="1348" spans="4:4">
      <c r="D1348" s="156"/>
    </row>
    <row r="1349" spans="4:4">
      <c r="D1349" s="156"/>
    </row>
    <row r="1350" spans="4:4">
      <c r="D1350" s="156"/>
    </row>
    <row r="1351" spans="4:4">
      <c r="D1351" s="156"/>
    </row>
    <row r="1352" spans="4:4">
      <c r="D1352" s="156"/>
    </row>
    <row r="1353" spans="4:4">
      <c r="D1353" s="156"/>
    </row>
    <row r="1354" spans="4:4">
      <c r="D1354" s="156"/>
    </row>
    <row r="1355" spans="4:4">
      <c r="D1355" s="156"/>
    </row>
    <row r="1356" spans="4:4">
      <c r="D1356" s="156"/>
    </row>
    <row r="1357" spans="4:4">
      <c r="D1357" s="156"/>
    </row>
    <row r="1358" spans="4:4">
      <c r="D1358" s="156"/>
    </row>
    <row r="1359" spans="4:4">
      <c r="D1359" s="156"/>
    </row>
    <row r="1360" spans="4:4">
      <c r="D1360" s="156"/>
    </row>
    <row r="1361" spans="4:4">
      <c r="D1361" s="156"/>
    </row>
    <row r="1362" spans="4:4">
      <c r="D1362" s="156"/>
    </row>
    <row r="1363" spans="4:4">
      <c r="D1363" s="156"/>
    </row>
    <row r="1364" spans="4:4">
      <c r="D1364" s="156"/>
    </row>
    <row r="1365" spans="4:4">
      <c r="D1365" s="156"/>
    </row>
    <row r="1366" spans="4:4">
      <c r="D1366" s="156"/>
    </row>
    <row r="1367" spans="4:4">
      <c r="D1367" s="156"/>
    </row>
    <row r="1368" spans="4:4">
      <c r="D1368" s="156"/>
    </row>
    <row r="1369" spans="4:4">
      <c r="D1369" s="156"/>
    </row>
    <row r="1370" spans="4:4">
      <c r="D1370" s="156"/>
    </row>
    <row r="1371" spans="4:4">
      <c r="D1371" s="156"/>
    </row>
    <row r="1372" spans="4:4">
      <c r="D1372" s="156"/>
    </row>
    <row r="1373" spans="4:4">
      <c r="D1373" s="156"/>
    </row>
    <row r="1374" spans="4:4">
      <c r="D1374" s="156"/>
    </row>
    <row r="1375" spans="4:4">
      <c r="D1375" s="156"/>
    </row>
    <row r="1376" spans="4:4">
      <c r="D1376" s="156"/>
    </row>
    <row r="1377" spans="4:4">
      <c r="D1377" s="156"/>
    </row>
    <row r="1378" spans="4:4">
      <c r="D1378" s="156"/>
    </row>
    <row r="1379" spans="4:4">
      <c r="D1379" s="156"/>
    </row>
    <row r="1380" spans="4:4">
      <c r="D1380" s="156"/>
    </row>
    <row r="1381" spans="4:4">
      <c r="D1381" s="156"/>
    </row>
    <row r="1382" spans="4:4">
      <c r="D1382" s="156"/>
    </row>
    <row r="1383" spans="4:4">
      <c r="D1383" s="156"/>
    </row>
    <row r="1384" spans="4:4">
      <c r="D1384" s="156"/>
    </row>
    <row r="1385" spans="4:4">
      <c r="D1385" s="156"/>
    </row>
    <row r="1386" spans="4:4">
      <c r="D1386" s="156"/>
    </row>
    <row r="1387" spans="4:4">
      <c r="D1387" s="156"/>
    </row>
    <row r="1388" spans="4:4">
      <c r="D1388" s="156"/>
    </row>
    <row r="1389" spans="4:4">
      <c r="D1389" s="156"/>
    </row>
    <row r="1390" spans="4:4">
      <c r="D1390" s="156"/>
    </row>
    <row r="1391" spans="4:4">
      <c r="D1391" s="156"/>
    </row>
    <row r="1392" spans="4:4">
      <c r="D1392" s="156"/>
    </row>
    <row r="1393" spans="4:4">
      <c r="D1393" s="156"/>
    </row>
    <row r="1394" spans="4:4">
      <c r="D1394" s="156"/>
    </row>
    <row r="1395" spans="4:4">
      <c r="D1395" s="156"/>
    </row>
    <row r="1396" spans="4:4">
      <c r="D1396" s="156"/>
    </row>
    <row r="1397" spans="4:4">
      <c r="D1397" s="156"/>
    </row>
    <row r="1398" spans="4:4">
      <c r="D1398" s="156"/>
    </row>
    <row r="1399" spans="4:4">
      <c r="D1399" s="156"/>
    </row>
    <row r="1400" spans="4:4">
      <c r="D1400" s="156"/>
    </row>
    <row r="1401" spans="4:4">
      <c r="D1401" s="156"/>
    </row>
    <row r="1402" spans="4:4">
      <c r="D1402" s="156"/>
    </row>
    <row r="1403" spans="4:4">
      <c r="D1403" s="156"/>
    </row>
    <row r="1404" spans="4:4">
      <c r="D1404" s="156"/>
    </row>
    <row r="1405" spans="4:4">
      <c r="D1405" s="156"/>
    </row>
    <row r="1406" spans="4:4">
      <c r="D1406" s="156"/>
    </row>
    <row r="1407" spans="4:4">
      <c r="D1407" s="156"/>
    </row>
    <row r="1408" spans="4:4">
      <c r="D1408" s="156"/>
    </row>
    <row r="1409" spans="4:4">
      <c r="D1409" s="156"/>
    </row>
    <row r="1410" spans="4:4">
      <c r="D1410" s="156"/>
    </row>
    <row r="1411" spans="4:4">
      <c r="D1411" s="156"/>
    </row>
    <row r="1412" spans="4:4">
      <c r="D1412" s="156"/>
    </row>
    <row r="1413" spans="4:4">
      <c r="D1413" s="156"/>
    </row>
    <row r="1414" spans="4:4">
      <c r="D1414" s="156"/>
    </row>
    <row r="1415" spans="4:4">
      <c r="D1415" s="156"/>
    </row>
    <row r="1416" spans="4:4">
      <c r="D1416" s="156"/>
    </row>
    <row r="1417" spans="4:4">
      <c r="D1417" s="156"/>
    </row>
    <row r="1418" spans="4:4">
      <c r="D1418" s="156"/>
    </row>
    <row r="1419" spans="4:4">
      <c r="D1419" s="156"/>
    </row>
    <row r="1420" spans="4:4">
      <c r="D1420" s="156"/>
    </row>
    <row r="1421" spans="4:4">
      <c r="D1421" s="156"/>
    </row>
    <row r="1422" spans="4:4">
      <c r="D1422" s="156"/>
    </row>
    <row r="1423" spans="4:4">
      <c r="D1423" s="156"/>
    </row>
    <row r="1424" spans="4:4">
      <c r="D1424" s="156"/>
    </row>
    <row r="1425" spans="4:4">
      <c r="D1425" s="156"/>
    </row>
    <row r="1426" spans="4:4">
      <c r="D1426" s="156"/>
    </row>
    <row r="1427" spans="4:4">
      <c r="D1427" s="156"/>
    </row>
    <row r="1428" spans="4:4">
      <c r="D1428" s="156"/>
    </row>
    <row r="1429" spans="4:4">
      <c r="D1429" s="156"/>
    </row>
    <row r="1430" spans="4:4">
      <c r="D1430" s="156"/>
    </row>
    <row r="1431" spans="4:4">
      <c r="D1431" s="156"/>
    </row>
    <row r="1432" spans="4:4">
      <c r="D1432" s="156"/>
    </row>
    <row r="1433" spans="4:4">
      <c r="D1433" s="156"/>
    </row>
    <row r="1434" spans="4:4">
      <c r="D1434" s="156"/>
    </row>
    <row r="1435" spans="4:4">
      <c r="D1435" s="156"/>
    </row>
    <row r="1436" spans="4:4">
      <c r="D1436" s="156"/>
    </row>
    <row r="1437" spans="4:4">
      <c r="D1437" s="156"/>
    </row>
    <row r="1438" spans="4:4">
      <c r="D1438" s="156"/>
    </row>
    <row r="1439" spans="4:4">
      <c r="D1439" s="156"/>
    </row>
    <row r="1440" spans="4:4">
      <c r="D1440" s="156"/>
    </row>
    <row r="1441" spans="4:4">
      <c r="D1441" s="156"/>
    </row>
    <row r="1442" spans="4:4">
      <c r="D1442" s="156"/>
    </row>
    <row r="1443" spans="4:4">
      <c r="D1443" s="156"/>
    </row>
    <row r="1444" spans="4:4">
      <c r="D1444" s="156"/>
    </row>
    <row r="1445" spans="4:4">
      <c r="D1445" s="156"/>
    </row>
    <row r="1446" spans="4:4">
      <c r="D1446" s="156"/>
    </row>
    <row r="1447" spans="4:4">
      <c r="D1447" s="156"/>
    </row>
    <row r="1448" spans="4:4">
      <c r="D1448" s="156"/>
    </row>
    <row r="1449" spans="4:4">
      <c r="D1449" s="156"/>
    </row>
    <row r="1450" spans="4:4">
      <c r="D1450" s="156"/>
    </row>
    <row r="1451" spans="4:4">
      <c r="D1451" s="156"/>
    </row>
    <row r="1452" spans="4:4">
      <c r="D1452" s="156"/>
    </row>
    <row r="1453" spans="4:4">
      <c r="D1453" s="156"/>
    </row>
    <row r="1454" spans="4:4">
      <c r="D1454" s="156"/>
    </row>
    <row r="1455" spans="4:4">
      <c r="D1455" s="156"/>
    </row>
    <row r="1456" spans="4:4">
      <c r="D1456" s="156"/>
    </row>
    <row r="1457" spans="4:4">
      <c r="D1457" s="156"/>
    </row>
    <row r="1458" spans="4:4">
      <c r="D1458" s="156"/>
    </row>
    <row r="1459" spans="4:4">
      <c r="D1459" s="156"/>
    </row>
    <row r="1460" spans="4:4">
      <c r="D1460" s="156"/>
    </row>
    <row r="1461" spans="4:4">
      <c r="D1461" s="156"/>
    </row>
    <row r="1462" spans="4:4">
      <c r="D1462" s="156"/>
    </row>
    <row r="1463" spans="4:4">
      <c r="D1463" s="156"/>
    </row>
    <row r="1464" spans="4:4">
      <c r="D1464" s="156"/>
    </row>
    <row r="1465" spans="4:4">
      <c r="D1465" s="156"/>
    </row>
    <row r="1466" spans="4:4">
      <c r="D1466" s="156"/>
    </row>
    <row r="1467" spans="4:4">
      <c r="D1467" s="156"/>
    </row>
    <row r="1468" spans="4:4">
      <c r="D1468" s="156"/>
    </row>
    <row r="1469" spans="4:4">
      <c r="D1469" s="156"/>
    </row>
    <row r="1470" spans="4:4">
      <c r="D1470" s="156"/>
    </row>
    <row r="1471" spans="4:4">
      <c r="D1471" s="156"/>
    </row>
    <row r="1472" spans="4:4">
      <c r="D1472" s="156"/>
    </row>
    <row r="1473" spans="4:4">
      <c r="D1473" s="156"/>
    </row>
    <row r="1474" spans="4:4">
      <c r="D1474" s="156"/>
    </row>
    <row r="1475" spans="4:4">
      <c r="D1475" s="156"/>
    </row>
    <row r="1476" spans="4:4">
      <c r="D1476" s="156"/>
    </row>
    <row r="1477" spans="4:4">
      <c r="D1477" s="156"/>
    </row>
    <row r="1478" spans="4:4">
      <c r="D1478" s="156"/>
    </row>
    <row r="1479" spans="4:4">
      <c r="D1479" s="156"/>
    </row>
    <row r="1480" spans="4:4">
      <c r="D1480" s="156"/>
    </row>
    <row r="1481" spans="4:4">
      <c r="D1481" s="156"/>
    </row>
    <row r="1482" spans="4:4">
      <c r="D1482" s="156"/>
    </row>
    <row r="1483" spans="4:4">
      <c r="D1483" s="156"/>
    </row>
    <row r="1484" spans="4:4">
      <c r="D1484" s="156"/>
    </row>
    <row r="1485" spans="4:4">
      <c r="D1485" s="156"/>
    </row>
    <row r="1486" spans="4:4">
      <c r="D1486" s="156"/>
    </row>
    <row r="1487" spans="4:4">
      <c r="D1487" s="156"/>
    </row>
    <row r="1488" spans="4:4">
      <c r="D1488" s="156"/>
    </row>
    <row r="1489" spans="4:4">
      <c r="D1489" s="156"/>
    </row>
    <row r="1490" spans="4:4">
      <c r="D1490" s="156"/>
    </row>
    <row r="1491" spans="4:4">
      <c r="D1491" s="156"/>
    </row>
    <row r="1492" spans="4:4">
      <c r="D1492" s="156"/>
    </row>
    <row r="1493" spans="4:4">
      <c r="D1493" s="156"/>
    </row>
    <row r="1494" spans="4:4">
      <c r="D1494" s="156"/>
    </row>
    <row r="1495" spans="4:4">
      <c r="D1495" s="156"/>
    </row>
    <row r="1496" spans="4:4">
      <c r="D1496" s="156"/>
    </row>
    <row r="1497" spans="4:4">
      <c r="D1497" s="156"/>
    </row>
    <row r="1498" spans="4:4">
      <c r="D1498" s="156"/>
    </row>
    <row r="1499" spans="4:4">
      <c r="D1499" s="156"/>
    </row>
    <row r="1500" spans="4:4">
      <c r="D1500" s="156"/>
    </row>
    <row r="1501" spans="4:4">
      <c r="D1501" s="156"/>
    </row>
    <row r="1502" spans="4:4">
      <c r="D1502" s="156"/>
    </row>
    <row r="1503" spans="4:4">
      <c r="D1503" s="156"/>
    </row>
    <row r="1504" spans="4:4">
      <c r="D1504" s="156"/>
    </row>
    <row r="1505" spans="4:4">
      <c r="D1505" s="156"/>
    </row>
    <row r="1506" spans="4:4">
      <c r="D1506" s="156"/>
    </row>
    <row r="1507" spans="4:4">
      <c r="D1507" s="156"/>
    </row>
    <row r="1508" spans="4:4">
      <c r="D1508" s="156"/>
    </row>
    <row r="1509" spans="4:4">
      <c r="D1509" s="156"/>
    </row>
    <row r="1510" spans="4:4">
      <c r="D1510" s="156"/>
    </row>
    <row r="1511" spans="4:4">
      <c r="D1511" s="156"/>
    </row>
    <row r="1512" spans="4:4">
      <c r="D1512" s="156"/>
    </row>
    <row r="1513" spans="4:4">
      <c r="D1513" s="156"/>
    </row>
    <row r="1514" spans="4:4">
      <c r="D1514" s="156"/>
    </row>
    <row r="1515" spans="4:4">
      <c r="D1515" s="156"/>
    </row>
    <row r="1516" spans="4:4">
      <c r="D1516" s="156"/>
    </row>
    <row r="1517" spans="4:4">
      <c r="D1517" s="156"/>
    </row>
    <row r="1518" spans="4:4">
      <c r="D1518" s="156"/>
    </row>
    <row r="1519" spans="4:4">
      <c r="D1519" s="156"/>
    </row>
    <row r="1520" spans="4:4">
      <c r="D1520" s="156"/>
    </row>
    <row r="1521" spans="4:4">
      <c r="D1521" s="156"/>
    </row>
    <row r="1522" spans="4:4">
      <c r="D1522" s="156"/>
    </row>
    <row r="1523" spans="4:4">
      <c r="D1523" s="156"/>
    </row>
    <row r="1524" spans="4:4">
      <c r="D1524" s="156"/>
    </row>
    <row r="1525" spans="4:4">
      <c r="D1525" s="156"/>
    </row>
    <row r="1526" spans="4:4">
      <c r="D1526" s="156"/>
    </row>
    <row r="1527" spans="4:4">
      <c r="D1527" s="156"/>
    </row>
    <row r="1528" spans="4:4">
      <c r="D1528" s="156"/>
    </row>
    <row r="1529" spans="4:4">
      <c r="D1529" s="156"/>
    </row>
    <row r="1530" spans="4:4">
      <c r="D1530" s="156"/>
    </row>
    <row r="1531" spans="4:4">
      <c r="D1531" s="156"/>
    </row>
    <row r="1532" spans="4:4">
      <c r="D1532" s="156"/>
    </row>
    <row r="1533" spans="4:4">
      <c r="D1533" s="156"/>
    </row>
    <row r="1534" spans="4:4">
      <c r="D1534" s="156"/>
    </row>
    <row r="1535" spans="4:4">
      <c r="D1535" s="156"/>
    </row>
    <row r="1536" spans="4:4">
      <c r="D1536" s="156"/>
    </row>
    <row r="1537" spans="4:4">
      <c r="D1537" s="156"/>
    </row>
    <row r="1538" spans="4:4">
      <c r="D1538" s="156"/>
    </row>
    <row r="1539" spans="4:4">
      <c r="D1539" s="156"/>
    </row>
    <row r="1540" spans="4:4">
      <c r="D1540" s="156"/>
    </row>
    <row r="1541" spans="4:4">
      <c r="D1541" s="156"/>
    </row>
    <row r="1542" spans="4:4">
      <c r="D1542" s="156"/>
    </row>
    <row r="1543" spans="4:4">
      <c r="D1543" s="156"/>
    </row>
    <row r="1544" spans="4:4">
      <c r="D1544" s="156"/>
    </row>
    <row r="1545" spans="4:4">
      <c r="D1545" s="156"/>
    </row>
    <row r="1546" spans="4:4">
      <c r="D1546" s="156"/>
    </row>
    <row r="1547" spans="4:4">
      <c r="D1547" s="156"/>
    </row>
    <row r="1548" spans="4:4">
      <c r="D1548" s="156"/>
    </row>
    <row r="1549" spans="4:4">
      <c r="D1549" s="156"/>
    </row>
    <row r="1550" spans="4:4">
      <c r="D1550" s="156"/>
    </row>
    <row r="1551" spans="4:4">
      <c r="D1551" s="156"/>
    </row>
    <row r="1552" spans="4:4">
      <c r="D1552" s="156"/>
    </row>
    <row r="1553" spans="4:4">
      <c r="D1553" s="156"/>
    </row>
    <row r="1554" spans="4:4">
      <c r="D1554" s="156"/>
    </row>
    <row r="1555" spans="4:4">
      <c r="D1555" s="156"/>
    </row>
    <row r="1556" spans="4:4">
      <c r="D1556" s="156"/>
    </row>
    <row r="1557" spans="4:4">
      <c r="D1557" s="156"/>
    </row>
    <row r="1558" spans="4:4">
      <c r="D1558" s="156"/>
    </row>
    <row r="1559" spans="4:4">
      <c r="D1559" s="156"/>
    </row>
    <row r="1560" spans="4:4">
      <c r="D1560" s="156"/>
    </row>
    <row r="1561" spans="4:4">
      <c r="D1561" s="156"/>
    </row>
    <row r="1562" spans="4:4">
      <c r="D1562" s="156"/>
    </row>
    <row r="1563" spans="4:4">
      <c r="D1563" s="156"/>
    </row>
    <row r="1564" spans="4:4">
      <c r="D1564" s="156"/>
    </row>
    <row r="1565" spans="4:4">
      <c r="D1565" s="156"/>
    </row>
    <row r="1566" spans="4:4">
      <c r="D1566" s="156"/>
    </row>
    <row r="1567" spans="4:4">
      <c r="D1567" s="156"/>
    </row>
    <row r="1568" spans="4:4">
      <c r="D1568" s="156"/>
    </row>
    <row r="1569" spans="4:4">
      <c r="D1569" s="156"/>
    </row>
    <row r="1570" spans="4:4">
      <c r="D1570" s="156"/>
    </row>
    <row r="1571" spans="4:4">
      <c r="D1571" s="156"/>
    </row>
    <row r="1572" spans="4:4">
      <c r="D1572" s="156"/>
    </row>
    <row r="1573" spans="4:4">
      <c r="D1573" s="156"/>
    </row>
    <row r="1574" spans="4:4">
      <c r="D1574" s="156"/>
    </row>
    <row r="1575" spans="4:4">
      <c r="D1575" s="156"/>
    </row>
    <row r="1576" spans="4:4">
      <c r="D1576" s="156"/>
    </row>
    <row r="1577" spans="4:4">
      <c r="D1577" s="156"/>
    </row>
    <row r="1578" spans="4:4">
      <c r="D1578" s="156"/>
    </row>
    <row r="1579" spans="4:4">
      <c r="D1579" s="156"/>
    </row>
    <row r="1580" spans="4:4">
      <c r="D1580" s="156"/>
    </row>
    <row r="1581" spans="4:4">
      <c r="D1581" s="156"/>
    </row>
    <row r="1582" spans="4:4">
      <c r="D1582" s="156"/>
    </row>
    <row r="1583" spans="4:4">
      <c r="D1583" s="156"/>
    </row>
    <row r="1584" spans="4:4">
      <c r="D1584" s="156"/>
    </row>
    <row r="1585" spans="4:4">
      <c r="D1585" s="156"/>
    </row>
    <row r="1586" spans="4:4">
      <c r="D1586" s="156"/>
    </row>
    <row r="1587" spans="4:4">
      <c r="D1587" s="156"/>
    </row>
    <row r="1588" spans="4:4">
      <c r="D1588" s="156"/>
    </row>
    <row r="1589" spans="4:4">
      <c r="D1589" s="156"/>
    </row>
    <row r="1590" spans="4:4">
      <c r="D1590" s="156"/>
    </row>
    <row r="1591" spans="4:4">
      <c r="D1591" s="156"/>
    </row>
    <row r="1592" spans="4:4">
      <c r="D1592" s="156"/>
    </row>
    <row r="1593" spans="4:4">
      <c r="D1593" s="156"/>
    </row>
    <row r="1594" spans="4:4">
      <c r="D1594" s="156"/>
    </row>
    <row r="1595" spans="4:4">
      <c r="D1595" s="156"/>
    </row>
    <row r="1596" spans="4:4">
      <c r="D1596" s="156"/>
    </row>
    <row r="1597" spans="4:4">
      <c r="D1597" s="156"/>
    </row>
    <row r="1598" spans="4:4">
      <c r="D1598" s="156"/>
    </row>
    <row r="1599" spans="4:4">
      <c r="D1599" s="156"/>
    </row>
    <row r="1600" spans="4:4">
      <c r="D1600" s="156"/>
    </row>
    <row r="1601" spans="4:4">
      <c r="D1601" s="156"/>
    </row>
    <row r="1602" spans="4:4">
      <c r="D1602" s="156"/>
    </row>
    <row r="1603" spans="4:4">
      <c r="D1603" s="156"/>
    </row>
    <row r="1604" spans="4:4">
      <c r="D1604" s="156"/>
    </row>
    <row r="1605" spans="4:4">
      <c r="D1605" s="156"/>
    </row>
    <row r="1606" spans="4:4">
      <c r="D1606" s="156"/>
    </row>
    <row r="1607" spans="4:4">
      <c r="D1607" s="156"/>
    </row>
    <row r="1608" spans="4:4">
      <c r="D1608" s="156"/>
    </row>
    <row r="1609" spans="4:4">
      <c r="D1609" s="156"/>
    </row>
    <row r="1610" spans="4:4">
      <c r="D1610" s="156"/>
    </row>
    <row r="1611" spans="4:4">
      <c r="D1611" s="156"/>
    </row>
    <row r="1612" spans="4:4">
      <c r="D1612" s="156"/>
    </row>
    <row r="1613" spans="4:4">
      <c r="D1613" s="156"/>
    </row>
    <row r="1614" spans="4:4">
      <c r="D1614" s="156"/>
    </row>
    <row r="1615" spans="4:4">
      <c r="D1615" s="156"/>
    </row>
    <row r="1616" spans="4:4">
      <c r="D1616" s="156"/>
    </row>
    <row r="1617" spans="4:4">
      <c r="D1617" s="156"/>
    </row>
    <row r="1618" spans="4:4">
      <c r="D1618" s="156"/>
    </row>
    <row r="1619" spans="4:4">
      <c r="D1619" s="156"/>
    </row>
    <row r="1620" spans="4:4">
      <c r="D1620" s="156"/>
    </row>
    <row r="1621" spans="4:4">
      <c r="D1621" s="156"/>
    </row>
    <row r="1622" spans="4:4">
      <c r="D1622" s="156"/>
    </row>
    <row r="1623" spans="4:4">
      <c r="D1623" s="156"/>
    </row>
    <row r="1624" spans="4:4">
      <c r="D1624" s="156"/>
    </row>
    <row r="1625" spans="4:4">
      <c r="D1625" s="156"/>
    </row>
    <row r="1626" spans="4:4">
      <c r="D1626" s="156"/>
    </row>
    <row r="1627" spans="4:4">
      <c r="D1627" s="156"/>
    </row>
    <row r="1628" spans="4:4">
      <c r="D1628" s="156"/>
    </row>
    <row r="1629" spans="4:4">
      <c r="D1629" s="156"/>
    </row>
    <row r="1630" spans="4:4">
      <c r="D1630" s="156"/>
    </row>
    <row r="1631" spans="4:4">
      <c r="D1631" s="156"/>
    </row>
    <row r="1632" spans="4:4">
      <c r="D1632" s="156"/>
    </row>
    <row r="1633" spans="4:4">
      <c r="D1633" s="156"/>
    </row>
    <row r="1634" spans="4:4">
      <c r="D1634" s="156"/>
    </row>
    <row r="1635" spans="4:4">
      <c r="D1635" s="156"/>
    </row>
    <row r="1636" spans="4:4">
      <c r="D1636" s="156"/>
    </row>
    <row r="1637" spans="4:4">
      <c r="D1637" s="156"/>
    </row>
    <row r="1638" spans="4:4">
      <c r="D1638" s="156"/>
    </row>
    <row r="1639" spans="4:4">
      <c r="D1639" s="156"/>
    </row>
    <row r="1640" spans="4:4">
      <c r="D1640" s="156"/>
    </row>
    <row r="1641" spans="4:4">
      <c r="D1641" s="156"/>
    </row>
    <row r="1642" spans="4:4">
      <c r="D1642" s="156"/>
    </row>
    <row r="1643" spans="4:4">
      <c r="D1643" s="156"/>
    </row>
    <row r="1644" spans="4:4">
      <c r="D1644" s="156"/>
    </row>
    <row r="1645" spans="4:4">
      <c r="D1645" s="156"/>
    </row>
    <row r="1646" spans="4:4">
      <c r="D1646" s="156"/>
    </row>
    <row r="1647" spans="4:4">
      <c r="D1647" s="156"/>
    </row>
    <row r="1648" spans="4:4">
      <c r="D1648" s="156"/>
    </row>
    <row r="1649" spans="4:4">
      <c r="D1649" s="156"/>
    </row>
    <row r="1650" spans="4:4">
      <c r="D1650" s="156"/>
    </row>
    <row r="1651" spans="4:4">
      <c r="D1651" s="156"/>
    </row>
    <row r="1652" spans="4:4">
      <c r="D1652" s="156"/>
    </row>
    <row r="1653" spans="4:4">
      <c r="D1653" s="156"/>
    </row>
    <row r="1654" spans="4:4">
      <c r="D1654" s="156"/>
    </row>
    <row r="1655" spans="4:4">
      <c r="D1655" s="156"/>
    </row>
    <row r="1656" spans="4:4">
      <c r="D1656" s="156"/>
    </row>
    <row r="1657" spans="4:4">
      <c r="D1657" s="156"/>
    </row>
    <row r="1658" spans="4:4">
      <c r="D1658" s="156"/>
    </row>
    <row r="1659" spans="4:4">
      <c r="D1659" s="156"/>
    </row>
    <row r="1660" spans="4:4">
      <c r="D1660" s="156"/>
    </row>
    <row r="1661" spans="4:4">
      <c r="D1661" s="156"/>
    </row>
    <row r="1662" spans="4:4">
      <c r="D1662" s="156"/>
    </row>
    <row r="1663" spans="4:4">
      <c r="D1663" s="156"/>
    </row>
    <row r="1664" spans="4:4">
      <c r="D1664" s="156"/>
    </row>
    <row r="1665" spans="4:4">
      <c r="D1665" s="156"/>
    </row>
    <row r="1666" spans="4:4">
      <c r="D1666" s="156"/>
    </row>
    <row r="1667" spans="4:4">
      <c r="D1667" s="156"/>
    </row>
    <row r="1668" spans="4:4">
      <c r="D1668" s="156"/>
    </row>
    <row r="1669" spans="4:4">
      <c r="D1669" s="156"/>
    </row>
    <row r="1670" spans="4:4">
      <c r="D1670" s="156"/>
    </row>
    <row r="1671" spans="4:4">
      <c r="D1671" s="156"/>
    </row>
    <row r="1672" spans="4:4">
      <c r="D1672" s="156"/>
    </row>
    <row r="1673" spans="4:4">
      <c r="D1673" s="156"/>
    </row>
    <row r="1674" spans="4:4">
      <c r="D1674" s="156"/>
    </row>
    <row r="1675" spans="4:4">
      <c r="D1675" s="156"/>
    </row>
    <row r="1676" spans="4:4">
      <c r="D1676" s="156"/>
    </row>
    <row r="1677" spans="4:4">
      <c r="D1677" s="156"/>
    </row>
    <row r="1678" spans="4:4">
      <c r="D1678" s="156"/>
    </row>
    <row r="1679" spans="4:4">
      <c r="D1679" s="156"/>
    </row>
    <row r="1680" spans="4:4">
      <c r="D1680" s="156"/>
    </row>
    <row r="1681" spans="4:4">
      <c r="D1681" s="156"/>
    </row>
    <row r="1682" spans="4:4">
      <c r="D1682" s="156"/>
    </row>
    <row r="1683" spans="4:4">
      <c r="D1683" s="156"/>
    </row>
    <row r="1684" spans="4:4">
      <c r="D1684" s="156"/>
    </row>
    <row r="1685" spans="4:4">
      <c r="D1685" s="156"/>
    </row>
    <row r="1686" spans="4:4">
      <c r="D1686" s="156"/>
    </row>
    <row r="1687" spans="4:4">
      <c r="D1687" s="156"/>
    </row>
    <row r="1688" spans="4:4">
      <c r="D1688" s="156"/>
    </row>
    <row r="1689" spans="4:4">
      <c r="D1689" s="156"/>
    </row>
    <row r="1690" spans="4:4">
      <c r="D1690" s="156"/>
    </row>
    <row r="1691" spans="4:4">
      <c r="D1691" s="156"/>
    </row>
    <row r="1692" spans="4:4">
      <c r="D1692" s="156"/>
    </row>
    <row r="1693" spans="4:4">
      <c r="D1693" s="156"/>
    </row>
    <row r="1694" spans="4:4">
      <c r="D1694" s="156"/>
    </row>
    <row r="1695" spans="4:4">
      <c r="D1695" s="156"/>
    </row>
    <row r="1696" spans="4:4">
      <c r="D1696" s="156"/>
    </row>
    <row r="1697" spans="4:4">
      <c r="D1697" s="156"/>
    </row>
    <row r="1698" spans="4:4">
      <c r="D1698" s="156"/>
    </row>
    <row r="1699" spans="4:4">
      <c r="D1699" s="156"/>
    </row>
    <row r="1700" spans="4:4">
      <c r="D1700" s="156"/>
    </row>
    <row r="1701" spans="4:4">
      <c r="D1701" s="156"/>
    </row>
    <row r="1702" spans="4:4">
      <c r="D1702" s="156"/>
    </row>
    <row r="1703" spans="4:4">
      <c r="D1703" s="156"/>
    </row>
    <row r="1704" spans="4:4">
      <c r="D1704" s="156"/>
    </row>
    <row r="1705" spans="4:4">
      <c r="D1705" s="156"/>
    </row>
    <row r="1706" spans="4:4">
      <c r="D1706" s="156"/>
    </row>
    <row r="1707" spans="4:4">
      <c r="D1707" s="156"/>
    </row>
    <row r="1708" spans="4:4">
      <c r="D1708" s="156"/>
    </row>
    <row r="1709" spans="4:4">
      <c r="D1709" s="156"/>
    </row>
    <row r="1710" spans="4:4">
      <c r="D1710" s="156"/>
    </row>
    <row r="1711" spans="4:4">
      <c r="D1711" s="156"/>
    </row>
    <row r="1712" spans="4:4">
      <c r="D1712" s="156"/>
    </row>
    <row r="1713" spans="4:4">
      <c r="D1713" s="156"/>
    </row>
    <row r="1714" spans="4:4">
      <c r="D1714" s="156"/>
    </row>
    <row r="1715" spans="4:4">
      <c r="D1715" s="156"/>
    </row>
    <row r="1716" spans="4:4">
      <c r="D1716" s="156"/>
    </row>
    <row r="1717" spans="4:4">
      <c r="D1717" s="156"/>
    </row>
    <row r="1718" spans="4:4">
      <c r="D1718" s="156"/>
    </row>
    <row r="1719" spans="4:4">
      <c r="D1719" s="156"/>
    </row>
    <row r="1720" spans="4:4">
      <c r="D1720" s="156"/>
    </row>
    <row r="1721" spans="4:4">
      <c r="D1721" s="156"/>
    </row>
    <row r="1722" spans="4:4">
      <c r="D1722" s="156"/>
    </row>
    <row r="1723" spans="4:4">
      <c r="D1723" s="156"/>
    </row>
    <row r="1724" spans="4:4">
      <c r="D1724" s="156"/>
    </row>
    <row r="1725" spans="4:4">
      <c r="D1725" s="156"/>
    </row>
    <row r="1726" spans="4:4">
      <c r="D1726" s="156"/>
    </row>
    <row r="1727" spans="4:4">
      <c r="D1727" s="156"/>
    </row>
    <row r="1728" spans="4:4">
      <c r="D1728" s="156"/>
    </row>
    <row r="1729" spans="4:4">
      <c r="D1729" s="156"/>
    </row>
    <row r="1730" spans="4:4">
      <c r="D1730" s="156"/>
    </row>
    <row r="1731" spans="4:4">
      <c r="D1731" s="156"/>
    </row>
    <row r="1732" spans="4:4">
      <c r="D1732" s="156"/>
    </row>
    <row r="1733" spans="4:4">
      <c r="D1733" s="156"/>
    </row>
    <row r="1734" spans="4:4">
      <c r="D1734" s="156"/>
    </row>
    <row r="1735" spans="4:4">
      <c r="D1735" s="156"/>
    </row>
    <row r="1736" spans="4:4">
      <c r="D1736" s="156"/>
    </row>
    <row r="1737" spans="4:4">
      <c r="D1737" s="156"/>
    </row>
    <row r="1738" spans="4:4">
      <c r="D1738" s="156"/>
    </row>
    <row r="1739" spans="4:4">
      <c r="D1739" s="156"/>
    </row>
    <row r="1740" spans="4:4">
      <c r="D1740" s="156"/>
    </row>
    <row r="1741" spans="4:4">
      <c r="D1741" s="156"/>
    </row>
    <row r="1742" spans="4:4">
      <c r="D1742" s="156"/>
    </row>
    <row r="1743" spans="4:4">
      <c r="D1743" s="156"/>
    </row>
    <row r="1744" spans="4:4">
      <c r="D1744" s="156"/>
    </row>
    <row r="1745" spans="4:4">
      <c r="D1745" s="156"/>
    </row>
    <row r="1746" spans="4:4">
      <c r="D1746" s="156"/>
    </row>
    <row r="1747" spans="4:4">
      <c r="D1747" s="156"/>
    </row>
    <row r="1748" spans="4:4">
      <c r="D1748" s="156"/>
    </row>
    <row r="1749" spans="4:4">
      <c r="D1749" s="156"/>
    </row>
    <row r="1750" spans="4:4">
      <c r="D1750" s="156"/>
    </row>
    <row r="1751" spans="4:4">
      <c r="D1751" s="156"/>
    </row>
    <row r="1752" spans="4:4">
      <c r="D1752" s="156"/>
    </row>
    <row r="1753" spans="4:4">
      <c r="D1753" s="156"/>
    </row>
    <row r="1754" spans="4:4">
      <c r="D1754" s="156"/>
    </row>
    <row r="1755" spans="4:4">
      <c r="D1755" s="156"/>
    </row>
    <row r="1756" spans="4:4">
      <c r="D1756" s="156"/>
    </row>
    <row r="1757" spans="4:4">
      <c r="D1757" s="156"/>
    </row>
    <row r="1758" spans="4:4">
      <c r="D1758" s="156"/>
    </row>
    <row r="1759" spans="4:4">
      <c r="D1759" s="156"/>
    </row>
    <row r="1760" spans="4:4">
      <c r="D1760" s="156"/>
    </row>
    <row r="1761" spans="4:4">
      <c r="D1761" s="156"/>
    </row>
    <row r="1762" spans="4:4">
      <c r="D1762" s="156"/>
    </row>
    <row r="1763" spans="4:4">
      <c r="D1763" s="156"/>
    </row>
    <row r="1764" spans="4:4">
      <c r="D1764" s="156"/>
    </row>
    <row r="1765" spans="4:4">
      <c r="D1765" s="156"/>
    </row>
    <row r="1766" spans="4:4">
      <c r="D1766" s="156"/>
    </row>
    <row r="1767" spans="4:4">
      <c r="D1767" s="156"/>
    </row>
    <row r="1768" spans="4:4">
      <c r="D1768" s="156"/>
    </row>
    <row r="1769" spans="4:4">
      <c r="D1769" s="156"/>
    </row>
    <row r="1770" spans="4:4">
      <c r="D1770" s="156"/>
    </row>
    <row r="1771" spans="4:4">
      <c r="D1771" s="156"/>
    </row>
    <row r="1772" spans="4:4">
      <c r="D1772" s="156"/>
    </row>
    <row r="1773" spans="4:4">
      <c r="D1773" s="156"/>
    </row>
    <row r="1774" spans="4:4">
      <c r="D1774" s="156"/>
    </row>
    <row r="1775" spans="4:4">
      <c r="D1775" s="156"/>
    </row>
    <row r="1776" spans="4:4">
      <c r="D1776" s="156"/>
    </row>
    <row r="1777" spans="4:4">
      <c r="D1777" s="156"/>
    </row>
    <row r="1778" spans="4:4">
      <c r="D1778" s="156"/>
    </row>
    <row r="1779" spans="4:4">
      <c r="D1779" s="156"/>
    </row>
    <row r="1780" spans="4:4">
      <c r="D1780" s="156"/>
    </row>
    <row r="1781" spans="4:4">
      <c r="D1781" s="156"/>
    </row>
    <row r="1782" spans="4:4">
      <c r="D1782" s="156"/>
    </row>
    <row r="1783" spans="4:4">
      <c r="D1783" s="156"/>
    </row>
    <row r="1784" spans="4:4">
      <c r="D1784" s="156"/>
    </row>
    <row r="1785" spans="4:4">
      <c r="D1785" s="156"/>
    </row>
    <row r="1786" spans="4:4">
      <c r="D1786" s="156"/>
    </row>
    <row r="1787" spans="4:4">
      <c r="D1787" s="156"/>
    </row>
    <row r="1788" spans="4:4">
      <c r="D1788" s="156"/>
    </row>
    <row r="1789" spans="4:4">
      <c r="D1789" s="156"/>
    </row>
    <row r="1790" spans="4:4">
      <c r="D1790" s="156"/>
    </row>
    <row r="1791" spans="4:4">
      <c r="D1791" s="156"/>
    </row>
    <row r="1792" spans="4:4">
      <c r="D1792" s="156"/>
    </row>
    <row r="1793" spans="4:4">
      <c r="D1793" s="156"/>
    </row>
    <row r="1794" spans="4:4">
      <c r="D1794" s="156"/>
    </row>
    <row r="1795" spans="4:4">
      <c r="D1795" s="156"/>
    </row>
    <row r="1796" spans="4:4">
      <c r="D1796" s="156"/>
    </row>
    <row r="1797" spans="4:4">
      <c r="D1797" s="156"/>
    </row>
    <row r="1798" spans="4:4">
      <c r="D1798" s="156"/>
    </row>
    <row r="1799" spans="4:4">
      <c r="D1799" s="156"/>
    </row>
    <row r="1800" spans="4:4">
      <c r="D1800" s="156"/>
    </row>
    <row r="1801" spans="4:4">
      <c r="D1801" s="156"/>
    </row>
    <row r="1802" spans="4:4">
      <c r="D1802" s="156"/>
    </row>
    <row r="1803" spans="4:4">
      <c r="D1803" s="156"/>
    </row>
    <row r="1804" spans="4:4">
      <c r="D1804" s="156"/>
    </row>
    <row r="1805" spans="4:4">
      <c r="D1805" s="156"/>
    </row>
    <row r="1806" spans="4:4">
      <c r="D1806" s="156"/>
    </row>
    <row r="1807" spans="4:4">
      <c r="D1807" s="156"/>
    </row>
    <row r="1808" spans="4:4">
      <c r="D1808" s="156"/>
    </row>
    <row r="1809" spans="4:4">
      <c r="D1809" s="156"/>
    </row>
    <row r="1810" spans="4:4">
      <c r="D1810" s="156"/>
    </row>
    <row r="1811" spans="4:4">
      <c r="D1811" s="156"/>
    </row>
    <row r="1812" spans="4:4">
      <c r="D1812" s="156"/>
    </row>
    <row r="1813" spans="4:4">
      <c r="D1813" s="156"/>
    </row>
    <row r="1814" spans="4:4">
      <c r="D1814" s="156"/>
    </row>
    <row r="1815" spans="4:4">
      <c r="D1815" s="156"/>
    </row>
    <row r="1816" spans="4:4">
      <c r="D1816" s="156"/>
    </row>
    <row r="1817" spans="4:4">
      <c r="D1817" s="156"/>
    </row>
    <row r="1818" spans="4:4">
      <c r="D1818" s="156"/>
    </row>
    <row r="1819" spans="4:4">
      <c r="D1819" s="156"/>
    </row>
    <row r="1820" spans="4:4">
      <c r="D1820" s="156"/>
    </row>
    <row r="1821" spans="4:4">
      <c r="D1821" s="156"/>
    </row>
    <row r="1822" spans="4:4">
      <c r="D1822" s="156"/>
    </row>
    <row r="1823" spans="4:4">
      <c r="D1823" s="156"/>
    </row>
    <row r="1824" spans="4:4">
      <c r="D1824" s="156"/>
    </row>
    <row r="1825" spans="4:4">
      <c r="D1825" s="156"/>
    </row>
    <row r="1826" spans="4:4">
      <c r="D1826" s="156"/>
    </row>
    <row r="1827" spans="4:4">
      <c r="D1827" s="156"/>
    </row>
    <row r="1828" spans="4:4">
      <c r="D1828" s="156"/>
    </row>
    <row r="1829" spans="4:4">
      <c r="D1829" s="156"/>
    </row>
    <row r="1830" spans="4:4">
      <c r="D1830" s="156"/>
    </row>
    <row r="1831" spans="4:4">
      <c r="D1831" s="156"/>
    </row>
    <row r="1832" spans="4:4">
      <c r="D1832" s="156"/>
    </row>
    <row r="1833" spans="4:4">
      <c r="D1833" s="156"/>
    </row>
    <row r="1834" spans="4:4">
      <c r="D1834" s="156"/>
    </row>
    <row r="1835" spans="4:4">
      <c r="D1835" s="156"/>
    </row>
    <row r="1836" spans="4:4">
      <c r="D1836" s="156"/>
    </row>
    <row r="1837" spans="4:4">
      <c r="D1837" s="156"/>
    </row>
    <row r="1838" spans="4:4">
      <c r="D1838" s="156"/>
    </row>
    <row r="1839" spans="4:4">
      <c r="D1839" s="156"/>
    </row>
    <row r="1840" spans="4:4">
      <c r="D1840" s="156"/>
    </row>
    <row r="1841" spans="4:4">
      <c r="D1841" s="156"/>
    </row>
    <row r="1842" spans="4:4">
      <c r="D1842" s="156"/>
    </row>
    <row r="1843" spans="4:4">
      <c r="D1843" s="156"/>
    </row>
    <row r="1844" spans="4:4">
      <c r="D1844" s="156"/>
    </row>
    <row r="1845" spans="4:4">
      <c r="D1845" s="156"/>
    </row>
    <row r="1846" spans="4:4">
      <c r="D1846" s="156"/>
    </row>
    <row r="1847" spans="4:4">
      <c r="D1847" s="156"/>
    </row>
    <row r="1848" spans="4:4">
      <c r="D1848" s="156"/>
    </row>
    <row r="1849" spans="4:4">
      <c r="D1849" s="156"/>
    </row>
    <row r="1850" spans="4:4">
      <c r="D1850" s="156"/>
    </row>
    <row r="1851" spans="4:4">
      <c r="D1851" s="156"/>
    </row>
    <row r="1852" spans="4:4">
      <c r="D1852" s="156"/>
    </row>
    <row r="1853" spans="4:4">
      <c r="D1853" s="156"/>
    </row>
    <row r="1854" spans="4:4">
      <c r="D1854" s="156"/>
    </row>
    <row r="1855" spans="4:4">
      <c r="D1855" s="156"/>
    </row>
    <row r="1856" spans="4:4">
      <c r="D1856" s="156"/>
    </row>
    <row r="1857" spans="4:4">
      <c r="D1857" s="156"/>
    </row>
    <row r="1858" spans="4:4">
      <c r="D1858" s="156"/>
    </row>
    <row r="1859" spans="4:4">
      <c r="D1859" s="156"/>
    </row>
    <row r="1860" spans="4:4">
      <c r="D1860" s="156"/>
    </row>
    <row r="1861" spans="4:4">
      <c r="D1861" s="156"/>
    </row>
    <row r="1862" spans="4:4">
      <c r="D1862" s="156"/>
    </row>
    <row r="1863" spans="4:4">
      <c r="D1863" s="156"/>
    </row>
    <row r="1864" spans="4:4">
      <c r="D1864" s="156"/>
    </row>
    <row r="1865" spans="4:4">
      <c r="D1865" s="156"/>
    </row>
    <row r="1866" spans="4:4">
      <c r="D1866" s="156"/>
    </row>
    <row r="1867" spans="4:4">
      <c r="D1867" s="156"/>
    </row>
    <row r="1868" spans="4:4">
      <c r="D1868" s="156"/>
    </row>
    <row r="1869" spans="4:4">
      <c r="D1869" s="156"/>
    </row>
    <row r="1870" spans="4:4">
      <c r="D1870" s="156"/>
    </row>
    <row r="1871" spans="4:4">
      <c r="D1871" s="156"/>
    </row>
    <row r="1872" spans="4:4">
      <c r="D1872" s="156"/>
    </row>
    <row r="1873" spans="4:4">
      <c r="D1873" s="156"/>
    </row>
    <row r="1874" spans="4:4">
      <c r="D1874" s="156"/>
    </row>
    <row r="1875" spans="4:4">
      <c r="D1875" s="156"/>
    </row>
    <row r="1876" spans="4:4">
      <c r="D1876" s="156"/>
    </row>
    <row r="1877" spans="4:4">
      <c r="D1877" s="156"/>
    </row>
    <row r="1878" spans="4:4">
      <c r="D1878" s="156"/>
    </row>
    <row r="1879" spans="4:4">
      <c r="D1879" s="156"/>
    </row>
    <row r="1880" spans="4:4">
      <c r="D1880" s="156"/>
    </row>
    <row r="1881" spans="4:4">
      <c r="D1881" s="156"/>
    </row>
    <row r="1882" spans="4:4">
      <c r="D1882" s="156"/>
    </row>
    <row r="1883" spans="4:4">
      <c r="D1883" s="156"/>
    </row>
    <row r="1884" spans="4:4">
      <c r="D1884" s="156"/>
    </row>
    <row r="1885" spans="4:4">
      <c r="D1885" s="156"/>
    </row>
    <row r="1886" spans="4:4">
      <c r="D1886" s="156"/>
    </row>
    <row r="1887" spans="4:4">
      <c r="D1887" s="156"/>
    </row>
    <row r="1888" spans="4:4">
      <c r="D1888" s="156"/>
    </row>
    <row r="1889" spans="4:4">
      <c r="D1889" s="156"/>
    </row>
    <row r="1890" spans="4:4">
      <c r="D1890" s="156"/>
    </row>
    <row r="1891" spans="4:4">
      <c r="D1891" s="156"/>
    </row>
    <row r="1892" spans="4:4">
      <c r="D1892" s="156"/>
    </row>
    <row r="1893" spans="4:4">
      <c r="D1893" s="156"/>
    </row>
    <row r="1894" spans="4:4">
      <c r="D1894" s="156"/>
    </row>
    <row r="1895" spans="4:4">
      <c r="D1895" s="156"/>
    </row>
    <row r="1896" spans="4:4">
      <c r="D1896" s="156"/>
    </row>
    <row r="1897" spans="4:4">
      <c r="D1897" s="156"/>
    </row>
    <row r="1898" spans="4:4">
      <c r="D1898" s="156"/>
    </row>
    <row r="1899" spans="4:4">
      <c r="D1899" s="156"/>
    </row>
    <row r="1900" spans="4:4">
      <c r="D1900" s="156"/>
    </row>
    <row r="1901" spans="4:4">
      <c r="D1901" s="156"/>
    </row>
    <row r="1902" spans="4:4">
      <c r="D1902" s="156"/>
    </row>
    <row r="1903" spans="4:4">
      <c r="D1903" s="156"/>
    </row>
    <row r="1904" spans="4:4">
      <c r="D1904" s="156"/>
    </row>
    <row r="1905" spans="4:4">
      <c r="D1905" s="156"/>
    </row>
    <row r="1906" spans="4:4">
      <c r="D1906" s="156"/>
    </row>
    <row r="1907" spans="4:4">
      <c r="D1907" s="156"/>
    </row>
    <row r="1908" spans="4:4">
      <c r="D1908" s="156"/>
    </row>
    <row r="1909" spans="4:4">
      <c r="D1909" s="156"/>
    </row>
    <row r="1910" spans="4:4">
      <c r="D1910" s="156"/>
    </row>
    <row r="1911" spans="4:4">
      <c r="D1911" s="156"/>
    </row>
    <row r="1912" spans="4:4">
      <c r="D1912" s="156"/>
    </row>
    <row r="1913" spans="4:4">
      <c r="D1913" s="156"/>
    </row>
    <row r="1914" spans="4:4">
      <c r="D1914" s="156"/>
    </row>
    <row r="1915" spans="4:4">
      <c r="D1915" s="156"/>
    </row>
    <row r="1916" spans="4:4">
      <c r="D1916" s="156"/>
    </row>
    <row r="1917" spans="4:4">
      <c r="D1917" s="156"/>
    </row>
    <row r="1918" spans="4:4">
      <c r="D1918" s="156"/>
    </row>
    <row r="1919" spans="4:4">
      <c r="D1919" s="156"/>
    </row>
    <row r="1920" spans="4:4">
      <c r="D1920" s="156"/>
    </row>
    <row r="1921" spans="4:4">
      <c r="D1921" s="156"/>
    </row>
    <row r="1922" spans="4:4">
      <c r="D1922" s="156"/>
    </row>
    <row r="1923" spans="4:4">
      <c r="D1923" s="156"/>
    </row>
    <row r="1924" spans="4:4">
      <c r="D1924" s="156"/>
    </row>
    <row r="1925" spans="4:4">
      <c r="D1925" s="156"/>
    </row>
    <row r="1926" spans="4:4">
      <c r="D1926" s="156"/>
    </row>
    <row r="1927" spans="4:4">
      <c r="D1927" s="156"/>
    </row>
    <row r="1928" spans="4:4">
      <c r="D1928" s="156"/>
    </row>
    <row r="1929" spans="4:4">
      <c r="D1929" s="156"/>
    </row>
    <row r="1930" spans="4:4">
      <c r="D1930" s="156"/>
    </row>
    <row r="1931" spans="4:4">
      <c r="D1931" s="156"/>
    </row>
    <row r="1932" spans="4:4">
      <c r="D1932" s="156"/>
    </row>
    <row r="1933" spans="4:4">
      <c r="D1933" s="156"/>
    </row>
    <row r="1934" spans="4:4">
      <c r="D1934" s="156"/>
    </row>
    <row r="1935" spans="4:4">
      <c r="D1935" s="156"/>
    </row>
    <row r="1936" spans="4:4">
      <c r="D1936" s="156"/>
    </row>
    <row r="1937" spans="4:4">
      <c r="D1937" s="156"/>
    </row>
    <row r="1938" spans="4:4">
      <c r="D1938" s="156"/>
    </row>
    <row r="1939" spans="4:4">
      <c r="D1939" s="156"/>
    </row>
    <row r="1940" spans="4:4">
      <c r="D1940" s="156"/>
    </row>
    <row r="1941" spans="4:4">
      <c r="D1941" s="156"/>
    </row>
    <row r="1942" spans="4:4">
      <c r="D1942" s="156"/>
    </row>
    <row r="1943" spans="4:4">
      <c r="D1943" s="156"/>
    </row>
    <row r="1944" spans="4:4">
      <c r="D1944" s="156"/>
    </row>
    <row r="1945" spans="4:4">
      <c r="D1945" s="156"/>
    </row>
    <row r="1946" spans="4:4">
      <c r="D1946" s="156"/>
    </row>
    <row r="1947" spans="4:4">
      <c r="D1947" s="156"/>
    </row>
    <row r="1948" spans="4:4">
      <c r="D1948" s="156"/>
    </row>
    <row r="1949" spans="4:4">
      <c r="D1949" s="156"/>
    </row>
    <row r="1950" spans="4:4">
      <c r="D1950" s="156"/>
    </row>
    <row r="1951" spans="4:4">
      <c r="D1951" s="156"/>
    </row>
    <row r="1952" spans="4:4">
      <c r="D1952" s="156"/>
    </row>
    <row r="1953" spans="4:4">
      <c r="D1953" s="156"/>
    </row>
    <row r="1954" spans="4:4">
      <c r="D1954" s="156"/>
    </row>
    <row r="1955" spans="4:4">
      <c r="D1955" s="156"/>
    </row>
    <row r="1956" spans="4:4">
      <c r="D1956" s="156"/>
    </row>
    <row r="1957" spans="4:4">
      <c r="D1957" s="156"/>
    </row>
    <row r="1958" spans="4:4">
      <c r="D1958" s="156"/>
    </row>
    <row r="1959" spans="4:4">
      <c r="D1959" s="156"/>
    </row>
    <row r="1960" spans="4:4">
      <c r="D1960" s="156"/>
    </row>
    <row r="1961" spans="4:4">
      <c r="D1961" s="156"/>
    </row>
    <row r="1962" spans="4:4">
      <c r="D1962" s="156"/>
    </row>
    <row r="1963" spans="4:4">
      <c r="D1963" s="156"/>
    </row>
    <row r="1964" spans="4:4">
      <c r="D1964" s="156"/>
    </row>
    <row r="1965" spans="4:4">
      <c r="D1965" s="156"/>
    </row>
    <row r="1966" spans="4:4">
      <c r="D1966" s="156"/>
    </row>
    <row r="1967" spans="4:4">
      <c r="D1967" s="156"/>
    </row>
    <row r="1968" spans="4:4">
      <c r="D1968" s="156"/>
    </row>
    <row r="1969" spans="4:4">
      <c r="D1969" s="156"/>
    </row>
    <row r="1970" spans="4:4">
      <c r="D1970" s="156"/>
    </row>
    <row r="1971" spans="4:4">
      <c r="D1971" s="156"/>
    </row>
    <row r="1972" spans="4:4">
      <c r="D1972" s="156"/>
    </row>
    <row r="1973" spans="4:4">
      <c r="D1973" s="156"/>
    </row>
    <row r="1974" spans="4:4">
      <c r="D1974" s="156"/>
    </row>
    <row r="1975" spans="4:4">
      <c r="D1975" s="156"/>
    </row>
    <row r="1976" spans="4:4">
      <c r="D1976" s="156"/>
    </row>
    <row r="1977" spans="4:4">
      <c r="D1977" s="156"/>
    </row>
    <row r="1978" spans="4:4">
      <c r="D1978" s="156"/>
    </row>
    <row r="1979" spans="4:4">
      <c r="D1979" s="156"/>
    </row>
    <row r="1980" spans="4:4">
      <c r="D1980" s="156"/>
    </row>
    <row r="1981" spans="4:4">
      <c r="D1981" s="156"/>
    </row>
    <row r="1982" spans="4:4">
      <c r="D1982" s="156"/>
    </row>
    <row r="1983" spans="4:4">
      <c r="D1983" s="156"/>
    </row>
    <row r="1984" spans="4:4">
      <c r="D1984" s="156"/>
    </row>
    <row r="1985" spans="4:4">
      <c r="D1985" s="156"/>
    </row>
    <row r="1986" spans="4:4">
      <c r="D1986" s="156"/>
    </row>
    <row r="1987" spans="4:4">
      <c r="D1987" s="156"/>
    </row>
    <row r="1988" spans="4:4">
      <c r="D1988" s="156"/>
    </row>
    <row r="1989" spans="4:4">
      <c r="D1989" s="156"/>
    </row>
    <row r="1990" spans="4:4">
      <c r="D1990" s="156"/>
    </row>
    <row r="1991" spans="4:4">
      <c r="D1991" s="156"/>
    </row>
    <row r="1992" spans="4:4">
      <c r="D1992" s="156"/>
    </row>
    <row r="1993" spans="4:4">
      <c r="D1993" s="156"/>
    </row>
    <row r="1994" spans="4:4">
      <c r="D1994" s="156"/>
    </row>
    <row r="1995" spans="4:4">
      <c r="D1995" s="156"/>
    </row>
    <row r="1996" spans="4:4">
      <c r="D1996" s="156"/>
    </row>
    <row r="1997" spans="4:4">
      <c r="D1997" s="156"/>
    </row>
    <row r="1998" spans="4:4">
      <c r="D1998" s="156"/>
    </row>
    <row r="1999" spans="4:4">
      <c r="D1999" s="156"/>
    </row>
    <row r="2000" spans="4:4">
      <c r="D2000" s="156"/>
    </row>
    <row r="2001" spans="4:4">
      <c r="D2001" s="156"/>
    </row>
    <row r="2002" spans="4:4">
      <c r="D2002" s="156"/>
    </row>
    <row r="2003" spans="4:4">
      <c r="D2003" s="156"/>
    </row>
    <row r="2004" spans="4:4">
      <c r="D2004" s="156"/>
    </row>
    <row r="2005" spans="4:4">
      <c r="D2005" s="156"/>
    </row>
    <row r="2006" spans="4:4">
      <c r="D2006" s="156"/>
    </row>
    <row r="2007" spans="4:4">
      <c r="D2007" s="156"/>
    </row>
    <row r="2008" spans="4:4">
      <c r="D2008" s="156"/>
    </row>
    <row r="2009" spans="4:4">
      <c r="D2009" s="156"/>
    </row>
    <row r="2010" spans="4:4">
      <c r="D2010" s="156"/>
    </row>
    <row r="2011" spans="4:4">
      <c r="D2011" s="156"/>
    </row>
    <row r="2012" spans="4:4">
      <c r="D2012" s="156"/>
    </row>
    <row r="2013" spans="4:4">
      <c r="D2013" s="156"/>
    </row>
    <row r="2014" spans="4:4">
      <c r="D2014" s="156"/>
    </row>
    <row r="2015" spans="4:4">
      <c r="D2015" s="156"/>
    </row>
    <row r="2016" spans="4:4">
      <c r="D2016" s="156"/>
    </row>
    <row r="2017" spans="4:4">
      <c r="D2017" s="156"/>
    </row>
    <row r="2018" spans="4:4">
      <c r="D2018" s="156"/>
    </row>
    <row r="2019" spans="4:4">
      <c r="D2019" s="156"/>
    </row>
    <row r="2020" spans="4:4">
      <c r="D2020" s="156"/>
    </row>
    <row r="2021" spans="4:4">
      <c r="D2021" s="156"/>
    </row>
    <row r="2022" spans="4:4">
      <c r="D2022" s="156"/>
    </row>
    <row r="2023" spans="4:4">
      <c r="D2023" s="156"/>
    </row>
    <row r="2024" spans="4:4">
      <c r="D2024" s="156"/>
    </row>
    <row r="2025" spans="4:4">
      <c r="D2025" s="156"/>
    </row>
    <row r="2026" spans="4:4">
      <c r="D2026" s="156"/>
    </row>
    <row r="2027" spans="4:4">
      <c r="D2027" s="156"/>
    </row>
    <row r="2028" spans="4:4">
      <c r="D2028" s="156"/>
    </row>
    <row r="2029" spans="4:4">
      <c r="D2029" s="156"/>
    </row>
    <row r="2030" spans="4:4">
      <c r="D2030" s="156"/>
    </row>
    <row r="2031" spans="4:4">
      <c r="D2031" s="156"/>
    </row>
    <row r="2032" spans="4:4">
      <c r="D2032" s="156"/>
    </row>
    <row r="2033" spans="4:4">
      <c r="D2033" s="156"/>
    </row>
    <row r="2034" spans="4:4">
      <c r="D2034" s="156"/>
    </row>
    <row r="2035" spans="4:4">
      <c r="D2035" s="156"/>
    </row>
    <row r="2036" spans="4:4">
      <c r="D2036" s="156"/>
    </row>
    <row r="2037" spans="4:4">
      <c r="D2037" s="156"/>
    </row>
    <row r="2038" spans="4:4">
      <c r="D2038" s="156"/>
    </row>
    <row r="2039" spans="4:4">
      <c r="D2039" s="156"/>
    </row>
    <row r="2040" spans="4:4">
      <c r="D2040" s="156"/>
    </row>
    <row r="2041" spans="4:4">
      <c r="D2041" s="156"/>
    </row>
    <row r="2042" spans="4:4">
      <c r="D2042" s="156"/>
    </row>
    <row r="2043" spans="4:4">
      <c r="D2043" s="156"/>
    </row>
    <row r="2044" spans="4:4">
      <c r="D2044" s="156"/>
    </row>
    <row r="2045" spans="4:4">
      <c r="D2045" s="156"/>
    </row>
    <row r="2046" spans="4:4">
      <c r="D2046" s="156"/>
    </row>
    <row r="2047" spans="4:4">
      <c r="D2047" s="156"/>
    </row>
    <row r="2048" spans="4:4">
      <c r="D2048" s="156"/>
    </row>
    <row r="2049" spans="4:4">
      <c r="D2049" s="156"/>
    </row>
    <row r="2050" spans="4:4">
      <c r="D2050" s="156"/>
    </row>
    <row r="2051" spans="4:4">
      <c r="D2051" s="156"/>
    </row>
    <row r="2052" spans="4:4">
      <c r="D2052" s="156"/>
    </row>
    <row r="2053" spans="4:4">
      <c r="D2053" s="156"/>
    </row>
    <row r="2054" spans="4:4">
      <c r="D2054" s="156"/>
    </row>
    <row r="2055" spans="4:4">
      <c r="D2055" s="156"/>
    </row>
    <row r="2056" spans="4:4">
      <c r="D2056" s="156"/>
    </row>
    <row r="2057" spans="4:4">
      <c r="D2057" s="156"/>
    </row>
    <row r="2058" spans="4:4">
      <c r="D2058" s="156"/>
    </row>
    <row r="2059" spans="4:4">
      <c r="D2059" s="156"/>
    </row>
    <row r="2060" spans="4:4">
      <c r="D2060" s="156"/>
    </row>
    <row r="2061" spans="4:4">
      <c r="D2061" s="156"/>
    </row>
    <row r="2062" spans="4:4">
      <c r="D2062" s="156"/>
    </row>
    <row r="2063" spans="4:4">
      <c r="D2063" s="156"/>
    </row>
    <row r="2064" spans="4:4">
      <c r="D2064" s="156"/>
    </row>
    <row r="2065" spans="4:4">
      <c r="D2065" s="156"/>
    </row>
    <row r="2066" spans="4:4">
      <c r="D2066" s="156"/>
    </row>
    <row r="2067" spans="4:4">
      <c r="D2067" s="156"/>
    </row>
    <row r="2068" spans="4:4">
      <c r="D2068" s="156"/>
    </row>
    <row r="2069" spans="4:4">
      <c r="D2069" s="156"/>
    </row>
    <row r="2070" spans="4:4">
      <c r="D2070" s="156"/>
    </row>
    <row r="2071" spans="4:4">
      <c r="D2071" s="156"/>
    </row>
    <row r="2072" spans="4:4">
      <c r="D2072" s="156"/>
    </row>
    <row r="2073" spans="4:4">
      <c r="D2073" s="156"/>
    </row>
    <row r="2074" spans="4:4">
      <c r="D2074" s="156"/>
    </row>
    <row r="2075" spans="4:4">
      <c r="D2075" s="156"/>
    </row>
    <row r="2076" spans="4:4">
      <c r="D2076" s="156"/>
    </row>
    <row r="2077" spans="4:4">
      <c r="D2077" s="156"/>
    </row>
    <row r="2078" spans="4:4">
      <c r="D2078" s="156"/>
    </row>
    <row r="2079" spans="4:4">
      <c r="D2079" s="156"/>
    </row>
    <row r="2080" spans="4:4">
      <c r="D2080" s="156"/>
    </row>
    <row r="2081" spans="4:4">
      <c r="D2081" s="156"/>
    </row>
    <row r="2082" spans="4:4">
      <c r="D2082" s="156"/>
    </row>
    <row r="2083" spans="4:4">
      <c r="D2083" s="156"/>
    </row>
    <row r="2084" spans="4:4">
      <c r="D2084" s="156"/>
    </row>
    <row r="2085" spans="4:4">
      <c r="D2085" s="156"/>
    </row>
    <row r="2086" spans="4:4">
      <c r="D2086" s="156"/>
    </row>
    <row r="2087" spans="4:4">
      <c r="D2087" s="156"/>
    </row>
    <row r="2088" spans="4:4">
      <c r="D2088" s="156"/>
    </row>
    <row r="2089" spans="4:4">
      <c r="D2089" s="156"/>
    </row>
    <row r="2090" spans="4:4">
      <c r="D2090" s="156"/>
    </row>
    <row r="2091" spans="4:4">
      <c r="D2091" s="156"/>
    </row>
    <row r="2092" spans="4:4">
      <c r="D2092" s="156"/>
    </row>
    <row r="2093" spans="4:4">
      <c r="D2093" s="156"/>
    </row>
    <row r="2094" spans="4:4">
      <c r="D2094" s="156"/>
    </row>
    <row r="2095" spans="4:4">
      <c r="D2095" s="156"/>
    </row>
    <row r="2096" spans="4:4">
      <c r="D2096" s="156"/>
    </row>
    <row r="2097" spans="4:4">
      <c r="D2097" s="156"/>
    </row>
    <row r="2098" spans="4:4">
      <c r="D2098" s="156"/>
    </row>
    <row r="2099" spans="4:4">
      <c r="D2099" s="156"/>
    </row>
    <row r="2100" spans="4:4">
      <c r="D2100" s="156"/>
    </row>
    <row r="2101" spans="4:4">
      <c r="D2101" s="156"/>
    </row>
    <row r="2102" spans="4:4">
      <c r="D2102" s="156"/>
    </row>
    <row r="2103" spans="4:4">
      <c r="D2103" s="156"/>
    </row>
    <row r="2104" spans="4:4">
      <c r="D2104" s="156"/>
    </row>
    <row r="2105" spans="4:4">
      <c r="D2105" s="156"/>
    </row>
    <row r="2106" spans="4:4">
      <c r="D2106" s="156"/>
    </row>
    <row r="2107" spans="4:4">
      <c r="D2107" s="156"/>
    </row>
    <row r="2108" spans="4:4">
      <c r="D2108" s="156"/>
    </row>
    <row r="2109" spans="4:4">
      <c r="D2109" s="156"/>
    </row>
    <row r="2110" spans="4:4">
      <c r="D2110" s="156"/>
    </row>
    <row r="2111" spans="4:4">
      <c r="D2111" s="156"/>
    </row>
    <row r="2112" spans="4:4">
      <c r="D2112" s="156"/>
    </row>
    <row r="2113" spans="4:4">
      <c r="D2113" s="156"/>
    </row>
    <row r="2114" spans="4:4">
      <c r="D2114" s="156"/>
    </row>
    <row r="2115" spans="4:4">
      <c r="D2115" s="156"/>
    </row>
    <row r="2116" spans="4:4">
      <c r="D2116" s="156"/>
    </row>
    <row r="2117" spans="4:4">
      <c r="D2117" s="156"/>
    </row>
    <row r="2118" spans="4:4">
      <c r="D2118" s="156"/>
    </row>
    <row r="2119" spans="4:4">
      <c r="D2119" s="156"/>
    </row>
    <row r="2120" spans="4:4">
      <c r="D2120" s="156"/>
    </row>
    <row r="2121" spans="4:4">
      <c r="D2121" s="156"/>
    </row>
    <row r="2122" spans="4:4">
      <c r="D2122" s="156"/>
    </row>
    <row r="2123" spans="4:4">
      <c r="D2123" s="156"/>
    </row>
    <row r="2124" spans="4:4">
      <c r="D2124" s="156"/>
    </row>
    <row r="2125" spans="4:4">
      <c r="D2125" s="156"/>
    </row>
    <row r="2126" spans="4:4">
      <c r="D2126" s="156"/>
    </row>
    <row r="2127" spans="4:4">
      <c r="D2127" s="156"/>
    </row>
    <row r="2128" spans="4:4">
      <c r="D2128" s="156"/>
    </row>
    <row r="2129" spans="4:4">
      <c r="D2129" s="156"/>
    </row>
    <row r="2130" spans="4:4">
      <c r="D2130" s="156"/>
    </row>
    <row r="2131" spans="4:4">
      <c r="D2131" s="156"/>
    </row>
    <row r="2132" spans="4:4">
      <c r="D2132" s="156"/>
    </row>
    <row r="2133" spans="4:4">
      <c r="D2133" s="156"/>
    </row>
    <row r="2134" spans="4:4">
      <c r="D2134" s="156"/>
    </row>
    <row r="2135" spans="4:4">
      <c r="D2135" s="156"/>
    </row>
    <row r="2136" spans="4:4">
      <c r="D2136" s="156"/>
    </row>
    <row r="2137" spans="4:4">
      <c r="D2137" s="156"/>
    </row>
    <row r="2138" spans="4:4">
      <c r="D2138" s="156"/>
    </row>
    <row r="2139" spans="4:4">
      <c r="D2139" s="156"/>
    </row>
    <row r="2140" spans="4:4">
      <c r="D2140" s="156"/>
    </row>
    <row r="2141" spans="4:4">
      <c r="D2141" s="156"/>
    </row>
    <row r="2142" spans="4:4">
      <c r="D2142" s="156"/>
    </row>
    <row r="2143" spans="4:4">
      <c r="D2143" s="156"/>
    </row>
    <row r="2144" spans="4:4">
      <c r="D2144" s="156"/>
    </row>
    <row r="2145" spans="4:4">
      <c r="D2145" s="156"/>
    </row>
    <row r="2146" spans="4:4">
      <c r="D2146" s="156"/>
    </row>
    <row r="2147" spans="4:4">
      <c r="D2147" s="156"/>
    </row>
    <row r="2148" spans="4:4">
      <c r="D2148" s="156"/>
    </row>
    <row r="2149" spans="4:4">
      <c r="D2149" s="156"/>
    </row>
    <row r="2150" spans="4:4">
      <c r="D2150" s="156"/>
    </row>
    <row r="2151" spans="4:4">
      <c r="D2151" s="156"/>
    </row>
    <row r="2152" spans="4:4">
      <c r="D2152" s="156"/>
    </row>
    <row r="2153" spans="4:4">
      <c r="D2153" s="156"/>
    </row>
    <row r="2154" spans="4:4">
      <c r="D2154" s="156"/>
    </row>
    <row r="2155" spans="4:4">
      <c r="D2155" s="156"/>
    </row>
    <row r="2156" spans="4:4">
      <c r="D2156" s="156"/>
    </row>
    <row r="2157" spans="4:4">
      <c r="D2157" s="156"/>
    </row>
    <row r="2158" spans="4:4">
      <c r="D2158" s="156"/>
    </row>
    <row r="2159" spans="4:4">
      <c r="D2159" s="156"/>
    </row>
    <row r="2160" spans="4:4">
      <c r="D2160" s="156"/>
    </row>
    <row r="2161" spans="4:4">
      <c r="D2161" s="156"/>
    </row>
    <row r="2162" spans="4:4">
      <c r="D2162" s="156"/>
    </row>
    <row r="2163" spans="4:4">
      <c r="D2163" s="156"/>
    </row>
    <row r="2164" spans="4:4">
      <c r="D2164" s="156"/>
    </row>
    <row r="2165" spans="4:4">
      <c r="D2165" s="156"/>
    </row>
    <row r="2166" spans="4:4">
      <c r="D2166" s="156"/>
    </row>
    <row r="2167" spans="4:4">
      <c r="D2167" s="156"/>
    </row>
    <row r="2168" spans="4:4">
      <c r="D2168" s="156"/>
    </row>
    <row r="2169" spans="4:4">
      <c r="D2169" s="156"/>
    </row>
    <row r="2170" spans="4:4">
      <c r="D2170" s="156"/>
    </row>
    <row r="2171" spans="4:4">
      <c r="D2171" s="156"/>
    </row>
    <row r="2172" spans="4:4">
      <c r="D2172" s="156"/>
    </row>
    <row r="2173" spans="4:4">
      <c r="D2173" s="156"/>
    </row>
    <row r="2174" spans="4:4">
      <c r="D2174" s="156"/>
    </row>
    <row r="2175" spans="4:4">
      <c r="D2175" s="156"/>
    </row>
    <row r="2176" spans="4:4">
      <c r="D2176" s="156"/>
    </row>
    <row r="2177" spans="4:4">
      <c r="D2177" s="156"/>
    </row>
    <row r="2178" spans="4:4">
      <c r="D2178" s="156"/>
    </row>
    <row r="2179" spans="4:4">
      <c r="D2179" s="156"/>
    </row>
    <row r="2180" spans="4:4">
      <c r="D2180" s="156"/>
    </row>
    <row r="2181" spans="4:4">
      <c r="D2181" s="156"/>
    </row>
    <row r="2182" spans="4:4">
      <c r="D2182" s="156"/>
    </row>
    <row r="2183" spans="4:4">
      <c r="D2183" s="156"/>
    </row>
    <row r="2184" spans="4:4">
      <c r="D2184" s="156"/>
    </row>
    <row r="2185" spans="4:4">
      <c r="D2185" s="156"/>
    </row>
    <row r="2186" spans="4:4">
      <c r="D2186" s="156"/>
    </row>
    <row r="2187" spans="4:4">
      <c r="D2187" s="156"/>
    </row>
    <row r="2188" spans="4:4">
      <c r="D2188" s="156"/>
    </row>
    <row r="2189" spans="4:4">
      <c r="D2189" s="156"/>
    </row>
    <row r="2190" spans="4:4">
      <c r="D2190" s="156"/>
    </row>
    <row r="2191" spans="4:4">
      <c r="D2191" s="156"/>
    </row>
    <row r="2192" spans="4:4">
      <c r="D2192" s="156"/>
    </row>
    <row r="2193" spans="4:4">
      <c r="D2193" s="156"/>
    </row>
    <row r="2194" spans="4:4">
      <c r="D2194" s="156"/>
    </row>
    <row r="2195" spans="4:4">
      <c r="D2195" s="156"/>
    </row>
    <row r="2196" spans="4:4">
      <c r="D2196" s="156"/>
    </row>
    <row r="2197" spans="4:4">
      <c r="D2197" s="156"/>
    </row>
    <row r="2198" spans="4:4">
      <c r="D2198" s="156"/>
    </row>
    <row r="2199" spans="4:4">
      <c r="D2199" s="156"/>
    </row>
    <row r="2200" spans="4:4">
      <c r="D2200" s="156"/>
    </row>
    <row r="2201" spans="4:4">
      <c r="D2201" s="156"/>
    </row>
    <row r="2202" spans="4:4">
      <c r="D2202" s="156"/>
    </row>
    <row r="2203" spans="4:4">
      <c r="D2203" s="156"/>
    </row>
    <row r="2204" spans="4:4">
      <c r="D2204" s="156"/>
    </row>
  </sheetData>
  <mergeCells count="2">
    <mergeCell ref="B1:J1"/>
    <mergeCell ref="B3:J3"/>
  </mergeCells>
  <pageMargins left="0.19685039370078741" right="0.19685039370078741" top="0.78740157480314965" bottom="0.78740157480314965" header="0.51181102362204722" footer="0.51181102362204722"/>
  <pageSetup paperSize="9" scale="95" orientation="landscape" r:id="rId1"/>
  <headerFooter alignWithMargins="0"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1032"/>
  <sheetViews>
    <sheetView showGridLines="0" showZeros="0" zoomScaleNormal="100" workbookViewId="0">
      <pane ySplit="9" topLeftCell="A31" activePane="bottomLeft" state="frozen"/>
      <selection pane="bottomLeft" activeCell="M44" sqref="M44"/>
    </sheetView>
  </sheetViews>
  <sheetFormatPr defaultRowHeight="12.75"/>
  <cols>
    <col min="1" max="1" width="4.75" style="165" customWidth="1"/>
    <col min="2" max="2" width="5" style="165" customWidth="1"/>
    <col min="3" max="3" width="13.625" style="165" customWidth="1"/>
    <col min="4" max="4" width="52.25" style="144" customWidth="1"/>
    <col min="5" max="5" width="14.875" style="144" customWidth="1"/>
    <col min="6" max="6" width="4.875" style="139" customWidth="1"/>
    <col min="7" max="7" width="7.625" style="52" customWidth="1"/>
    <col min="8" max="9" width="14.625" style="52" customWidth="1"/>
    <col min="10" max="16384" width="9" style="52"/>
  </cols>
  <sheetData>
    <row r="1" spans="1:12" ht="58.5" customHeight="1">
      <c r="A1" s="570" t="s">
        <v>715</v>
      </c>
      <c r="B1" s="573"/>
      <c r="C1" s="573"/>
      <c r="D1" s="573"/>
      <c r="E1" s="573"/>
      <c r="F1" s="573"/>
      <c r="G1" s="573"/>
      <c r="H1" s="573"/>
      <c r="I1" s="573"/>
    </row>
    <row r="3" spans="1:12" ht="21">
      <c r="A3" s="570" t="s">
        <v>603</v>
      </c>
      <c r="B3" s="570"/>
      <c r="C3" s="570"/>
      <c r="D3" s="570"/>
      <c r="E3" s="570"/>
      <c r="F3" s="570"/>
      <c r="G3" s="570"/>
      <c r="H3" s="570"/>
      <c r="I3" s="570"/>
      <c r="J3" s="373"/>
      <c r="K3" s="373"/>
      <c r="L3" s="373"/>
    </row>
    <row r="4" spans="1:12">
      <c r="B4" s="166"/>
      <c r="E4" s="145"/>
      <c r="F4" s="52"/>
    </row>
    <row r="5" spans="1:12">
      <c r="B5" s="165" t="s">
        <v>720</v>
      </c>
      <c r="D5" s="144" t="s">
        <v>604</v>
      </c>
      <c r="F5" s="146"/>
      <c r="H5" s="145"/>
      <c r="I5" s="370"/>
    </row>
    <row r="6" spans="1:12">
      <c r="B6" s="165" t="s">
        <v>716</v>
      </c>
      <c r="D6" s="163" t="s">
        <v>69</v>
      </c>
      <c r="F6" s="146"/>
      <c r="H6" s="147"/>
      <c r="I6" s="231"/>
    </row>
    <row r="7" spans="1:12">
      <c r="D7" s="163"/>
      <c r="E7" s="145"/>
      <c r="F7" s="145"/>
      <c r="G7" s="149"/>
      <c r="H7" s="145"/>
      <c r="I7" s="228"/>
    </row>
    <row r="8" spans="1:12" ht="13.5" thickBot="1">
      <c r="E8" s="145"/>
      <c r="F8" s="145"/>
      <c r="G8" s="149"/>
      <c r="H8" s="151"/>
      <c r="I8" s="152"/>
    </row>
    <row r="9" spans="1:12" ht="13.5" thickBot="1">
      <c r="A9" s="381" t="s">
        <v>718</v>
      </c>
      <c r="B9" s="381" t="s">
        <v>605</v>
      </c>
      <c r="C9" s="382" t="s">
        <v>491</v>
      </c>
      <c r="D9" s="383" t="s">
        <v>598</v>
      </c>
      <c r="E9" s="384" t="s">
        <v>717</v>
      </c>
      <c r="F9" s="384" t="s">
        <v>86</v>
      </c>
      <c r="G9" s="385" t="s">
        <v>606</v>
      </c>
      <c r="H9" s="384" t="s">
        <v>607</v>
      </c>
      <c r="I9" s="384" t="s">
        <v>599</v>
      </c>
    </row>
    <row r="10" spans="1:12" s="60" customFormat="1">
      <c r="A10" s="376">
        <f>IF(I10&gt;0,MAX(A$9:A9)+1,0)</f>
        <v>0</v>
      </c>
      <c r="B10" s="376"/>
      <c r="C10" s="377"/>
      <c r="D10" s="378" t="s">
        <v>608</v>
      </c>
      <c r="E10" s="378"/>
      <c r="F10" s="379"/>
      <c r="G10" s="380"/>
      <c r="H10" s="379"/>
      <c r="I10" s="379"/>
    </row>
    <row r="11" spans="1:12" ht="31.5">
      <c r="A11" s="211">
        <v>1</v>
      </c>
      <c r="B11" s="216" t="s">
        <v>609</v>
      </c>
      <c r="C11" s="217"/>
      <c r="D11" s="218" t="s">
        <v>610</v>
      </c>
      <c r="E11" s="218" t="s">
        <v>611</v>
      </c>
      <c r="F11" s="219" t="s">
        <v>10</v>
      </c>
      <c r="G11" s="220">
        <v>8</v>
      </c>
      <c r="H11" s="224">
        <v>0</v>
      </c>
      <c r="I11" s="225">
        <f>G11*H11</f>
        <v>0</v>
      </c>
    </row>
    <row r="12" spans="1:12" ht="31.5">
      <c r="A12" s="211">
        <v>2</v>
      </c>
      <c r="B12" s="216" t="s">
        <v>609</v>
      </c>
      <c r="C12" s="217"/>
      <c r="D12" s="218" t="s">
        <v>612</v>
      </c>
      <c r="E12" s="218" t="s">
        <v>611</v>
      </c>
      <c r="F12" s="219" t="s">
        <v>10</v>
      </c>
      <c r="G12" s="220">
        <v>10</v>
      </c>
      <c r="H12" s="224">
        <v>0</v>
      </c>
      <c r="I12" s="225">
        <f>G12*H12</f>
        <v>0</v>
      </c>
    </row>
    <row r="13" spans="1:12">
      <c r="A13" s="211">
        <v>3</v>
      </c>
      <c r="B13" s="216">
        <v>731</v>
      </c>
      <c r="C13" s="217">
        <v>998731101</v>
      </c>
      <c r="D13" s="221" t="s">
        <v>613</v>
      </c>
      <c r="E13" s="221"/>
      <c r="F13" s="219" t="s">
        <v>81</v>
      </c>
      <c r="G13" s="222">
        <v>2.98</v>
      </c>
      <c r="H13" s="226">
        <f>SUM(I11:I12)</f>
        <v>0</v>
      </c>
      <c r="I13" s="225">
        <f>G13*H13/100</f>
        <v>0</v>
      </c>
    </row>
    <row r="14" spans="1:12" s="176" customFormat="1">
      <c r="A14" s="171"/>
      <c r="B14" s="172"/>
      <c r="C14" s="173"/>
      <c r="D14" s="174" t="s">
        <v>614</v>
      </c>
      <c r="E14" s="174"/>
      <c r="F14" s="175"/>
      <c r="H14" s="177"/>
      <c r="I14" s="233">
        <f>SUM(I11:I13)</f>
        <v>0</v>
      </c>
    </row>
    <row r="15" spans="1:12" s="176" customFormat="1">
      <c r="A15" s="171"/>
      <c r="B15" s="172"/>
      <c r="C15" s="173"/>
      <c r="D15" s="174"/>
      <c r="E15" s="174"/>
      <c r="F15" s="175"/>
      <c r="H15" s="177"/>
      <c r="I15" s="178"/>
    </row>
    <row r="16" spans="1:12" s="60" customFormat="1">
      <c r="A16" s="211">
        <f>IF(I16&gt;0,MAX(A$9:A14)+1,0)</f>
        <v>0</v>
      </c>
      <c r="B16" s="211"/>
      <c r="C16" s="212"/>
      <c r="D16" s="213" t="s">
        <v>615</v>
      </c>
      <c r="E16" s="213"/>
      <c r="F16" s="214"/>
      <c r="G16" s="215"/>
      <c r="H16" s="214"/>
      <c r="I16" s="214"/>
    </row>
    <row r="17" spans="1:9" s="60" customFormat="1" ht="25.5">
      <c r="A17" s="211">
        <v>4</v>
      </c>
      <c r="B17" s="211"/>
      <c r="C17" s="212" t="s">
        <v>616</v>
      </c>
      <c r="D17" s="218" t="s">
        <v>701</v>
      </c>
      <c r="E17" s="213"/>
      <c r="F17" s="214" t="s">
        <v>617</v>
      </c>
      <c r="G17" s="215">
        <v>7</v>
      </c>
      <c r="H17" s="229">
        <v>0</v>
      </c>
      <c r="I17" s="227">
        <f t="shared" ref="I17:I22" si="0">G17*H17</f>
        <v>0</v>
      </c>
    </row>
    <row r="18" spans="1:9">
      <c r="A18" s="211">
        <v>5</v>
      </c>
      <c r="B18" s="216">
        <v>731</v>
      </c>
      <c r="C18" s="217">
        <v>733222302</v>
      </c>
      <c r="D18" s="218" t="s">
        <v>618</v>
      </c>
      <c r="E18" s="218"/>
      <c r="F18" s="219" t="s">
        <v>10</v>
      </c>
      <c r="G18" s="220">
        <v>8</v>
      </c>
      <c r="H18" s="224">
        <v>0</v>
      </c>
      <c r="I18" s="227">
        <f t="shared" si="0"/>
        <v>0</v>
      </c>
    </row>
    <row r="19" spans="1:9">
      <c r="A19" s="211">
        <v>6</v>
      </c>
      <c r="B19" s="216">
        <v>731</v>
      </c>
      <c r="C19" s="217">
        <v>733222305</v>
      </c>
      <c r="D19" s="218" t="s">
        <v>619</v>
      </c>
      <c r="E19" s="218"/>
      <c r="F19" s="219" t="s">
        <v>10</v>
      </c>
      <c r="G19" s="220">
        <v>10</v>
      </c>
      <c r="H19" s="224">
        <v>0</v>
      </c>
      <c r="I19" s="227">
        <f t="shared" si="0"/>
        <v>0</v>
      </c>
    </row>
    <row r="20" spans="1:9">
      <c r="A20" s="211">
        <v>7</v>
      </c>
      <c r="B20" s="216">
        <v>731</v>
      </c>
      <c r="C20" s="217">
        <v>733291101</v>
      </c>
      <c r="D20" s="218" t="s">
        <v>620</v>
      </c>
      <c r="E20" s="218"/>
      <c r="F20" s="219" t="s">
        <v>10</v>
      </c>
      <c r="G20" s="220">
        <v>28</v>
      </c>
      <c r="H20" s="224">
        <v>0</v>
      </c>
      <c r="I20" s="227">
        <f t="shared" si="0"/>
        <v>0</v>
      </c>
    </row>
    <row r="21" spans="1:9">
      <c r="A21" s="211">
        <v>8</v>
      </c>
      <c r="B21" s="216">
        <v>731</v>
      </c>
      <c r="C21" s="217" t="s">
        <v>621</v>
      </c>
      <c r="D21" s="218" t="s">
        <v>702</v>
      </c>
      <c r="E21" s="219"/>
      <c r="F21" s="219" t="s">
        <v>60</v>
      </c>
      <c r="G21" s="220">
        <v>16</v>
      </c>
      <c r="H21" s="224">
        <v>0</v>
      </c>
      <c r="I21" s="227">
        <f t="shared" si="0"/>
        <v>0</v>
      </c>
    </row>
    <row r="22" spans="1:9">
      <c r="A22" s="211">
        <v>9</v>
      </c>
      <c r="B22" s="216"/>
      <c r="C22" s="217"/>
      <c r="D22" s="218" t="s">
        <v>703</v>
      </c>
      <c r="E22" s="218"/>
      <c r="F22" s="219" t="s">
        <v>490</v>
      </c>
      <c r="G22" s="220">
        <v>1</v>
      </c>
      <c r="H22" s="224">
        <v>0</v>
      </c>
      <c r="I22" s="227">
        <f t="shared" si="0"/>
        <v>0</v>
      </c>
    </row>
    <row r="23" spans="1:9">
      <c r="A23" s="211">
        <v>10</v>
      </c>
      <c r="B23" s="216">
        <v>731</v>
      </c>
      <c r="C23" s="217">
        <v>998731101</v>
      </c>
      <c r="D23" s="221" t="s">
        <v>622</v>
      </c>
      <c r="E23" s="221"/>
      <c r="F23" s="219" t="s">
        <v>81</v>
      </c>
      <c r="G23" s="222">
        <v>3.14</v>
      </c>
      <c r="H23" s="227">
        <f>SUM(I17:I22)</f>
        <v>0</v>
      </c>
      <c r="I23" s="227">
        <f>G23*H23/100</f>
        <v>0</v>
      </c>
    </row>
    <row r="24" spans="1:9" s="176" customFormat="1">
      <c r="A24" s="171"/>
      <c r="B24" s="172"/>
      <c r="C24" s="173"/>
      <c r="D24" s="174" t="s">
        <v>623</v>
      </c>
      <c r="E24" s="174"/>
      <c r="F24" s="175"/>
      <c r="H24" s="228"/>
      <c r="I24" s="233">
        <f>SUM(I17:I23)</f>
        <v>0</v>
      </c>
    </row>
    <row r="25" spans="1:9">
      <c r="A25" s="167">
        <f>IF(I25&gt;0,MAX(A$9:A24)+1,0)</f>
        <v>0</v>
      </c>
      <c r="C25" s="170"/>
      <c r="D25" s="161"/>
      <c r="E25" s="161"/>
      <c r="G25" s="158"/>
      <c r="H25" s="157"/>
      <c r="I25" s="157"/>
    </row>
    <row r="26" spans="1:9" s="60" customFormat="1">
      <c r="A26" s="211">
        <f>IF(I26&gt;0,MAX(A$9:A25)+1,0)</f>
        <v>0</v>
      </c>
      <c r="B26" s="211"/>
      <c r="C26" s="212"/>
      <c r="D26" s="213" t="s">
        <v>624</v>
      </c>
      <c r="E26" s="213"/>
      <c r="F26" s="214"/>
      <c r="G26" s="215"/>
      <c r="H26" s="214"/>
      <c r="I26" s="214"/>
    </row>
    <row r="27" spans="1:9">
      <c r="A27" s="211">
        <v>11</v>
      </c>
      <c r="B27" s="216">
        <v>731</v>
      </c>
      <c r="C27" s="217">
        <v>734209103</v>
      </c>
      <c r="D27" s="218" t="s">
        <v>625</v>
      </c>
      <c r="E27" s="218"/>
      <c r="F27" s="219" t="s">
        <v>18</v>
      </c>
      <c r="G27" s="220">
        <v>25</v>
      </c>
      <c r="H27" s="224">
        <v>0</v>
      </c>
      <c r="I27" s="227">
        <f>G27*H27</f>
        <v>0</v>
      </c>
    </row>
    <row r="28" spans="1:9">
      <c r="A28" s="211">
        <v>12</v>
      </c>
      <c r="B28" s="216" t="s">
        <v>609</v>
      </c>
      <c r="C28" s="217"/>
      <c r="D28" s="218" t="s">
        <v>626</v>
      </c>
      <c r="E28" s="218" t="s">
        <v>627</v>
      </c>
      <c r="F28" s="219" t="s">
        <v>18</v>
      </c>
      <c r="G28" s="220">
        <v>5</v>
      </c>
      <c r="H28" s="224">
        <v>0</v>
      </c>
      <c r="I28" s="227">
        <f t="shared" ref="I28:I34" si="1">G28*H28</f>
        <v>0</v>
      </c>
    </row>
    <row r="29" spans="1:9">
      <c r="A29" s="211">
        <v>13</v>
      </c>
      <c r="B29" s="216" t="s">
        <v>609</v>
      </c>
      <c r="C29" s="217"/>
      <c r="D29" s="218" t="s">
        <v>628</v>
      </c>
      <c r="E29" s="218" t="s">
        <v>629</v>
      </c>
      <c r="F29" s="219" t="s">
        <v>18</v>
      </c>
      <c r="G29" s="220">
        <v>2</v>
      </c>
      <c r="H29" s="224">
        <v>0</v>
      </c>
      <c r="I29" s="227">
        <f t="shared" si="1"/>
        <v>0</v>
      </c>
    </row>
    <row r="30" spans="1:9" ht="51">
      <c r="A30" s="211">
        <v>14</v>
      </c>
      <c r="B30" s="216" t="s">
        <v>609</v>
      </c>
      <c r="C30" s="217"/>
      <c r="D30" s="223" t="s">
        <v>630</v>
      </c>
      <c r="E30" s="218" t="s">
        <v>631</v>
      </c>
      <c r="F30" s="219" t="s">
        <v>18</v>
      </c>
      <c r="G30" s="220">
        <v>4</v>
      </c>
      <c r="H30" s="224">
        <v>0</v>
      </c>
      <c r="I30" s="227">
        <f t="shared" si="1"/>
        <v>0</v>
      </c>
    </row>
    <row r="31" spans="1:9">
      <c r="A31" s="211">
        <v>15</v>
      </c>
      <c r="B31" s="216" t="s">
        <v>609</v>
      </c>
      <c r="C31" s="217"/>
      <c r="D31" s="218" t="s">
        <v>632</v>
      </c>
      <c r="E31" s="218"/>
      <c r="F31" s="219" t="s">
        <v>18</v>
      </c>
      <c r="G31" s="220">
        <v>4</v>
      </c>
      <c r="H31" s="224">
        <v>0</v>
      </c>
      <c r="I31" s="227">
        <f t="shared" si="1"/>
        <v>0</v>
      </c>
    </row>
    <row r="32" spans="1:9">
      <c r="A32" s="211">
        <v>16</v>
      </c>
      <c r="B32" s="216" t="s">
        <v>609</v>
      </c>
      <c r="C32" s="217"/>
      <c r="D32" s="218" t="s">
        <v>633</v>
      </c>
      <c r="E32" s="218"/>
      <c r="F32" s="219" t="s">
        <v>18</v>
      </c>
      <c r="G32" s="220">
        <v>1</v>
      </c>
      <c r="H32" s="224">
        <v>0</v>
      </c>
      <c r="I32" s="227">
        <f t="shared" si="1"/>
        <v>0</v>
      </c>
    </row>
    <row r="33" spans="1:9" ht="25.5">
      <c r="A33" s="211">
        <v>17</v>
      </c>
      <c r="B33" s="216" t="s">
        <v>609</v>
      </c>
      <c r="C33" s="217"/>
      <c r="D33" s="218" t="s">
        <v>634</v>
      </c>
      <c r="E33" s="218"/>
      <c r="F33" s="219" t="s">
        <v>18</v>
      </c>
      <c r="G33" s="220">
        <v>4</v>
      </c>
      <c r="H33" s="224">
        <v>0</v>
      </c>
      <c r="I33" s="227">
        <f t="shared" si="1"/>
        <v>0</v>
      </c>
    </row>
    <row r="34" spans="1:9" ht="25.5">
      <c r="A34" s="211">
        <v>18</v>
      </c>
      <c r="B34" s="216" t="s">
        <v>609</v>
      </c>
      <c r="C34" s="217"/>
      <c r="D34" s="218" t="s">
        <v>635</v>
      </c>
      <c r="E34" s="218" t="s">
        <v>636</v>
      </c>
      <c r="F34" s="219" t="s">
        <v>18</v>
      </c>
      <c r="G34" s="220">
        <v>4</v>
      </c>
      <c r="H34" s="224">
        <v>0</v>
      </c>
      <c r="I34" s="227">
        <f t="shared" si="1"/>
        <v>0</v>
      </c>
    </row>
    <row r="35" spans="1:9">
      <c r="A35" s="211">
        <v>19</v>
      </c>
      <c r="B35" s="216">
        <v>731</v>
      </c>
      <c r="C35" s="217">
        <v>998731101</v>
      </c>
      <c r="D35" s="221" t="s">
        <v>637</v>
      </c>
      <c r="E35" s="221"/>
      <c r="F35" s="219" t="s">
        <v>81</v>
      </c>
      <c r="G35" s="222">
        <v>0.27</v>
      </c>
      <c r="H35" s="227">
        <f>SUM(I27:I34)</f>
        <v>0</v>
      </c>
      <c r="I35" s="227">
        <f>G35*H35/100</f>
        <v>0</v>
      </c>
    </row>
    <row r="36" spans="1:9" s="176" customFormat="1">
      <c r="A36" s="171"/>
      <c r="B36" s="172"/>
      <c r="C36" s="173"/>
      <c r="D36" s="174" t="s">
        <v>638</v>
      </c>
      <c r="E36" s="174"/>
      <c r="F36" s="175"/>
      <c r="H36" s="228"/>
      <c r="I36" s="233">
        <f>SUM(I27:I35)</f>
        <v>0</v>
      </c>
    </row>
    <row r="37" spans="1:9">
      <c r="A37" s="167">
        <f>IF(I37&gt;0,MAX(A$9:A36)+1,0)</f>
        <v>0</v>
      </c>
      <c r="C37" s="170"/>
    </row>
    <row r="38" spans="1:9" s="60" customFormat="1">
      <c r="A38" s="211">
        <f>IF(I38&gt;0,MAX(A$9:A37)+1,0)</f>
        <v>0</v>
      </c>
      <c r="B38" s="211"/>
      <c r="C38" s="212"/>
      <c r="D38" s="213" t="s">
        <v>639</v>
      </c>
      <c r="E38" s="213"/>
      <c r="F38" s="214"/>
      <c r="G38" s="215"/>
      <c r="H38" s="214"/>
      <c r="I38" s="214"/>
    </row>
    <row r="39" spans="1:9">
      <c r="A39" s="211">
        <v>20</v>
      </c>
      <c r="B39" s="216">
        <v>731</v>
      </c>
      <c r="C39" s="217">
        <v>735000912</v>
      </c>
      <c r="D39" s="218" t="s">
        <v>704</v>
      </c>
      <c r="E39" s="218"/>
      <c r="F39" s="219" t="s">
        <v>18</v>
      </c>
      <c r="G39" s="220">
        <v>4</v>
      </c>
      <c r="H39" s="232">
        <v>0</v>
      </c>
      <c r="I39" s="230">
        <f t="shared" ref="I39:I48" si="2">G39*H39</f>
        <v>0</v>
      </c>
    </row>
    <row r="40" spans="1:9">
      <c r="A40" s="211">
        <v>21</v>
      </c>
      <c r="B40" s="216">
        <v>731</v>
      </c>
      <c r="C40" s="217">
        <v>735191905</v>
      </c>
      <c r="D40" s="218" t="s">
        <v>640</v>
      </c>
      <c r="E40" s="218"/>
      <c r="F40" s="219" t="s">
        <v>18</v>
      </c>
      <c r="G40" s="220">
        <v>4</v>
      </c>
      <c r="H40" s="232">
        <v>0</v>
      </c>
      <c r="I40" s="230">
        <f t="shared" si="2"/>
        <v>0</v>
      </c>
    </row>
    <row r="41" spans="1:9">
      <c r="A41" s="211">
        <v>22</v>
      </c>
      <c r="B41" s="216">
        <v>731</v>
      </c>
      <c r="C41" s="217">
        <v>735159220</v>
      </c>
      <c r="D41" s="218" t="s">
        <v>641</v>
      </c>
      <c r="E41" s="218"/>
      <c r="F41" s="219" t="s">
        <v>18</v>
      </c>
      <c r="G41" s="220">
        <v>4</v>
      </c>
      <c r="H41" s="232">
        <v>0</v>
      </c>
      <c r="I41" s="230">
        <f t="shared" si="2"/>
        <v>0</v>
      </c>
    </row>
    <row r="42" spans="1:9">
      <c r="A42" s="211">
        <v>23</v>
      </c>
      <c r="B42" s="216" t="s">
        <v>609</v>
      </c>
      <c r="C42" s="217"/>
      <c r="D42" s="218" t="s">
        <v>642</v>
      </c>
      <c r="E42" s="218" t="s">
        <v>643</v>
      </c>
      <c r="F42" s="219" t="s">
        <v>18</v>
      </c>
      <c r="G42" s="220">
        <v>2</v>
      </c>
      <c r="H42" s="232">
        <v>0</v>
      </c>
      <c r="I42" s="230">
        <f t="shared" si="2"/>
        <v>0</v>
      </c>
    </row>
    <row r="43" spans="1:9">
      <c r="A43" s="211">
        <v>24</v>
      </c>
      <c r="B43" s="216" t="s">
        <v>609</v>
      </c>
      <c r="C43" s="217"/>
      <c r="D43" s="218" t="s">
        <v>705</v>
      </c>
      <c r="E43" s="218" t="s">
        <v>644</v>
      </c>
      <c r="F43" s="219" t="s">
        <v>18</v>
      </c>
      <c r="G43" s="220">
        <v>1</v>
      </c>
      <c r="H43" s="232">
        <v>0</v>
      </c>
      <c r="I43" s="230">
        <f t="shared" si="2"/>
        <v>0</v>
      </c>
    </row>
    <row r="44" spans="1:9" ht="25.5">
      <c r="A44" s="211">
        <v>25</v>
      </c>
      <c r="B44" s="216" t="s">
        <v>609</v>
      </c>
      <c r="C44" s="217"/>
      <c r="D44" s="218" t="s">
        <v>706</v>
      </c>
      <c r="E44" s="218"/>
      <c r="F44" s="219" t="s">
        <v>490</v>
      </c>
      <c r="G44" s="220">
        <v>1</v>
      </c>
      <c r="H44" s="232">
        <v>0</v>
      </c>
      <c r="I44" s="230">
        <f t="shared" si="2"/>
        <v>0</v>
      </c>
    </row>
    <row r="45" spans="1:9">
      <c r="A45" s="211">
        <v>26</v>
      </c>
      <c r="B45" s="216"/>
      <c r="C45" s="217"/>
      <c r="D45" s="218" t="s">
        <v>645</v>
      </c>
      <c r="E45" s="218"/>
      <c r="F45" s="219" t="s">
        <v>60</v>
      </c>
      <c r="G45" s="220">
        <v>24</v>
      </c>
      <c r="H45" s="232">
        <v>0</v>
      </c>
      <c r="I45" s="230">
        <f t="shared" si="2"/>
        <v>0</v>
      </c>
    </row>
    <row r="46" spans="1:9">
      <c r="A46" s="211">
        <v>27</v>
      </c>
      <c r="B46" s="216"/>
      <c r="C46" s="217"/>
      <c r="D46" s="218" t="s">
        <v>646</v>
      </c>
      <c r="E46" s="218"/>
      <c r="F46" s="219" t="s">
        <v>60</v>
      </c>
      <c r="G46" s="220">
        <v>24</v>
      </c>
      <c r="H46" s="232">
        <v>0</v>
      </c>
      <c r="I46" s="230">
        <f t="shared" si="2"/>
        <v>0</v>
      </c>
    </row>
    <row r="47" spans="1:9">
      <c r="A47" s="211">
        <v>28</v>
      </c>
      <c r="B47" s="216"/>
      <c r="C47" s="217"/>
      <c r="D47" s="218" t="s">
        <v>647</v>
      </c>
      <c r="E47" s="218"/>
      <c r="F47" s="219" t="s">
        <v>60</v>
      </c>
      <c r="G47" s="220">
        <v>24</v>
      </c>
      <c r="H47" s="232">
        <v>0</v>
      </c>
      <c r="I47" s="230">
        <f>G47*H47</f>
        <v>0</v>
      </c>
    </row>
    <row r="48" spans="1:9">
      <c r="A48" s="211">
        <v>29</v>
      </c>
      <c r="B48" s="216"/>
      <c r="C48" s="217"/>
      <c r="D48" s="218" t="s">
        <v>648</v>
      </c>
      <c r="E48" s="218"/>
      <c r="F48" s="219" t="s">
        <v>60</v>
      </c>
      <c r="G48" s="220">
        <v>24</v>
      </c>
      <c r="H48" s="232">
        <v>0</v>
      </c>
      <c r="I48" s="230">
        <f t="shared" si="2"/>
        <v>0</v>
      </c>
    </row>
    <row r="49" spans="1:11">
      <c r="A49" s="211">
        <v>30</v>
      </c>
      <c r="B49" s="216"/>
      <c r="C49" s="217"/>
      <c r="D49" s="218" t="s">
        <v>707</v>
      </c>
      <c r="E49" s="218"/>
      <c r="F49" s="219" t="s">
        <v>60</v>
      </c>
      <c r="G49" s="220">
        <v>16</v>
      </c>
      <c r="H49" s="232">
        <v>0</v>
      </c>
      <c r="I49" s="230">
        <f>G49*H49</f>
        <v>0</v>
      </c>
    </row>
    <row r="50" spans="1:11">
      <c r="A50" s="211">
        <v>31</v>
      </c>
      <c r="B50" s="216">
        <v>731</v>
      </c>
      <c r="C50" s="217">
        <v>998731101</v>
      </c>
      <c r="D50" s="221" t="s">
        <v>649</v>
      </c>
      <c r="E50" s="221"/>
      <c r="F50" s="219" t="s">
        <v>81</v>
      </c>
      <c r="G50" s="222">
        <v>2.2599999999999998</v>
      </c>
      <c r="H50" s="230">
        <f>SUM(I38:I46)/100</f>
        <v>0</v>
      </c>
      <c r="I50" s="230">
        <f>G50*H50</f>
        <v>0</v>
      </c>
    </row>
    <row r="51" spans="1:11" s="182" customFormat="1">
      <c r="A51" s="167"/>
      <c r="B51" s="179"/>
      <c r="C51" s="180"/>
      <c r="D51" s="174" t="s">
        <v>650</v>
      </c>
      <c r="E51" s="174"/>
      <c r="F51" s="181"/>
      <c r="H51" s="231"/>
      <c r="I51" s="233">
        <f>SUM(I39:I50)</f>
        <v>0</v>
      </c>
    </row>
    <row r="52" spans="1:11">
      <c r="A52" s="167">
        <f>IF(I52&gt;0,MAX(A$9:A51)+1,0)</f>
        <v>0</v>
      </c>
      <c r="C52" s="170"/>
      <c r="E52" s="159"/>
      <c r="H52" s="160"/>
      <c r="I52" s="157"/>
    </row>
    <row r="53" spans="1:11" s="60" customFormat="1">
      <c r="A53" s="167">
        <f>IF(I53&gt;0,MAX(A$9:A52)+1,0)</f>
        <v>0</v>
      </c>
      <c r="B53" s="168"/>
      <c r="C53" s="169"/>
      <c r="D53" s="159"/>
      <c r="E53" s="155"/>
      <c r="F53" s="153"/>
      <c r="G53" s="56"/>
      <c r="H53" s="153"/>
      <c r="I53" s="153"/>
    </row>
    <row r="54" spans="1:11" s="60" customFormat="1">
      <c r="A54" s="211">
        <f>IF(I54&gt;0,MAX(A$9:A53)+1,0)</f>
        <v>0</v>
      </c>
      <c r="B54" s="211"/>
      <c r="C54" s="212"/>
      <c r="D54" s="213" t="s">
        <v>651</v>
      </c>
      <c r="E54" s="213"/>
      <c r="F54" s="214"/>
      <c r="G54" s="215"/>
      <c r="H54" s="214"/>
      <c r="I54" s="214"/>
    </row>
    <row r="55" spans="1:11" ht="63.75">
      <c r="A55" s="211">
        <v>32</v>
      </c>
      <c r="B55" s="216">
        <v>731</v>
      </c>
      <c r="C55" s="217">
        <v>733110808</v>
      </c>
      <c r="D55" s="218" t="s">
        <v>652</v>
      </c>
      <c r="E55" s="218"/>
      <c r="F55" s="219" t="s">
        <v>10</v>
      </c>
      <c r="G55" s="220">
        <v>10</v>
      </c>
      <c r="H55" s="224">
        <v>0</v>
      </c>
      <c r="I55" s="227">
        <f>G55*H55</f>
        <v>0</v>
      </c>
    </row>
    <row r="56" spans="1:11">
      <c r="A56" s="211">
        <v>33</v>
      </c>
      <c r="B56" s="216">
        <v>731</v>
      </c>
      <c r="C56" s="217">
        <v>735121810</v>
      </c>
      <c r="D56" s="218" t="s">
        <v>653</v>
      </c>
      <c r="E56" s="218"/>
      <c r="F56" s="219" t="s">
        <v>102</v>
      </c>
      <c r="G56" s="220">
        <v>5</v>
      </c>
      <c r="H56" s="224">
        <v>0</v>
      </c>
      <c r="I56" s="227">
        <f>G56*H56</f>
        <v>0</v>
      </c>
    </row>
    <row r="57" spans="1:11">
      <c r="A57" s="211">
        <v>34</v>
      </c>
      <c r="B57" s="216">
        <v>731</v>
      </c>
      <c r="C57" s="217">
        <v>998731101</v>
      </c>
      <c r="D57" s="221" t="s">
        <v>649</v>
      </c>
      <c r="E57" s="221"/>
      <c r="F57" s="219" t="s">
        <v>81</v>
      </c>
      <c r="G57" s="222">
        <v>0.10199999999999999</v>
      </c>
      <c r="H57" s="227">
        <f>I55</f>
        <v>0</v>
      </c>
      <c r="I57" s="227">
        <f>G57*H57/100</f>
        <v>0</v>
      </c>
    </row>
    <row r="58" spans="1:11" s="182" customFormat="1">
      <c r="A58" s="167"/>
      <c r="B58" s="179"/>
      <c r="C58" s="180"/>
      <c r="D58" s="174" t="s">
        <v>654</v>
      </c>
      <c r="E58" s="174"/>
      <c r="F58" s="181"/>
      <c r="H58" s="228"/>
      <c r="I58" s="233">
        <f>SUM(I55:I57)</f>
        <v>0</v>
      </c>
    </row>
    <row r="59" spans="1:11">
      <c r="A59" s="167">
        <f>IF(I59&gt;0,MAX(A$9:A58)+1,0)</f>
        <v>0</v>
      </c>
      <c r="C59" s="170"/>
      <c r="D59" s="159"/>
      <c r="E59" s="155"/>
      <c r="H59" s="160"/>
      <c r="I59" s="157"/>
    </row>
    <row r="60" spans="1:11">
      <c r="A60" s="211">
        <v>35</v>
      </c>
      <c r="B60" s="216"/>
      <c r="C60" s="217"/>
      <c r="D60" s="213" t="s">
        <v>70</v>
      </c>
      <c r="E60" s="218"/>
      <c r="F60" s="219" t="s">
        <v>81</v>
      </c>
      <c r="G60" s="222">
        <v>1.3</v>
      </c>
      <c r="H60" s="227">
        <f>SUM(I58,I51,I36,I24,I14)</f>
        <v>0</v>
      </c>
      <c r="I60" s="227">
        <f>G60*H60/100</f>
        <v>0</v>
      </c>
    </row>
    <row r="61" spans="1:11">
      <c r="A61" s="211">
        <v>36</v>
      </c>
      <c r="B61" s="216"/>
      <c r="C61" s="217"/>
      <c r="D61" s="218" t="s">
        <v>82</v>
      </c>
      <c r="E61" s="218"/>
      <c r="F61" s="219" t="s">
        <v>81</v>
      </c>
      <c r="G61" s="222">
        <v>0.6</v>
      </c>
      <c r="H61" s="227">
        <f>H60</f>
        <v>0</v>
      </c>
      <c r="I61" s="227">
        <f>G61*H61/100</f>
        <v>0</v>
      </c>
    </row>
    <row r="62" spans="1:11">
      <c r="A62" s="211">
        <v>37</v>
      </c>
      <c r="B62" s="216"/>
      <c r="C62" s="217"/>
      <c r="D62" s="218" t="s">
        <v>655</v>
      </c>
      <c r="E62" s="218"/>
      <c r="F62" s="219" t="s">
        <v>81</v>
      </c>
      <c r="G62" s="222">
        <v>2.5</v>
      </c>
      <c r="H62" s="227">
        <f>H60</f>
        <v>0</v>
      </c>
      <c r="I62" s="227">
        <f>G62*H62/100</f>
        <v>0</v>
      </c>
    </row>
    <row r="63" spans="1:11" s="176" customFormat="1">
      <c r="A63" s="171">
        <f>IF(I63&gt;0,MAX(A$9:A62)+1,0)</f>
        <v>0</v>
      </c>
      <c r="B63" s="172"/>
      <c r="C63" s="173"/>
      <c r="D63" s="174" t="s">
        <v>656</v>
      </c>
      <c r="E63" s="183"/>
      <c r="F63" s="175"/>
      <c r="I63" s="233">
        <f>SUM(I60:I62)</f>
        <v>0</v>
      </c>
      <c r="K63" s="233"/>
    </row>
    <row r="64" spans="1:11" s="176" customFormat="1">
      <c r="A64" s="171"/>
      <c r="B64" s="172"/>
      <c r="C64" s="173"/>
      <c r="D64" s="174"/>
      <c r="E64" s="183"/>
      <c r="F64" s="175"/>
      <c r="I64" s="178"/>
    </row>
    <row r="65" spans="3:9">
      <c r="E65" s="157"/>
      <c r="H65" s="147" t="s">
        <v>597</v>
      </c>
      <c r="I65" s="513">
        <f>SUM(I63,I58,I51,I36,I24,I14)</f>
        <v>0</v>
      </c>
    </row>
    <row r="66" spans="3:9">
      <c r="G66" s="184"/>
      <c r="H66" s="145"/>
      <c r="I66" s="228"/>
    </row>
    <row r="67" spans="3:9">
      <c r="H67" s="150"/>
      <c r="I67" s="228"/>
    </row>
    <row r="68" spans="3:9">
      <c r="I68" s="228"/>
    </row>
    <row r="69" spans="3:9">
      <c r="H69" s="151"/>
      <c r="I69" s="228"/>
    </row>
    <row r="70" spans="3:9">
      <c r="C70" s="170"/>
    </row>
    <row r="71" spans="3:9">
      <c r="C71" s="170"/>
    </row>
    <row r="72" spans="3:9">
      <c r="C72" s="170"/>
    </row>
    <row r="73" spans="3:9">
      <c r="C73" s="170"/>
    </row>
    <row r="74" spans="3:9">
      <c r="C74" s="170"/>
    </row>
    <row r="75" spans="3:9">
      <c r="C75" s="170"/>
    </row>
    <row r="76" spans="3:9">
      <c r="C76" s="170"/>
    </row>
    <row r="77" spans="3:9">
      <c r="C77" s="170"/>
    </row>
    <row r="78" spans="3:9">
      <c r="C78" s="170"/>
    </row>
    <row r="79" spans="3:9">
      <c r="C79" s="170"/>
    </row>
    <row r="80" spans="3:9">
      <c r="C80" s="170"/>
    </row>
    <row r="81" spans="3:3">
      <c r="C81" s="170"/>
    </row>
    <row r="82" spans="3:3">
      <c r="C82" s="170"/>
    </row>
    <row r="83" spans="3:3">
      <c r="C83" s="170"/>
    </row>
    <row r="84" spans="3:3">
      <c r="C84" s="170"/>
    </row>
    <row r="85" spans="3:3">
      <c r="C85" s="170"/>
    </row>
    <row r="86" spans="3:3">
      <c r="C86" s="170"/>
    </row>
    <row r="87" spans="3:3">
      <c r="C87" s="170"/>
    </row>
    <row r="88" spans="3:3">
      <c r="C88" s="170"/>
    </row>
    <row r="89" spans="3:3">
      <c r="C89" s="170"/>
    </row>
    <row r="90" spans="3:3">
      <c r="C90" s="170"/>
    </row>
    <row r="91" spans="3:3">
      <c r="C91" s="170"/>
    </row>
    <row r="92" spans="3:3">
      <c r="C92" s="170"/>
    </row>
    <row r="93" spans="3:3">
      <c r="C93" s="170"/>
    </row>
    <row r="94" spans="3:3">
      <c r="C94" s="170"/>
    </row>
    <row r="95" spans="3:3">
      <c r="C95" s="170"/>
    </row>
    <row r="96" spans="3:3">
      <c r="C96" s="170"/>
    </row>
    <row r="97" spans="3:3">
      <c r="C97" s="170"/>
    </row>
    <row r="98" spans="3:3">
      <c r="C98" s="170"/>
    </row>
    <row r="99" spans="3:3">
      <c r="C99" s="170"/>
    </row>
    <row r="100" spans="3:3">
      <c r="C100" s="170"/>
    </row>
    <row r="101" spans="3:3">
      <c r="C101" s="170"/>
    </row>
    <row r="102" spans="3:3">
      <c r="C102" s="170"/>
    </row>
    <row r="103" spans="3:3">
      <c r="C103" s="170"/>
    </row>
    <row r="104" spans="3:3">
      <c r="C104" s="170"/>
    </row>
    <row r="105" spans="3:3">
      <c r="C105" s="170"/>
    </row>
    <row r="106" spans="3:3">
      <c r="C106" s="170"/>
    </row>
    <row r="107" spans="3:3">
      <c r="C107" s="170"/>
    </row>
    <row r="108" spans="3:3">
      <c r="C108" s="170"/>
    </row>
    <row r="109" spans="3:3">
      <c r="C109" s="170"/>
    </row>
    <row r="110" spans="3:3">
      <c r="C110" s="170"/>
    </row>
    <row r="111" spans="3:3">
      <c r="C111" s="170"/>
    </row>
    <row r="112" spans="3:3">
      <c r="C112" s="170"/>
    </row>
    <row r="113" spans="3:3">
      <c r="C113" s="170"/>
    </row>
    <row r="114" spans="3:3">
      <c r="C114" s="170"/>
    </row>
    <row r="115" spans="3:3">
      <c r="C115" s="170"/>
    </row>
    <row r="116" spans="3:3">
      <c r="C116" s="170"/>
    </row>
    <row r="117" spans="3:3">
      <c r="C117" s="170"/>
    </row>
    <row r="118" spans="3:3">
      <c r="C118" s="170"/>
    </row>
    <row r="119" spans="3:3">
      <c r="C119" s="170"/>
    </row>
    <row r="120" spans="3:3">
      <c r="C120" s="170"/>
    </row>
    <row r="121" spans="3:3">
      <c r="C121" s="170"/>
    </row>
    <row r="122" spans="3:3">
      <c r="C122" s="170"/>
    </row>
    <row r="123" spans="3:3">
      <c r="C123" s="170"/>
    </row>
    <row r="124" spans="3:3">
      <c r="C124" s="170"/>
    </row>
    <row r="125" spans="3:3">
      <c r="C125" s="170"/>
    </row>
    <row r="126" spans="3:3">
      <c r="C126" s="170"/>
    </row>
    <row r="127" spans="3:3">
      <c r="C127" s="170"/>
    </row>
    <row r="128" spans="3:3">
      <c r="C128" s="170"/>
    </row>
    <row r="129" spans="3:3">
      <c r="C129" s="170"/>
    </row>
    <row r="130" spans="3:3">
      <c r="C130" s="170"/>
    </row>
    <row r="131" spans="3:3">
      <c r="C131" s="170"/>
    </row>
    <row r="132" spans="3:3">
      <c r="C132" s="170"/>
    </row>
    <row r="133" spans="3:3">
      <c r="C133" s="170"/>
    </row>
    <row r="134" spans="3:3">
      <c r="C134" s="170"/>
    </row>
    <row r="135" spans="3:3">
      <c r="C135" s="170"/>
    </row>
    <row r="136" spans="3:3">
      <c r="C136" s="170"/>
    </row>
    <row r="137" spans="3:3">
      <c r="C137" s="170"/>
    </row>
    <row r="138" spans="3:3">
      <c r="C138" s="170"/>
    </row>
    <row r="139" spans="3:3">
      <c r="C139" s="170"/>
    </row>
    <row r="140" spans="3:3">
      <c r="C140" s="170"/>
    </row>
    <row r="141" spans="3:3">
      <c r="C141" s="170"/>
    </row>
    <row r="142" spans="3:3">
      <c r="C142" s="170"/>
    </row>
    <row r="143" spans="3:3">
      <c r="C143" s="170"/>
    </row>
    <row r="144" spans="3:3">
      <c r="C144" s="170"/>
    </row>
    <row r="145" spans="3:3">
      <c r="C145" s="170"/>
    </row>
    <row r="146" spans="3:3">
      <c r="C146" s="170"/>
    </row>
    <row r="147" spans="3:3">
      <c r="C147" s="170"/>
    </row>
    <row r="148" spans="3:3">
      <c r="C148" s="170"/>
    </row>
    <row r="149" spans="3:3">
      <c r="C149" s="170"/>
    </row>
    <row r="150" spans="3:3">
      <c r="C150" s="170"/>
    </row>
    <row r="151" spans="3:3">
      <c r="C151" s="170"/>
    </row>
    <row r="152" spans="3:3">
      <c r="C152" s="170"/>
    </row>
    <row r="153" spans="3:3">
      <c r="C153" s="170"/>
    </row>
    <row r="154" spans="3:3">
      <c r="C154" s="170"/>
    </row>
    <row r="155" spans="3:3">
      <c r="C155" s="170"/>
    </row>
    <row r="156" spans="3:3">
      <c r="C156" s="170"/>
    </row>
    <row r="157" spans="3:3">
      <c r="C157" s="170"/>
    </row>
    <row r="158" spans="3:3">
      <c r="C158" s="170"/>
    </row>
    <row r="159" spans="3:3">
      <c r="C159" s="170"/>
    </row>
    <row r="160" spans="3:3">
      <c r="C160" s="170"/>
    </row>
    <row r="161" spans="3:3">
      <c r="C161" s="170"/>
    </row>
    <row r="162" spans="3:3">
      <c r="C162" s="170"/>
    </row>
    <row r="163" spans="3:3">
      <c r="C163" s="170"/>
    </row>
    <row r="164" spans="3:3">
      <c r="C164" s="170"/>
    </row>
    <row r="165" spans="3:3">
      <c r="C165" s="170"/>
    </row>
    <row r="166" spans="3:3">
      <c r="C166" s="170"/>
    </row>
    <row r="167" spans="3:3">
      <c r="C167" s="170"/>
    </row>
    <row r="168" spans="3:3">
      <c r="C168" s="170"/>
    </row>
    <row r="169" spans="3:3">
      <c r="C169" s="170"/>
    </row>
    <row r="170" spans="3:3">
      <c r="C170" s="170"/>
    </row>
    <row r="171" spans="3:3">
      <c r="C171" s="170"/>
    </row>
    <row r="172" spans="3:3">
      <c r="C172" s="170"/>
    </row>
    <row r="173" spans="3:3">
      <c r="C173" s="170"/>
    </row>
    <row r="174" spans="3:3">
      <c r="C174" s="170"/>
    </row>
    <row r="175" spans="3:3">
      <c r="C175" s="170"/>
    </row>
    <row r="176" spans="3:3">
      <c r="C176" s="170"/>
    </row>
    <row r="177" spans="3:3">
      <c r="C177" s="170"/>
    </row>
    <row r="178" spans="3:3">
      <c r="C178" s="170"/>
    </row>
    <row r="179" spans="3:3">
      <c r="C179" s="170"/>
    </row>
    <row r="180" spans="3:3">
      <c r="C180" s="170"/>
    </row>
    <row r="181" spans="3:3">
      <c r="C181" s="170"/>
    </row>
    <row r="182" spans="3:3">
      <c r="C182" s="170"/>
    </row>
    <row r="183" spans="3:3">
      <c r="C183" s="170"/>
    </row>
    <row r="184" spans="3:3">
      <c r="C184" s="170"/>
    </row>
    <row r="185" spans="3:3">
      <c r="C185" s="170"/>
    </row>
    <row r="186" spans="3:3">
      <c r="C186" s="170"/>
    </row>
    <row r="187" spans="3:3">
      <c r="C187" s="170"/>
    </row>
    <row r="188" spans="3:3">
      <c r="C188" s="170"/>
    </row>
    <row r="189" spans="3:3">
      <c r="C189" s="170"/>
    </row>
    <row r="190" spans="3:3">
      <c r="C190" s="170"/>
    </row>
    <row r="191" spans="3:3">
      <c r="C191" s="170"/>
    </row>
    <row r="192" spans="3:3">
      <c r="C192" s="170"/>
    </row>
    <row r="193" spans="3:3">
      <c r="C193" s="170"/>
    </row>
    <row r="194" spans="3:3">
      <c r="C194" s="170"/>
    </row>
    <row r="195" spans="3:3">
      <c r="C195" s="170"/>
    </row>
    <row r="196" spans="3:3">
      <c r="C196" s="170"/>
    </row>
    <row r="197" spans="3:3">
      <c r="C197" s="170"/>
    </row>
    <row r="198" spans="3:3">
      <c r="C198" s="170"/>
    </row>
    <row r="199" spans="3:3">
      <c r="C199" s="170"/>
    </row>
    <row r="200" spans="3:3">
      <c r="C200" s="170"/>
    </row>
    <row r="201" spans="3:3">
      <c r="C201" s="170"/>
    </row>
    <row r="202" spans="3:3">
      <c r="C202" s="170"/>
    </row>
    <row r="203" spans="3:3">
      <c r="C203" s="170"/>
    </row>
    <row r="204" spans="3:3">
      <c r="C204" s="170"/>
    </row>
    <row r="205" spans="3:3">
      <c r="C205" s="170"/>
    </row>
    <row r="206" spans="3:3">
      <c r="C206" s="170"/>
    </row>
    <row r="207" spans="3:3">
      <c r="C207" s="170"/>
    </row>
    <row r="208" spans="3:3">
      <c r="C208" s="170"/>
    </row>
    <row r="209" spans="3:3">
      <c r="C209" s="170"/>
    </row>
    <row r="210" spans="3:3">
      <c r="C210" s="170"/>
    </row>
    <row r="211" spans="3:3">
      <c r="C211" s="170"/>
    </row>
    <row r="212" spans="3:3">
      <c r="C212" s="170"/>
    </row>
    <row r="213" spans="3:3">
      <c r="C213" s="170"/>
    </row>
    <row r="214" spans="3:3">
      <c r="C214" s="170"/>
    </row>
    <row r="215" spans="3:3">
      <c r="C215" s="170"/>
    </row>
    <row r="216" spans="3:3">
      <c r="C216" s="170"/>
    </row>
    <row r="217" spans="3:3">
      <c r="C217" s="170"/>
    </row>
    <row r="218" spans="3:3">
      <c r="C218" s="170"/>
    </row>
    <row r="219" spans="3:3">
      <c r="C219" s="170"/>
    </row>
    <row r="220" spans="3:3">
      <c r="C220" s="170"/>
    </row>
    <row r="221" spans="3:3">
      <c r="C221" s="170"/>
    </row>
    <row r="222" spans="3:3">
      <c r="C222" s="170"/>
    </row>
    <row r="223" spans="3:3">
      <c r="C223" s="170"/>
    </row>
    <row r="224" spans="3:3">
      <c r="C224" s="170"/>
    </row>
    <row r="225" spans="3:3">
      <c r="C225" s="170"/>
    </row>
    <row r="226" spans="3:3">
      <c r="C226" s="170"/>
    </row>
    <row r="227" spans="3:3">
      <c r="C227" s="170"/>
    </row>
    <row r="228" spans="3:3">
      <c r="C228" s="170"/>
    </row>
    <row r="229" spans="3:3">
      <c r="C229" s="170"/>
    </row>
    <row r="230" spans="3:3">
      <c r="C230" s="170"/>
    </row>
    <row r="231" spans="3:3">
      <c r="C231" s="170"/>
    </row>
    <row r="232" spans="3:3">
      <c r="C232" s="170"/>
    </row>
    <row r="233" spans="3:3">
      <c r="C233" s="170"/>
    </row>
    <row r="234" spans="3:3">
      <c r="C234" s="170"/>
    </row>
    <row r="235" spans="3:3">
      <c r="C235" s="170"/>
    </row>
    <row r="236" spans="3:3">
      <c r="C236" s="170"/>
    </row>
    <row r="237" spans="3:3">
      <c r="C237" s="170"/>
    </row>
    <row r="238" spans="3:3">
      <c r="C238" s="170"/>
    </row>
    <row r="239" spans="3:3">
      <c r="C239" s="170"/>
    </row>
    <row r="240" spans="3:3">
      <c r="C240" s="170"/>
    </row>
    <row r="241" spans="3:3">
      <c r="C241" s="170"/>
    </row>
    <row r="242" spans="3:3">
      <c r="C242" s="170"/>
    </row>
    <row r="243" spans="3:3">
      <c r="C243" s="170"/>
    </row>
    <row r="244" spans="3:3">
      <c r="C244" s="170"/>
    </row>
    <row r="245" spans="3:3">
      <c r="C245" s="170"/>
    </row>
    <row r="246" spans="3:3">
      <c r="C246" s="170"/>
    </row>
    <row r="247" spans="3:3">
      <c r="C247" s="170"/>
    </row>
    <row r="248" spans="3:3">
      <c r="C248" s="170"/>
    </row>
    <row r="249" spans="3:3">
      <c r="C249" s="170"/>
    </row>
    <row r="250" spans="3:3">
      <c r="C250" s="170"/>
    </row>
    <row r="251" spans="3:3">
      <c r="C251" s="170"/>
    </row>
    <row r="252" spans="3:3">
      <c r="C252" s="170"/>
    </row>
    <row r="253" spans="3:3">
      <c r="C253" s="170"/>
    </row>
    <row r="254" spans="3:3">
      <c r="C254" s="170"/>
    </row>
    <row r="255" spans="3:3">
      <c r="C255" s="170"/>
    </row>
    <row r="256" spans="3:3">
      <c r="C256" s="170"/>
    </row>
    <row r="257" spans="3:3">
      <c r="C257" s="170"/>
    </row>
    <row r="258" spans="3:3">
      <c r="C258" s="170"/>
    </row>
    <row r="259" spans="3:3">
      <c r="C259" s="170"/>
    </row>
    <row r="260" spans="3:3">
      <c r="C260" s="170"/>
    </row>
    <row r="261" spans="3:3">
      <c r="C261" s="170"/>
    </row>
    <row r="262" spans="3:3">
      <c r="C262" s="170"/>
    </row>
    <row r="263" spans="3:3">
      <c r="C263" s="170"/>
    </row>
    <row r="264" spans="3:3">
      <c r="C264" s="170"/>
    </row>
    <row r="265" spans="3:3">
      <c r="C265" s="170"/>
    </row>
    <row r="266" spans="3:3">
      <c r="C266" s="170"/>
    </row>
    <row r="267" spans="3:3">
      <c r="C267" s="170"/>
    </row>
    <row r="268" spans="3:3">
      <c r="C268" s="170"/>
    </row>
    <row r="269" spans="3:3">
      <c r="C269" s="170"/>
    </row>
    <row r="270" spans="3:3">
      <c r="C270" s="170"/>
    </row>
    <row r="271" spans="3:3">
      <c r="C271" s="170"/>
    </row>
    <row r="272" spans="3:3">
      <c r="C272" s="170"/>
    </row>
    <row r="273" spans="3:3">
      <c r="C273" s="170"/>
    </row>
    <row r="274" spans="3:3">
      <c r="C274" s="170"/>
    </row>
    <row r="275" spans="3:3">
      <c r="C275" s="170"/>
    </row>
    <row r="276" spans="3:3">
      <c r="C276" s="170"/>
    </row>
    <row r="277" spans="3:3">
      <c r="C277" s="170"/>
    </row>
    <row r="278" spans="3:3">
      <c r="C278" s="170"/>
    </row>
    <row r="279" spans="3:3">
      <c r="C279" s="170"/>
    </row>
    <row r="280" spans="3:3">
      <c r="C280" s="170"/>
    </row>
    <row r="281" spans="3:3">
      <c r="C281" s="170"/>
    </row>
    <row r="282" spans="3:3">
      <c r="C282" s="170"/>
    </row>
    <row r="283" spans="3:3">
      <c r="C283" s="170"/>
    </row>
    <row r="284" spans="3:3">
      <c r="C284" s="170"/>
    </row>
    <row r="285" spans="3:3">
      <c r="C285" s="170"/>
    </row>
    <row r="286" spans="3:3">
      <c r="C286" s="170"/>
    </row>
    <row r="287" spans="3:3">
      <c r="C287" s="170"/>
    </row>
    <row r="288" spans="3:3">
      <c r="C288" s="170"/>
    </row>
    <row r="289" spans="3:3">
      <c r="C289" s="170"/>
    </row>
    <row r="290" spans="3:3">
      <c r="C290" s="170"/>
    </row>
    <row r="291" spans="3:3">
      <c r="C291" s="170"/>
    </row>
    <row r="292" spans="3:3">
      <c r="C292" s="170"/>
    </row>
    <row r="293" spans="3:3">
      <c r="C293" s="170"/>
    </row>
    <row r="294" spans="3:3">
      <c r="C294" s="170"/>
    </row>
    <row r="295" spans="3:3">
      <c r="C295" s="170"/>
    </row>
    <row r="296" spans="3:3">
      <c r="C296" s="170"/>
    </row>
    <row r="297" spans="3:3">
      <c r="C297" s="170"/>
    </row>
    <row r="298" spans="3:3">
      <c r="C298" s="170"/>
    </row>
    <row r="299" spans="3:3">
      <c r="C299" s="170"/>
    </row>
    <row r="300" spans="3:3">
      <c r="C300" s="170"/>
    </row>
    <row r="301" spans="3:3">
      <c r="C301" s="170"/>
    </row>
    <row r="302" spans="3:3">
      <c r="C302" s="170"/>
    </row>
    <row r="303" spans="3:3">
      <c r="C303" s="170"/>
    </row>
    <row r="304" spans="3:3">
      <c r="C304" s="170"/>
    </row>
    <row r="305" spans="3:3">
      <c r="C305" s="170"/>
    </row>
    <row r="306" spans="3:3">
      <c r="C306" s="170"/>
    </row>
    <row r="307" spans="3:3">
      <c r="C307" s="170"/>
    </row>
    <row r="308" spans="3:3">
      <c r="C308" s="170"/>
    </row>
    <row r="309" spans="3:3">
      <c r="C309" s="170"/>
    </row>
    <row r="310" spans="3:3">
      <c r="C310" s="170"/>
    </row>
    <row r="311" spans="3:3">
      <c r="C311" s="170"/>
    </row>
    <row r="312" spans="3:3">
      <c r="C312" s="170"/>
    </row>
    <row r="313" spans="3:3">
      <c r="C313" s="170"/>
    </row>
    <row r="314" spans="3:3">
      <c r="C314" s="170"/>
    </row>
    <row r="315" spans="3:3">
      <c r="C315" s="170"/>
    </row>
    <row r="316" spans="3:3">
      <c r="C316" s="170"/>
    </row>
    <row r="317" spans="3:3">
      <c r="C317" s="170"/>
    </row>
    <row r="318" spans="3:3">
      <c r="C318" s="170"/>
    </row>
    <row r="319" spans="3:3">
      <c r="C319" s="170"/>
    </row>
    <row r="320" spans="3:3">
      <c r="C320" s="170"/>
    </row>
    <row r="321" spans="3:3">
      <c r="C321" s="170"/>
    </row>
    <row r="322" spans="3:3">
      <c r="C322" s="170"/>
    </row>
    <row r="323" spans="3:3">
      <c r="C323" s="170"/>
    </row>
    <row r="324" spans="3:3">
      <c r="C324" s="170"/>
    </row>
    <row r="325" spans="3:3">
      <c r="C325" s="170"/>
    </row>
    <row r="326" spans="3:3">
      <c r="C326" s="170"/>
    </row>
    <row r="327" spans="3:3">
      <c r="C327" s="170"/>
    </row>
    <row r="328" spans="3:3">
      <c r="C328" s="170"/>
    </row>
    <row r="329" spans="3:3">
      <c r="C329" s="170"/>
    </row>
    <row r="330" spans="3:3">
      <c r="C330" s="170"/>
    </row>
    <row r="331" spans="3:3">
      <c r="C331" s="170"/>
    </row>
    <row r="332" spans="3:3">
      <c r="C332" s="170"/>
    </row>
    <row r="333" spans="3:3">
      <c r="C333" s="170"/>
    </row>
    <row r="334" spans="3:3">
      <c r="C334" s="170"/>
    </row>
    <row r="335" spans="3:3">
      <c r="C335" s="170"/>
    </row>
    <row r="336" spans="3:3">
      <c r="C336" s="170"/>
    </row>
    <row r="337" spans="3:3">
      <c r="C337" s="170"/>
    </row>
    <row r="338" spans="3:3">
      <c r="C338" s="170"/>
    </row>
    <row r="339" spans="3:3">
      <c r="C339" s="170"/>
    </row>
    <row r="340" spans="3:3">
      <c r="C340" s="170"/>
    </row>
    <row r="341" spans="3:3">
      <c r="C341" s="170"/>
    </row>
    <row r="342" spans="3:3">
      <c r="C342" s="170"/>
    </row>
    <row r="343" spans="3:3">
      <c r="C343" s="170"/>
    </row>
    <row r="344" spans="3:3">
      <c r="C344" s="170"/>
    </row>
    <row r="345" spans="3:3">
      <c r="C345" s="170"/>
    </row>
    <row r="346" spans="3:3">
      <c r="C346" s="170"/>
    </row>
    <row r="347" spans="3:3">
      <c r="C347" s="170"/>
    </row>
    <row r="348" spans="3:3">
      <c r="C348" s="170"/>
    </row>
    <row r="349" spans="3:3">
      <c r="C349" s="170"/>
    </row>
    <row r="350" spans="3:3">
      <c r="C350" s="170"/>
    </row>
    <row r="351" spans="3:3">
      <c r="C351" s="170"/>
    </row>
    <row r="352" spans="3:3">
      <c r="C352" s="170"/>
    </row>
    <row r="353" spans="3:3">
      <c r="C353" s="170"/>
    </row>
    <row r="354" spans="3:3">
      <c r="C354" s="170"/>
    </row>
    <row r="355" spans="3:3">
      <c r="C355" s="170"/>
    </row>
    <row r="356" spans="3:3">
      <c r="C356" s="170"/>
    </row>
    <row r="357" spans="3:3">
      <c r="C357" s="170"/>
    </row>
    <row r="358" spans="3:3">
      <c r="C358" s="170"/>
    </row>
    <row r="359" spans="3:3">
      <c r="C359" s="170"/>
    </row>
    <row r="360" spans="3:3">
      <c r="C360" s="170"/>
    </row>
    <row r="361" spans="3:3">
      <c r="C361" s="170"/>
    </row>
    <row r="362" spans="3:3">
      <c r="C362" s="170"/>
    </row>
    <row r="363" spans="3:3">
      <c r="C363" s="170"/>
    </row>
    <row r="364" spans="3:3">
      <c r="C364" s="170"/>
    </row>
    <row r="365" spans="3:3">
      <c r="C365" s="170"/>
    </row>
    <row r="366" spans="3:3">
      <c r="C366" s="170"/>
    </row>
    <row r="367" spans="3:3">
      <c r="C367" s="170"/>
    </row>
    <row r="368" spans="3:3">
      <c r="C368" s="170"/>
    </row>
    <row r="369" spans="3:3">
      <c r="C369" s="170"/>
    </row>
    <row r="370" spans="3:3">
      <c r="C370" s="170"/>
    </row>
    <row r="371" spans="3:3">
      <c r="C371" s="170"/>
    </row>
    <row r="372" spans="3:3">
      <c r="C372" s="170"/>
    </row>
    <row r="373" spans="3:3">
      <c r="C373" s="170"/>
    </row>
    <row r="374" spans="3:3">
      <c r="C374" s="170"/>
    </row>
    <row r="375" spans="3:3">
      <c r="C375" s="170"/>
    </row>
    <row r="376" spans="3:3">
      <c r="C376" s="170"/>
    </row>
    <row r="377" spans="3:3">
      <c r="C377" s="170"/>
    </row>
    <row r="378" spans="3:3">
      <c r="C378" s="170"/>
    </row>
    <row r="379" spans="3:3">
      <c r="C379" s="170"/>
    </row>
    <row r="380" spans="3:3">
      <c r="C380" s="170"/>
    </row>
    <row r="381" spans="3:3">
      <c r="C381" s="170"/>
    </row>
    <row r="382" spans="3:3">
      <c r="C382" s="170"/>
    </row>
    <row r="383" spans="3:3">
      <c r="C383" s="170"/>
    </row>
    <row r="384" spans="3:3">
      <c r="C384" s="170"/>
    </row>
    <row r="385" spans="3:3">
      <c r="C385" s="170"/>
    </row>
    <row r="386" spans="3:3">
      <c r="C386" s="170"/>
    </row>
    <row r="387" spans="3:3">
      <c r="C387" s="170"/>
    </row>
    <row r="388" spans="3:3">
      <c r="C388" s="170"/>
    </row>
    <row r="389" spans="3:3">
      <c r="C389" s="170"/>
    </row>
    <row r="390" spans="3:3">
      <c r="C390" s="170"/>
    </row>
    <row r="391" spans="3:3">
      <c r="C391" s="170"/>
    </row>
    <row r="392" spans="3:3">
      <c r="C392" s="170"/>
    </row>
    <row r="393" spans="3:3">
      <c r="C393" s="170"/>
    </row>
    <row r="394" spans="3:3">
      <c r="C394" s="170"/>
    </row>
    <row r="395" spans="3:3">
      <c r="C395" s="170"/>
    </row>
    <row r="396" spans="3:3">
      <c r="C396" s="170"/>
    </row>
    <row r="397" spans="3:3">
      <c r="C397" s="170"/>
    </row>
    <row r="398" spans="3:3">
      <c r="C398" s="170"/>
    </row>
    <row r="399" spans="3:3">
      <c r="C399" s="170"/>
    </row>
    <row r="400" spans="3:3">
      <c r="C400" s="170"/>
    </row>
    <row r="401" spans="3:3">
      <c r="C401" s="170"/>
    </row>
    <row r="402" spans="3:3">
      <c r="C402" s="170"/>
    </row>
    <row r="403" spans="3:3">
      <c r="C403" s="170"/>
    </row>
    <row r="404" spans="3:3">
      <c r="C404" s="170"/>
    </row>
    <row r="405" spans="3:3">
      <c r="C405" s="170"/>
    </row>
    <row r="406" spans="3:3">
      <c r="C406" s="170"/>
    </row>
    <row r="407" spans="3:3">
      <c r="C407" s="170"/>
    </row>
    <row r="408" spans="3:3">
      <c r="C408" s="170"/>
    </row>
    <row r="409" spans="3:3">
      <c r="C409" s="170"/>
    </row>
    <row r="410" spans="3:3">
      <c r="C410" s="170"/>
    </row>
    <row r="411" spans="3:3">
      <c r="C411" s="170"/>
    </row>
    <row r="412" spans="3:3">
      <c r="C412" s="170"/>
    </row>
    <row r="413" spans="3:3">
      <c r="C413" s="170"/>
    </row>
    <row r="414" spans="3:3">
      <c r="C414" s="170"/>
    </row>
    <row r="415" spans="3:3">
      <c r="C415" s="170"/>
    </row>
    <row r="416" spans="3:3">
      <c r="C416" s="170"/>
    </row>
    <row r="417" spans="3:3">
      <c r="C417" s="170"/>
    </row>
    <row r="418" spans="3:3">
      <c r="C418" s="170"/>
    </row>
    <row r="419" spans="3:3">
      <c r="C419" s="170"/>
    </row>
    <row r="420" spans="3:3">
      <c r="C420" s="170"/>
    </row>
    <row r="421" spans="3:3">
      <c r="C421" s="170"/>
    </row>
    <row r="422" spans="3:3">
      <c r="C422" s="170"/>
    </row>
    <row r="423" spans="3:3">
      <c r="C423" s="170"/>
    </row>
    <row r="424" spans="3:3">
      <c r="C424" s="170"/>
    </row>
    <row r="425" spans="3:3">
      <c r="C425" s="170"/>
    </row>
    <row r="426" spans="3:3">
      <c r="C426" s="170"/>
    </row>
    <row r="427" spans="3:3">
      <c r="C427" s="170"/>
    </row>
    <row r="428" spans="3:3">
      <c r="C428" s="170"/>
    </row>
    <row r="429" spans="3:3">
      <c r="C429" s="170"/>
    </row>
    <row r="430" spans="3:3">
      <c r="C430" s="170"/>
    </row>
    <row r="431" spans="3:3">
      <c r="C431" s="170"/>
    </row>
    <row r="432" spans="3:3">
      <c r="C432" s="170"/>
    </row>
    <row r="433" spans="3:3">
      <c r="C433" s="170"/>
    </row>
    <row r="434" spans="3:3">
      <c r="C434" s="170"/>
    </row>
    <row r="435" spans="3:3">
      <c r="C435" s="170"/>
    </row>
    <row r="436" spans="3:3">
      <c r="C436" s="170"/>
    </row>
    <row r="437" spans="3:3">
      <c r="C437" s="170"/>
    </row>
    <row r="438" spans="3:3">
      <c r="C438" s="170"/>
    </row>
    <row r="439" spans="3:3">
      <c r="C439" s="170"/>
    </row>
    <row r="440" spans="3:3">
      <c r="C440" s="170"/>
    </row>
    <row r="441" spans="3:3">
      <c r="C441" s="170"/>
    </row>
    <row r="442" spans="3:3">
      <c r="C442" s="170"/>
    </row>
    <row r="443" spans="3:3">
      <c r="C443" s="170"/>
    </row>
    <row r="444" spans="3:3">
      <c r="C444" s="170"/>
    </row>
    <row r="445" spans="3:3">
      <c r="C445" s="170"/>
    </row>
    <row r="446" spans="3:3">
      <c r="C446" s="170"/>
    </row>
    <row r="447" spans="3:3">
      <c r="C447" s="170"/>
    </row>
    <row r="448" spans="3:3">
      <c r="C448" s="170"/>
    </row>
    <row r="449" spans="3:3">
      <c r="C449" s="170"/>
    </row>
    <row r="450" spans="3:3">
      <c r="C450" s="170"/>
    </row>
    <row r="451" spans="3:3">
      <c r="C451" s="170"/>
    </row>
    <row r="452" spans="3:3">
      <c r="C452" s="170"/>
    </row>
    <row r="453" spans="3:3">
      <c r="C453" s="170"/>
    </row>
    <row r="454" spans="3:3">
      <c r="C454" s="170"/>
    </row>
    <row r="455" spans="3:3">
      <c r="C455" s="170"/>
    </row>
    <row r="456" spans="3:3">
      <c r="C456" s="170"/>
    </row>
    <row r="457" spans="3:3">
      <c r="C457" s="170"/>
    </row>
    <row r="458" spans="3:3">
      <c r="C458" s="170"/>
    </row>
    <row r="459" spans="3:3">
      <c r="C459" s="170"/>
    </row>
    <row r="460" spans="3:3">
      <c r="C460" s="170"/>
    </row>
    <row r="461" spans="3:3">
      <c r="C461" s="170"/>
    </row>
    <row r="462" spans="3:3">
      <c r="C462" s="170"/>
    </row>
    <row r="463" spans="3:3">
      <c r="C463" s="170"/>
    </row>
    <row r="464" spans="3:3">
      <c r="C464" s="170"/>
    </row>
    <row r="465" spans="3:3">
      <c r="C465" s="170"/>
    </row>
    <row r="466" spans="3:3">
      <c r="C466" s="170"/>
    </row>
    <row r="467" spans="3:3">
      <c r="C467" s="170"/>
    </row>
    <row r="468" spans="3:3">
      <c r="C468" s="170"/>
    </row>
    <row r="469" spans="3:3">
      <c r="C469" s="170"/>
    </row>
    <row r="470" spans="3:3">
      <c r="C470" s="170"/>
    </row>
    <row r="471" spans="3:3">
      <c r="C471" s="170"/>
    </row>
    <row r="472" spans="3:3">
      <c r="C472" s="170"/>
    </row>
    <row r="473" spans="3:3">
      <c r="C473" s="170"/>
    </row>
    <row r="474" spans="3:3">
      <c r="C474" s="170"/>
    </row>
    <row r="475" spans="3:3">
      <c r="C475" s="170"/>
    </row>
    <row r="476" spans="3:3">
      <c r="C476" s="170"/>
    </row>
    <row r="477" spans="3:3">
      <c r="C477" s="170"/>
    </row>
    <row r="478" spans="3:3">
      <c r="C478" s="170"/>
    </row>
    <row r="479" spans="3:3">
      <c r="C479" s="170"/>
    </row>
    <row r="480" spans="3:3">
      <c r="C480" s="170"/>
    </row>
    <row r="481" spans="3:3">
      <c r="C481" s="170"/>
    </row>
    <row r="482" spans="3:3">
      <c r="C482" s="170"/>
    </row>
    <row r="483" spans="3:3">
      <c r="C483" s="170"/>
    </row>
    <row r="484" spans="3:3">
      <c r="C484" s="170"/>
    </row>
    <row r="485" spans="3:3">
      <c r="C485" s="170"/>
    </row>
    <row r="486" spans="3:3">
      <c r="C486" s="170"/>
    </row>
    <row r="487" spans="3:3">
      <c r="C487" s="170"/>
    </row>
    <row r="488" spans="3:3">
      <c r="C488" s="170"/>
    </row>
    <row r="489" spans="3:3">
      <c r="C489" s="170"/>
    </row>
    <row r="490" spans="3:3">
      <c r="C490" s="170"/>
    </row>
    <row r="491" spans="3:3">
      <c r="C491" s="170"/>
    </row>
    <row r="492" spans="3:3">
      <c r="C492" s="170"/>
    </row>
    <row r="493" spans="3:3">
      <c r="C493" s="170"/>
    </row>
    <row r="494" spans="3:3">
      <c r="C494" s="170"/>
    </row>
    <row r="495" spans="3:3">
      <c r="C495" s="170"/>
    </row>
    <row r="496" spans="3:3">
      <c r="C496" s="170"/>
    </row>
    <row r="497" spans="3:3">
      <c r="C497" s="170"/>
    </row>
    <row r="498" spans="3:3">
      <c r="C498" s="170"/>
    </row>
    <row r="499" spans="3:3">
      <c r="C499" s="170"/>
    </row>
    <row r="500" spans="3:3">
      <c r="C500" s="170"/>
    </row>
    <row r="501" spans="3:3">
      <c r="C501" s="170"/>
    </row>
    <row r="502" spans="3:3">
      <c r="C502" s="170"/>
    </row>
    <row r="503" spans="3:3">
      <c r="C503" s="170"/>
    </row>
    <row r="504" spans="3:3">
      <c r="C504" s="170"/>
    </row>
    <row r="505" spans="3:3">
      <c r="C505" s="170"/>
    </row>
    <row r="506" spans="3:3">
      <c r="C506" s="170"/>
    </row>
    <row r="507" spans="3:3">
      <c r="C507" s="170"/>
    </row>
    <row r="508" spans="3:3">
      <c r="C508" s="170"/>
    </row>
    <row r="509" spans="3:3">
      <c r="C509" s="170"/>
    </row>
    <row r="510" spans="3:3">
      <c r="C510" s="170"/>
    </row>
    <row r="511" spans="3:3">
      <c r="C511" s="170"/>
    </row>
    <row r="512" spans="3:3">
      <c r="C512" s="170"/>
    </row>
    <row r="513" spans="3:3">
      <c r="C513" s="170"/>
    </row>
    <row r="514" spans="3:3">
      <c r="C514" s="170"/>
    </row>
    <row r="515" spans="3:3">
      <c r="C515" s="170"/>
    </row>
    <row r="516" spans="3:3">
      <c r="C516" s="170"/>
    </row>
    <row r="517" spans="3:3">
      <c r="C517" s="170"/>
    </row>
    <row r="518" spans="3:3">
      <c r="C518" s="170"/>
    </row>
    <row r="519" spans="3:3">
      <c r="C519" s="170"/>
    </row>
    <row r="520" spans="3:3">
      <c r="C520" s="170"/>
    </row>
    <row r="521" spans="3:3">
      <c r="C521" s="170"/>
    </row>
    <row r="522" spans="3:3">
      <c r="C522" s="170"/>
    </row>
    <row r="523" spans="3:3">
      <c r="C523" s="170"/>
    </row>
    <row r="524" spans="3:3">
      <c r="C524" s="170"/>
    </row>
    <row r="525" spans="3:3">
      <c r="C525" s="170"/>
    </row>
    <row r="526" spans="3:3">
      <c r="C526" s="170"/>
    </row>
    <row r="527" spans="3:3">
      <c r="C527" s="170"/>
    </row>
    <row r="528" spans="3:3">
      <c r="C528" s="170"/>
    </row>
    <row r="529" spans="3:3">
      <c r="C529" s="170"/>
    </row>
    <row r="530" spans="3:3">
      <c r="C530" s="170"/>
    </row>
    <row r="531" spans="3:3">
      <c r="C531" s="170"/>
    </row>
    <row r="532" spans="3:3">
      <c r="C532" s="170"/>
    </row>
    <row r="533" spans="3:3">
      <c r="C533" s="170"/>
    </row>
    <row r="534" spans="3:3">
      <c r="C534" s="170"/>
    </row>
    <row r="535" spans="3:3">
      <c r="C535" s="170"/>
    </row>
    <row r="536" spans="3:3">
      <c r="C536" s="170"/>
    </row>
    <row r="537" spans="3:3">
      <c r="C537" s="170"/>
    </row>
    <row r="538" spans="3:3">
      <c r="C538" s="170"/>
    </row>
    <row r="539" spans="3:3">
      <c r="C539" s="170"/>
    </row>
    <row r="540" spans="3:3">
      <c r="C540" s="170"/>
    </row>
    <row r="541" spans="3:3">
      <c r="C541" s="170"/>
    </row>
    <row r="542" spans="3:3">
      <c r="C542" s="170"/>
    </row>
    <row r="543" spans="3:3">
      <c r="C543" s="170"/>
    </row>
    <row r="544" spans="3:3">
      <c r="C544" s="170"/>
    </row>
    <row r="545" spans="3:3">
      <c r="C545" s="170"/>
    </row>
    <row r="546" spans="3:3">
      <c r="C546" s="170"/>
    </row>
    <row r="547" spans="3:3">
      <c r="C547" s="170"/>
    </row>
    <row r="548" spans="3:3">
      <c r="C548" s="170"/>
    </row>
    <row r="549" spans="3:3">
      <c r="C549" s="170"/>
    </row>
    <row r="550" spans="3:3">
      <c r="C550" s="170"/>
    </row>
    <row r="551" spans="3:3">
      <c r="C551" s="170"/>
    </row>
    <row r="552" spans="3:3">
      <c r="C552" s="170"/>
    </row>
    <row r="553" spans="3:3">
      <c r="C553" s="170"/>
    </row>
    <row r="554" spans="3:3">
      <c r="C554" s="170"/>
    </row>
    <row r="555" spans="3:3">
      <c r="C555" s="170"/>
    </row>
    <row r="556" spans="3:3">
      <c r="C556" s="170"/>
    </row>
    <row r="557" spans="3:3">
      <c r="C557" s="170"/>
    </row>
    <row r="558" spans="3:3">
      <c r="C558" s="170"/>
    </row>
    <row r="559" spans="3:3">
      <c r="C559" s="170"/>
    </row>
    <row r="560" spans="3:3">
      <c r="C560" s="170"/>
    </row>
    <row r="561" spans="3:3">
      <c r="C561" s="170"/>
    </row>
    <row r="562" spans="3:3">
      <c r="C562" s="170"/>
    </row>
    <row r="563" spans="3:3">
      <c r="C563" s="170"/>
    </row>
    <row r="564" spans="3:3">
      <c r="C564" s="170"/>
    </row>
    <row r="565" spans="3:3">
      <c r="C565" s="170"/>
    </row>
    <row r="566" spans="3:3">
      <c r="C566" s="170"/>
    </row>
    <row r="567" spans="3:3">
      <c r="C567" s="170"/>
    </row>
    <row r="568" spans="3:3">
      <c r="C568" s="170"/>
    </row>
    <row r="569" spans="3:3">
      <c r="C569" s="170"/>
    </row>
    <row r="570" spans="3:3">
      <c r="C570" s="170"/>
    </row>
    <row r="571" spans="3:3">
      <c r="C571" s="170"/>
    </row>
    <row r="572" spans="3:3">
      <c r="C572" s="170"/>
    </row>
    <row r="573" spans="3:3">
      <c r="C573" s="170"/>
    </row>
    <row r="574" spans="3:3">
      <c r="C574" s="170"/>
    </row>
    <row r="575" spans="3:3">
      <c r="C575" s="170"/>
    </row>
    <row r="576" spans="3:3">
      <c r="C576" s="170"/>
    </row>
    <row r="577" spans="3:3">
      <c r="C577" s="170"/>
    </row>
    <row r="578" spans="3:3">
      <c r="C578" s="170"/>
    </row>
    <row r="579" spans="3:3">
      <c r="C579" s="170"/>
    </row>
    <row r="580" spans="3:3">
      <c r="C580" s="170"/>
    </row>
    <row r="581" spans="3:3">
      <c r="C581" s="170"/>
    </row>
    <row r="582" spans="3:3">
      <c r="C582" s="170"/>
    </row>
    <row r="583" spans="3:3">
      <c r="C583" s="170"/>
    </row>
    <row r="584" spans="3:3">
      <c r="C584" s="170"/>
    </row>
    <row r="585" spans="3:3">
      <c r="C585" s="170"/>
    </row>
    <row r="586" spans="3:3">
      <c r="C586" s="170"/>
    </row>
    <row r="587" spans="3:3">
      <c r="C587" s="170"/>
    </row>
    <row r="588" spans="3:3">
      <c r="C588" s="170"/>
    </row>
    <row r="589" spans="3:3">
      <c r="C589" s="170"/>
    </row>
    <row r="590" spans="3:3">
      <c r="C590" s="170"/>
    </row>
    <row r="591" spans="3:3">
      <c r="C591" s="170"/>
    </row>
    <row r="592" spans="3:3">
      <c r="C592" s="170"/>
    </row>
    <row r="593" spans="3:3">
      <c r="C593" s="170"/>
    </row>
    <row r="594" spans="3:3">
      <c r="C594" s="170"/>
    </row>
    <row r="595" spans="3:3">
      <c r="C595" s="170"/>
    </row>
    <row r="596" spans="3:3">
      <c r="C596" s="170"/>
    </row>
    <row r="597" spans="3:3">
      <c r="C597" s="170"/>
    </row>
    <row r="598" spans="3:3">
      <c r="C598" s="170"/>
    </row>
    <row r="599" spans="3:3">
      <c r="C599" s="170"/>
    </row>
    <row r="600" spans="3:3">
      <c r="C600" s="170"/>
    </row>
    <row r="601" spans="3:3">
      <c r="C601" s="170"/>
    </row>
    <row r="602" spans="3:3">
      <c r="C602" s="170"/>
    </row>
    <row r="603" spans="3:3">
      <c r="C603" s="170"/>
    </row>
    <row r="604" spans="3:3">
      <c r="C604" s="170"/>
    </row>
    <row r="605" spans="3:3">
      <c r="C605" s="170"/>
    </row>
    <row r="606" spans="3:3">
      <c r="C606" s="170"/>
    </row>
    <row r="607" spans="3:3">
      <c r="C607" s="170"/>
    </row>
    <row r="608" spans="3:3">
      <c r="C608" s="170"/>
    </row>
    <row r="609" spans="3:3">
      <c r="C609" s="170"/>
    </row>
    <row r="610" spans="3:3">
      <c r="C610" s="170"/>
    </row>
    <row r="611" spans="3:3">
      <c r="C611" s="170"/>
    </row>
    <row r="612" spans="3:3">
      <c r="C612" s="170"/>
    </row>
    <row r="613" spans="3:3">
      <c r="C613" s="170"/>
    </row>
    <row r="614" spans="3:3">
      <c r="C614" s="170"/>
    </row>
    <row r="615" spans="3:3">
      <c r="C615" s="170"/>
    </row>
    <row r="616" spans="3:3">
      <c r="C616" s="170"/>
    </row>
    <row r="617" spans="3:3">
      <c r="C617" s="170"/>
    </row>
    <row r="618" spans="3:3">
      <c r="C618" s="170"/>
    </row>
    <row r="619" spans="3:3">
      <c r="C619" s="170"/>
    </row>
    <row r="620" spans="3:3">
      <c r="C620" s="170"/>
    </row>
    <row r="621" spans="3:3">
      <c r="C621" s="170"/>
    </row>
    <row r="622" spans="3:3">
      <c r="C622" s="170"/>
    </row>
    <row r="623" spans="3:3">
      <c r="C623" s="170"/>
    </row>
    <row r="624" spans="3:3">
      <c r="C624" s="170"/>
    </row>
    <row r="625" spans="3:3">
      <c r="C625" s="170"/>
    </row>
    <row r="626" spans="3:3">
      <c r="C626" s="170"/>
    </row>
    <row r="627" spans="3:3">
      <c r="C627" s="170"/>
    </row>
    <row r="628" spans="3:3">
      <c r="C628" s="170"/>
    </row>
    <row r="629" spans="3:3">
      <c r="C629" s="170"/>
    </row>
    <row r="630" spans="3:3">
      <c r="C630" s="170"/>
    </row>
    <row r="631" spans="3:3">
      <c r="C631" s="170"/>
    </row>
    <row r="632" spans="3:3">
      <c r="C632" s="170"/>
    </row>
    <row r="633" spans="3:3">
      <c r="C633" s="170"/>
    </row>
    <row r="634" spans="3:3">
      <c r="C634" s="170"/>
    </row>
    <row r="635" spans="3:3">
      <c r="C635" s="170"/>
    </row>
    <row r="636" spans="3:3">
      <c r="C636" s="170"/>
    </row>
    <row r="637" spans="3:3">
      <c r="C637" s="170"/>
    </row>
    <row r="638" spans="3:3">
      <c r="C638" s="170"/>
    </row>
    <row r="639" spans="3:3">
      <c r="C639" s="170"/>
    </row>
    <row r="640" spans="3:3">
      <c r="C640" s="170"/>
    </row>
    <row r="641" spans="3:3">
      <c r="C641" s="170"/>
    </row>
    <row r="642" spans="3:3">
      <c r="C642" s="170"/>
    </row>
    <row r="643" spans="3:3">
      <c r="C643" s="170"/>
    </row>
    <row r="644" spans="3:3">
      <c r="C644" s="170"/>
    </row>
    <row r="645" spans="3:3">
      <c r="C645" s="170"/>
    </row>
    <row r="646" spans="3:3">
      <c r="C646" s="170"/>
    </row>
    <row r="647" spans="3:3">
      <c r="C647" s="170"/>
    </row>
    <row r="648" spans="3:3">
      <c r="C648" s="170"/>
    </row>
    <row r="649" spans="3:3">
      <c r="C649" s="170"/>
    </row>
    <row r="650" spans="3:3">
      <c r="C650" s="170"/>
    </row>
    <row r="651" spans="3:3">
      <c r="C651" s="170"/>
    </row>
    <row r="652" spans="3:3">
      <c r="C652" s="170"/>
    </row>
    <row r="653" spans="3:3">
      <c r="C653" s="170"/>
    </row>
    <row r="654" spans="3:3">
      <c r="C654" s="170"/>
    </row>
    <row r="655" spans="3:3">
      <c r="C655" s="170"/>
    </row>
    <row r="656" spans="3:3">
      <c r="C656" s="170"/>
    </row>
    <row r="657" spans="3:3">
      <c r="C657" s="170"/>
    </row>
    <row r="658" spans="3:3">
      <c r="C658" s="170"/>
    </row>
    <row r="659" spans="3:3">
      <c r="C659" s="170"/>
    </row>
    <row r="660" spans="3:3">
      <c r="C660" s="170"/>
    </row>
    <row r="661" spans="3:3">
      <c r="C661" s="170"/>
    </row>
    <row r="662" spans="3:3">
      <c r="C662" s="170"/>
    </row>
    <row r="663" spans="3:3">
      <c r="C663" s="170"/>
    </row>
    <row r="664" spans="3:3">
      <c r="C664" s="170"/>
    </row>
    <row r="665" spans="3:3">
      <c r="C665" s="170"/>
    </row>
    <row r="666" spans="3:3">
      <c r="C666" s="170"/>
    </row>
    <row r="667" spans="3:3">
      <c r="C667" s="170"/>
    </row>
    <row r="668" spans="3:3">
      <c r="C668" s="170"/>
    </row>
    <row r="669" spans="3:3">
      <c r="C669" s="170"/>
    </row>
    <row r="670" spans="3:3">
      <c r="C670" s="170"/>
    </row>
    <row r="671" spans="3:3">
      <c r="C671" s="170"/>
    </row>
    <row r="672" spans="3:3">
      <c r="C672" s="170"/>
    </row>
    <row r="673" spans="3:3">
      <c r="C673" s="170"/>
    </row>
    <row r="674" spans="3:3">
      <c r="C674" s="170"/>
    </row>
    <row r="675" spans="3:3">
      <c r="C675" s="170"/>
    </row>
    <row r="676" spans="3:3">
      <c r="C676" s="170"/>
    </row>
    <row r="677" spans="3:3">
      <c r="C677" s="170"/>
    </row>
    <row r="678" spans="3:3">
      <c r="C678" s="170"/>
    </row>
    <row r="679" spans="3:3">
      <c r="C679" s="170"/>
    </row>
    <row r="680" spans="3:3">
      <c r="C680" s="170"/>
    </row>
    <row r="681" spans="3:3">
      <c r="C681" s="170"/>
    </row>
    <row r="682" spans="3:3">
      <c r="C682" s="170"/>
    </row>
    <row r="683" spans="3:3">
      <c r="C683" s="170"/>
    </row>
    <row r="684" spans="3:3">
      <c r="C684" s="170"/>
    </row>
    <row r="685" spans="3:3">
      <c r="C685" s="170"/>
    </row>
    <row r="686" spans="3:3">
      <c r="C686" s="170"/>
    </row>
    <row r="687" spans="3:3">
      <c r="C687" s="170"/>
    </row>
    <row r="688" spans="3:3">
      <c r="C688" s="170"/>
    </row>
    <row r="689" spans="3:3">
      <c r="C689" s="170"/>
    </row>
    <row r="690" spans="3:3">
      <c r="C690" s="170"/>
    </row>
    <row r="691" spans="3:3">
      <c r="C691" s="170"/>
    </row>
    <row r="692" spans="3:3">
      <c r="C692" s="170"/>
    </row>
    <row r="693" spans="3:3">
      <c r="C693" s="170"/>
    </row>
    <row r="694" spans="3:3">
      <c r="C694" s="170"/>
    </row>
    <row r="695" spans="3:3">
      <c r="C695" s="170"/>
    </row>
    <row r="696" spans="3:3">
      <c r="C696" s="170"/>
    </row>
    <row r="697" spans="3:3">
      <c r="C697" s="170"/>
    </row>
    <row r="698" spans="3:3">
      <c r="C698" s="170"/>
    </row>
    <row r="699" spans="3:3">
      <c r="C699" s="170"/>
    </row>
    <row r="700" spans="3:3">
      <c r="C700" s="170"/>
    </row>
    <row r="701" spans="3:3">
      <c r="C701" s="170"/>
    </row>
    <row r="702" spans="3:3">
      <c r="C702" s="170"/>
    </row>
    <row r="703" spans="3:3">
      <c r="C703" s="170"/>
    </row>
    <row r="704" spans="3:3">
      <c r="C704" s="170"/>
    </row>
    <row r="705" spans="3:3">
      <c r="C705" s="170"/>
    </row>
    <row r="706" spans="3:3">
      <c r="C706" s="170"/>
    </row>
    <row r="707" spans="3:3">
      <c r="C707" s="170"/>
    </row>
    <row r="708" spans="3:3">
      <c r="C708" s="170"/>
    </row>
    <row r="709" spans="3:3">
      <c r="C709" s="170"/>
    </row>
    <row r="710" spans="3:3">
      <c r="C710" s="170"/>
    </row>
    <row r="711" spans="3:3">
      <c r="C711" s="170"/>
    </row>
    <row r="712" spans="3:3">
      <c r="C712" s="170"/>
    </row>
    <row r="713" spans="3:3">
      <c r="C713" s="170"/>
    </row>
    <row r="714" spans="3:3">
      <c r="C714" s="170"/>
    </row>
    <row r="715" spans="3:3">
      <c r="C715" s="170"/>
    </row>
    <row r="716" spans="3:3">
      <c r="C716" s="170"/>
    </row>
    <row r="717" spans="3:3">
      <c r="C717" s="170"/>
    </row>
    <row r="718" spans="3:3">
      <c r="C718" s="170"/>
    </row>
    <row r="719" spans="3:3">
      <c r="C719" s="170"/>
    </row>
    <row r="720" spans="3:3">
      <c r="C720" s="170"/>
    </row>
    <row r="721" spans="3:3">
      <c r="C721" s="170"/>
    </row>
    <row r="722" spans="3:3">
      <c r="C722" s="170"/>
    </row>
    <row r="723" spans="3:3">
      <c r="C723" s="170"/>
    </row>
    <row r="724" spans="3:3">
      <c r="C724" s="170"/>
    </row>
    <row r="725" spans="3:3">
      <c r="C725" s="170"/>
    </row>
    <row r="726" spans="3:3">
      <c r="C726" s="170"/>
    </row>
    <row r="727" spans="3:3">
      <c r="C727" s="170"/>
    </row>
    <row r="728" spans="3:3">
      <c r="C728" s="170"/>
    </row>
    <row r="729" spans="3:3">
      <c r="C729" s="170"/>
    </row>
    <row r="730" spans="3:3">
      <c r="C730" s="170"/>
    </row>
    <row r="731" spans="3:3">
      <c r="C731" s="170"/>
    </row>
    <row r="732" spans="3:3">
      <c r="C732" s="170"/>
    </row>
    <row r="733" spans="3:3">
      <c r="C733" s="170"/>
    </row>
    <row r="734" spans="3:3">
      <c r="C734" s="170"/>
    </row>
    <row r="735" spans="3:3">
      <c r="C735" s="170"/>
    </row>
    <row r="736" spans="3:3">
      <c r="C736" s="170"/>
    </row>
    <row r="737" spans="3:3">
      <c r="C737" s="170"/>
    </row>
    <row r="738" spans="3:3">
      <c r="C738" s="170"/>
    </row>
    <row r="739" spans="3:3">
      <c r="C739" s="170"/>
    </row>
    <row r="740" spans="3:3">
      <c r="C740" s="170"/>
    </row>
    <row r="741" spans="3:3">
      <c r="C741" s="170"/>
    </row>
    <row r="742" spans="3:3">
      <c r="C742" s="170"/>
    </row>
    <row r="743" spans="3:3">
      <c r="C743" s="170"/>
    </row>
    <row r="744" spans="3:3">
      <c r="C744" s="170"/>
    </row>
    <row r="745" spans="3:3">
      <c r="C745" s="170"/>
    </row>
    <row r="746" spans="3:3">
      <c r="C746" s="170"/>
    </row>
    <row r="747" spans="3:3">
      <c r="C747" s="170"/>
    </row>
    <row r="748" spans="3:3">
      <c r="C748" s="170"/>
    </row>
    <row r="749" spans="3:3">
      <c r="C749" s="170"/>
    </row>
    <row r="750" spans="3:3">
      <c r="C750" s="170"/>
    </row>
    <row r="751" spans="3:3">
      <c r="C751" s="170"/>
    </row>
    <row r="752" spans="3:3">
      <c r="C752" s="170"/>
    </row>
    <row r="753" spans="3:3">
      <c r="C753" s="170"/>
    </row>
    <row r="754" spans="3:3">
      <c r="C754" s="170"/>
    </row>
    <row r="755" spans="3:3">
      <c r="C755" s="170"/>
    </row>
    <row r="756" spans="3:3">
      <c r="C756" s="170"/>
    </row>
    <row r="757" spans="3:3">
      <c r="C757" s="170"/>
    </row>
    <row r="758" spans="3:3">
      <c r="C758" s="170"/>
    </row>
    <row r="759" spans="3:3">
      <c r="C759" s="170"/>
    </row>
    <row r="760" spans="3:3">
      <c r="C760" s="170"/>
    </row>
    <row r="761" spans="3:3">
      <c r="C761" s="170"/>
    </row>
    <row r="762" spans="3:3">
      <c r="C762" s="170"/>
    </row>
    <row r="763" spans="3:3">
      <c r="C763" s="170"/>
    </row>
    <row r="764" spans="3:3">
      <c r="C764" s="170"/>
    </row>
    <row r="765" spans="3:3">
      <c r="C765" s="170"/>
    </row>
    <row r="766" spans="3:3">
      <c r="C766" s="170"/>
    </row>
    <row r="767" spans="3:3">
      <c r="C767" s="170"/>
    </row>
    <row r="768" spans="3:3">
      <c r="C768" s="170"/>
    </row>
    <row r="769" spans="3:3">
      <c r="C769" s="170"/>
    </row>
    <row r="770" spans="3:3">
      <c r="C770" s="170"/>
    </row>
    <row r="771" spans="3:3">
      <c r="C771" s="170"/>
    </row>
    <row r="772" spans="3:3">
      <c r="C772" s="170"/>
    </row>
    <row r="773" spans="3:3">
      <c r="C773" s="170"/>
    </row>
    <row r="774" spans="3:3">
      <c r="C774" s="170"/>
    </row>
    <row r="775" spans="3:3">
      <c r="C775" s="170"/>
    </row>
    <row r="776" spans="3:3">
      <c r="C776" s="170"/>
    </row>
    <row r="777" spans="3:3">
      <c r="C777" s="170"/>
    </row>
    <row r="778" spans="3:3">
      <c r="C778" s="170"/>
    </row>
    <row r="779" spans="3:3">
      <c r="C779" s="170"/>
    </row>
    <row r="780" spans="3:3">
      <c r="C780" s="170"/>
    </row>
    <row r="781" spans="3:3">
      <c r="C781" s="170"/>
    </row>
    <row r="782" spans="3:3">
      <c r="C782" s="170"/>
    </row>
    <row r="783" spans="3:3">
      <c r="C783" s="170"/>
    </row>
    <row r="784" spans="3:3">
      <c r="C784" s="170"/>
    </row>
    <row r="785" spans="3:3">
      <c r="C785" s="170"/>
    </row>
    <row r="786" spans="3:3">
      <c r="C786" s="170"/>
    </row>
    <row r="787" spans="3:3">
      <c r="C787" s="170"/>
    </row>
    <row r="788" spans="3:3">
      <c r="C788" s="170"/>
    </row>
    <row r="789" spans="3:3">
      <c r="C789" s="170"/>
    </row>
    <row r="790" spans="3:3">
      <c r="C790" s="170"/>
    </row>
    <row r="791" spans="3:3">
      <c r="C791" s="170"/>
    </row>
    <row r="792" spans="3:3">
      <c r="C792" s="170"/>
    </row>
    <row r="793" spans="3:3">
      <c r="C793" s="170"/>
    </row>
    <row r="794" spans="3:3">
      <c r="C794" s="170"/>
    </row>
    <row r="795" spans="3:3">
      <c r="C795" s="170"/>
    </row>
    <row r="796" spans="3:3">
      <c r="C796" s="170"/>
    </row>
    <row r="797" spans="3:3">
      <c r="C797" s="170"/>
    </row>
    <row r="798" spans="3:3">
      <c r="C798" s="170"/>
    </row>
    <row r="799" spans="3:3">
      <c r="C799" s="170"/>
    </row>
    <row r="800" spans="3:3">
      <c r="C800" s="170"/>
    </row>
    <row r="801" spans="3:3">
      <c r="C801" s="170"/>
    </row>
    <row r="802" spans="3:3">
      <c r="C802" s="170"/>
    </row>
    <row r="803" spans="3:3">
      <c r="C803" s="170"/>
    </row>
    <row r="804" spans="3:3">
      <c r="C804" s="170"/>
    </row>
    <row r="805" spans="3:3">
      <c r="C805" s="170"/>
    </row>
    <row r="806" spans="3:3">
      <c r="C806" s="170"/>
    </row>
    <row r="807" spans="3:3">
      <c r="C807" s="170"/>
    </row>
    <row r="808" spans="3:3">
      <c r="C808" s="170"/>
    </row>
    <row r="809" spans="3:3">
      <c r="C809" s="170"/>
    </row>
    <row r="810" spans="3:3">
      <c r="C810" s="170"/>
    </row>
    <row r="811" spans="3:3">
      <c r="C811" s="170"/>
    </row>
    <row r="812" spans="3:3">
      <c r="C812" s="170"/>
    </row>
    <row r="813" spans="3:3">
      <c r="C813" s="170"/>
    </row>
    <row r="814" spans="3:3">
      <c r="C814" s="170"/>
    </row>
    <row r="815" spans="3:3">
      <c r="C815" s="170"/>
    </row>
    <row r="816" spans="3:3">
      <c r="C816" s="170"/>
    </row>
    <row r="817" spans="3:3">
      <c r="C817" s="170"/>
    </row>
    <row r="818" spans="3:3">
      <c r="C818" s="170"/>
    </row>
    <row r="819" spans="3:3">
      <c r="C819" s="170"/>
    </row>
    <row r="820" spans="3:3">
      <c r="C820" s="170"/>
    </row>
    <row r="821" spans="3:3">
      <c r="C821" s="170"/>
    </row>
    <row r="822" spans="3:3">
      <c r="C822" s="170"/>
    </row>
    <row r="823" spans="3:3">
      <c r="C823" s="170"/>
    </row>
    <row r="824" spans="3:3">
      <c r="C824" s="170"/>
    </row>
    <row r="825" spans="3:3">
      <c r="C825" s="170"/>
    </row>
    <row r="826" spans="3:3">
      <c r="C826" s="170"/>
    </row>
    <row r="827" spans="3:3">
      <c r="C827" s="170"/>
    </row>
    <row r="828" spans="3:3">
      <c r="C828" s="170"/>
    </row>
    <row r="829" spans="3:3">
      <c r="C829" s="170"/>
    </row>
    <row r="830" spans="3:3">
      <c r="C830" s="170"/>
    </row>
    <row r="831" spans="3:3">
      <c r="C831" s="170"/>
    </row>
    <row r="832" spans="3:3">
      <c r="C832" s="170"/>
    </row>
    <row r="833" spans="3:3">
      <c r="C833" s="170"/>
    </row>
    <row r="834" spans="3:3">
      <c r="C834" s="170"/>
    </row>
    <row r="835" spans="3:3">
      <c r="C835" s="170"/>
    </row>
    <row r="836" spans="3:3">
      <c r="C836" s="170"/>
    </row>
    <row r="837" spans="3:3">
      <c r="C837" s="170"/>
    </row>
    <row r="838" spans="3:3">
      <c r="C838" s="170"/>
    </row>
    <row r="839" spans="3:3">
      <c r="C839" s="170"/>
    </row>
    <row r="840" spans="3:3">
      <c r="C840" s="170"/>
    </row>
    <row r="841" spans="3:3">
      <c r="C841" s="170"/>
    </row>
    <row r="842" spans="3:3">
      <c r="C842" s="170"/>
    </row>
    <row r="843" spans="3:3">
      <c r="C843" s="170"/>
    </row>
    <row r="844" spans="3:3">
      <c r="C844" s="170"/>
    </row>
    <row r="845" spans="3:3">
      <c r="C845" s="170"/>
    </row>
    <row r="846" spans="3:3">
      <c r="C846" s="170"/>
    </row>
    <row r="847" spans="3:3">
      <c r="C847" s="170"/>
    </row>
    <row r="848" spans="3:3">
      <c r="C848" s="170"/>
    </row>
    <row r="849" spans="3:3">
      <c r="C849" s="170"/>
    </row>
    <row r="850" spans="3:3">
      <c r="C850" s="170"/>
    </row>
    <row r="851" spans="3:3">
      <c r="C851" s="170"/>
    </row>
    <row r="852" spans="3:3">
      <c r="C852" s="170"/>
    </row>
    <row r="853" spans="3:3">
      <c r="C853" s="170"/>
    </row>
    <row r="854" spans="3:3">
      <c r="C854" s="170"/>
    </row>
    <row r="855" spans="3:3">
      <c r="C855" s="170"/>
    </row>
    <row r="856" spans="3:3">
      <c r="C856" s="170"/>
    </row>
    <row r="857" spans="3:3">
      <c r="C857" s="170"/>
    </row>
    <row r="858" spans="3:3">
      <c r="C858" s="170"/>
    </row>
    <row r="859" spans="3:3">
      <c r="C859" s="170"/>
    </row>
    <row r="860" spans="3:3">
      <c r="C860" s="170"/>
    </row>
    <row r="861" spans="3:3">
      <c r="C861" s="170"/>
    </row>
    <row r="862" spans="3:3">
      <c r="C862" s="170"/>
    </row>
    <row r="863" spans="3:3">
      <c r="C863" s="170"/>
    </row>
    <row r="864" spans="3:3">
      <c r="C864" s="170"/>
    </row>
    <row r="865" spans="3:3">
      <c r="C865" s="170"/>
    </row>
    <row r="866" spans="3:3">
      <c r="C866" s="170"/>
    </row>
    <row r="867" spans="3:3">
      <c r="C867" s="170"/>
    </row>
    <row r="868" spans="3:3">
      <c r="C868" s="170"/>
    </row>
    <row r="869" spans="3:3">
      <c r="C869" s="170"/>
    </row>
    <row r="870" spans="3:3">
      <c r="C870" s="170"/>
    </row>
    <row r="871" spans="3:3">
      <c r="C871" s="170"/>
    </row>
    <row r="872" spans="3:3">
      <c r="C872" s="170"/>
    </row>
    <row r="873" spans="3:3">
      <c r="C873" s="170"/>
    </row>
    <row r="874" spans="3:3">
      <c r="C874" s="170"/>
    </row>
    <row r="875" spans="3:3">
      <c r="C875" s="170"/>
    </row>
    <row r="876" spans="3:3">
      <c r="C876" s="170"/>
    </row>
    <row r="877" spans="3:3">
      <c r="C877" s="170"/>
    </row>
    <row r="878" spans="3:3">
      <c r="C878" s="170"/>
    </row>
    <row r="879" spans="3:3">
      <c r="C879" s="170"/>
    </row>
    <row r="880" spans="3:3">
      <c r="C880" s="170"/>
    </row>
    <row r="881" spans="3:3">
      <c r="C881" s="170"/>
    </row>
    <row r="882" spans="3:3">
      <c r="C882" s="170"/>
    </row>
    <row r="883" spans="3:3">
      <c r="C883" s="170"/>
    </row>
    <row r="884" spans="3:3">
      <c r="C884" s="170"/>
    </row>
    <row r="885" spans="3:3">
      <c r="C885" s="170"/>
    </row>
    <row r="886" spans="3:3">
      <c r="C886" s="170"/>
    </row>
    <row r="887" spans="3:3">
      <c r="C887" s="170"/>
    </row>
    <row r="888" spans="3:3">
      <c r="C888" s="170"/>
    </row>
    <row r="889" spans="3:3">
      <c r="C889" s="170"/>
    </row>
    <row r="890" spans="3:3">
      <c r="C890" s="170"/>
    </row>
    <row r="891" spans="3:3">
      <c r="C891" s="170"/>
    </row>
    <row r="892" spans="3:3">
      <c r="C892" s="170"/>
    </row>
    <row r="893" spans="3:3">
      <c r="C893" s="170"/>
    </row>
    <row r="894" spans="3:3">
      <c r="C894" s="170"/>
    </row>
    <row r="895" spans="3:3">
      <c r="C895" s="170"/>
    </row>
    <row r="896" spans="3:3">
      <c r="C896" s="170"/>
    </row>
    <row r="897" spans="3:3">
      <c r="C897" s="170"/>
    </row>
    <row r="898" spans="3:3">
      <c r="C898" s="170"/>
    </row>
    <row r="899" spans="3:3">
      <c r="C899" s="170"/>
    </row>
    <row r="900" spans="3:3">
      <c r="C900" s="170"/>
    </row>
    <row r="901" spans="3:3">
      <c r="C901" s="170"/>
    </row>
    <row r="902" spans="3:3">
      <c r="C902" s="170"/>
    </row>
    <row r="903" spans="3:3">
      <c r="C903" s="170"/>
    </row>
    <row r="904" spans="3:3">
      <c r="C904" s="170"/>
    </row>
    <row r="905" spans="3:3">
      <c r="C905" s="170"/>
    </row>
    <row r="906" spans="3:3">
      <c r="C906" s="170"/>
    </row>
    <row r="907" spans="3:3">
      <c r="C907" s="170"/>
    </row>
    <row r="908" spans="3:3">
      <c r="C908" s="170"/>
    </row>
    <row r="909" spans="3:3">
      <c r="C909" s="170"/>
    </row>
    <row r="910" spans="3:3">
      <c r="C910" s="170"/>
    </row>
    <row r="911" spans="3:3">
      <c r="C911" s="170"/>
    </row>
    <row r="912" spans="3:3">
      <c r="C912" s="170"/>
    </row>
    <row r="913" spans="3:3">
      <c r="C913" s="170"/>
    </row>
    <row r="914" spans="3:3">
      <c r="C914" s="170"/>
    </row>
    <row r="915" spans="3:3">
      <c r="C915" s="170"/>
    </row>
    <row r="916" spans="3:3">
      <c r="C916" s="170"/>
    </row>
    <row r="917" spans="3:3">
      <c r="C917" s="170"/>
    </row>
    <row r="918" spans="3:3">
      <c r="C918" s="170"/>
    </row>
    <row r="919" spans="3:3">
      <c r="C919" s="170"/>
    </row>
    <row r="920" spans="3:3">
      <c r="C920" s="170"/>
    </row>
    <row r="921" spans="3:3">
      <c r="C921" s="170"/>
    </row>
    <row r="922" spans="3:3">
      <c r="C922" s="170"/>
    </row>
    <row r="923" spans="3:3">
      <c r="C923" s="170"/>
    </row>
    <row r="924" spans="3:3">
      <c r="C924" s="170"/>
    </row>
    <row r="925" spans="3:3">
      <c r="C925" s="170"/>
    </row>
    <row r="926" spans="3:3">
      <c r="C926" s="170"/>
    </row>
    <row r="927" spans="3:3">
      <c r="C927" s="170"/>
    </row>
    <row r="928" spans="3:3">
      <c r="C928" s="170"/>
    </row>
    <row r="929" spans="3:3">
      <c r="C929" s="170"/>
    </row>
    <row r="930" spans="3:3">
      <c r="C930" s="170"/>
    </row>
    <row r="931" spans="3:3">
      <c r="C931" s="170"/>
    </row>
    <row r="932" spans="3:3">
      <c r="C932" s="170"/>
    </row>
    <row r="933" spans="3:3">
      <c r="C933" s="170"/>
    </row>
    <row r="934" spans="3:3">
      <c r="C934" s="170"/>
    </row>
    <row r="935" spans="3:3">
      <c r="C935" s="170"/>
    </row>
    <row r="936" spans="3:3">
      <c r="C936" s="170"/>
    </row>
    <row r="937" spans="3:3">
      <c r="C937" s="170"/>
    </row>
    <row r="938" spans="3:3">
      <c r="C938" s="170"/>
    </row>
    <row r="939" spans="3:3">
      <c r="C939" s="170"/>
    </row>
    <row r="940" spans="3:3">
      <c r="C940" s="170"/>
    </row>
    <row r="941" spans="3:3">
      <c r="C941" s="170"/>
    </row>
    <row r="942" spans="3:3">
      <c r="C942" s="170"/>
    </row>
    <row r="943" spans="3:3">
      <c r="C943" s="170"/>
    </row>
    <row r="944" spans="3:3">
      <c r="C944" s="170"/>
    </row>
    <row r="945" spans="3:3">
      <c r="C945" s="170"/>
    </row>
    <row r="946" spans="3:3">
      <c r="C946" s="170"/>
    </row>
    <row r="947" spans="3:3">
      <c r="C947" s="170"/>
    </row>
    <row r="948" spans="3:3">
      <c r="C948" s="170"/>
    </row>
    <row r="949" spans="3:3">
      <c r="C949" s="170"/>
    </row>
    <row r="950" spans="3:3">
      <c r="C950" s="170"/>
    </row>
    <row r="951" spans="3:3">
      <c r="C951" s="170"/>
    </row>
    <row r="952" spans="3:3">
      <c r="C952" s="170"/>
    </row>
    <row r="953" spans="3:3">
      <c r="C953" s="170"/>
    </row>
    <row r="954" spans="3:3">
      <c r="C954" s="170"/>
    </row>
    <row r="955" spans="3:3">
      <c r="C955" s="170"/>
    </row>
    <row r="956" spans="3:3">
      <c r="C956" s="170"/>
    </row>
    <row r="957" spans="3:3">
      <c r="C957" s="170"/>
    </row>
    <row r="958" spans="3:3">
      <c r="C958" s="170"/>
    </row>
    <row r="959" spans="3:3">
      <c r="C959" s="170"/>
    </row>
    <row r="960" spans="3:3">
      <c r="C960" s="170"/>
    </row>
    <row r="961" spans="3:3">
      <c r="C961" s="170"/>
    </row>
    <row r="962" spans="3:3">
      <c r="C962" s="170"/>
    </row>
    <row r="963" spans="3:3">
      <c r="C963" s="170"/>
    </row>
    <row r="964" spans="3:3">
      <c r="C964" s="170"/>
    </row>
    <row r="965" spans="3:3">
      <c r="C965" s="170"/>
    </row>
    <row r="966" spans="3:3">
      <c r="C966" s="170"/>
    </row>
    <row r="967" spans="3:3">
      <c r="C967" s="170"/>
    </row>
    <row r="968" spans="3:3">
      <c r="C968" s="170"/>
    </row>
    <row r="969" spans="3:3">
      <c r="C969" s="170"/>
    </row>
    <row r="970" spans="3:3">
      <c r="C970" s="170"/>
    </row>
    <row r="971" spans="3:3">
      <c r="C971" s="170"/>
    </row>
    <row r="972" spans="3:3">
      <c r="C972" s="170"/>
    </row>
    <row r="973" spans="3:3">
      <c r="C973" s="170"/>
    </row>
    <row r="974" spans="3:3">
      <c r="C974" s="170"/>
    </row>
    <row r="975" spans="3:3">
      <c r="C975" s="170"/>
    </row>
    <row r="976" spans="3:3">
      <c r="C976" s="170"/>
    </row>
    <row r="977" spans="3:3">
      <c r="C977" s="170"/>
    </row>
    <row r="978" spans="3:3">
      <c r="C978" s="170"/>
    </row>
    <row r="979" spans="3:3">
      <c r="C979" s="170"/>
    </row>
    <row r="980" spans="3:3">
      <c r="C980" s="170"/>
    </row>
    <row r="981" spans="3:3">
      <c r="C981" s="170"/>
    </row>
    <row r="982" spans="3:3">
      <c r="C982" s="170"/>
    </row>
    <row r="983" spans="3:3">
      <c r="C983" s="170"/>
    </row>
    <row r="984" spans="3:3">
      <c r="C984" s="170"/>
    </row>
    <row r="985" spans="3:3">
      <c r="C985" s="170"/>
    </row>
    <row r="986" spans="3:3">
      <c r="C986" s="170"/>
    </row>
    <row r="987" spans="3:3">
      <c r="C987" s="170"/>
    </row>
    <row r="988" spans="3:3">
      <c r="C988" s="170"/>
    </row>
    <row r="989" spans="3:3">
      <c r="C989" s="170"/>
    </row>
    <row r="990" spans="3:3">
      <c r="C990" s="170"/>
    </row>
    <row r="991" spans="3:3">
      <c r="C991" s="170"/>
    </row>
    <row r="992" spans="3:3">
      <c r="C992" s="170"/>
    </row>
    <row r="993" spans="3:3">
      <c r="C993" s="170"/>
    </row>
    <row r="994" spans="3:3">
      <c r="C994" s="170"/>
    </row>
    <row r="995" spans="3:3">
      <c r="C995" s="170"/>
    </row>
    <row r="996" spans="3:3">
      <c r="C996" s="170"/>
    </row>
    <row r="997" spans="3:3">
      <c r="C997" s="170"/>
    </row>
    <row r="998" spans="3:3">
      <c r="C998" s="170"/>
    </row>
    <row r="999" spans="3:3">
      <c r="C999" s="170"/>
    </row>
    <row r="1000" spans="3:3">
      <c r="C1000" s="170"/>
    </row>
    <row r="1001" spans="3:3">
      <c r="C1001" s="170"/>
    </row>
    <row r="1002" spans="3:3">
      <c r="C1002" s="170"/>
    </row>
    <row r="1003" spans="3:3">
      <c r="C1003" s="170"/>
    </row>
    <row r="1004" spans="3:3">
      <c r="C1004" s="170"/>
    </row>
    <row r="1005" spans="3:3">
      <c r="C1005" s="170"/>
    </row>
    <row r="1006" spans="3:3">
      <c r="C1006" s="170"/>
    </row>
    <row r="1007" spans="3:3">
      <c r="C1007" s="170"/>
    </row>
    <row r="1008" spans="3:3">
      <c r="C1008" s="170"/>
    </row>
    <row r="1009" spans="3:3">
      <c r="C1009" s="170"/>
    </row>
    <row r="1010" spans="3:3">
      <c r="C1010" s="170"/>
    </row>
    <row r="1011" spans="3:3">
      <c r="C1011" s="170"/>
    </row>
    <row r="1012" spans="3:3">
      <c r="C1012" s="170"/>
    </row>
    <row r="1013" spans="3:3">
      <c r="C1013" s="170"/>
    </row>
    <row r="1014" spans="3:3">
      <c r="C1014" s="170"/>
    </row>
    <row r="1015" spans="3:3">
      <c r="C1015" s="170"/>
    </row>
    <row r="1016" spans="3:3">
      <c r="C1016" s="170"/>
    </row>
    <row r="1017" spans="3:3">
      <c r="C1017" s="170"/>
    </row>
    <row r="1018" spans="3:3">
      <c r="C1018" s="170"/>
    </row>
    <row r="1019" spans="3:3">
      <c r="C1019" s="170"/>
    </row>
    <row r="1020" spans="3:3">
      <c r="C1020" s="170"/>
    </row>
    <row r="1021" spans="3:3">
      <c r="C1021" s="170"/>
    </row>
    <row r="1022" spans="3:3">
      <c r="C1022" s="170"/>
    </row>
    <row r="1023" spans="3:3">
      <c r="C1023" s="170"/>
    </row>
    <row r="1024" spans="3:3">
      <c r="C1024" s="170"/>
    </row>
    <row r="1025" spans="3:3">
      <c r="C1025" s="170"/>
    </row>
    <row r="1026" spans="3:3">
      <c r="C1026" s="170"/>
    </row>
    <row r="1027" spans="3:3">
      <c r="C1027" s="170"/>
    </row>
    <row r="1028" spans="3:3">
      <c r="C1028" s="170"/>
    </row>
    <row r="1029" spans="3:3">
      <c r="C1029" s="170"/>
    </row>
    <row r="1030" spans="3:3">
      <c r="C1030" s="170"/>
    </row>
    <row r="1031" spans="3:3">
      <c r="C1031" s="170"/>
    </row>
    <row r="1032" spans="3:3">
      <c r="C1032" s="170"/>
    </row>
  </sheetData>
  <mergeCells count="2">
    <mergeCell ref="A1:I1"/>
    <mergeCell ref="A3:I3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77" orientation="landscape" r:id="rId1"/>
  <headerFooter alignWithMargins="0">
    <oddFooter>Stránka &amp;P</oddFooter>
  </headerFooter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27</vt:i4>
      </vt:variant>
    </vt:vector>
  </HeadingPairs>
  <TitlesOfParts>
    <vt:vector size="34" baseType="lpstr">
      <vt:lpstr>Rekapitulace </vt:lpstr>
      <vt:lpstr>ST Rekapitulace</vt:lpstr>
      <vt:lpstr>ST Položky</vt:lpstr>
      <vt:lpstr>EIaSLP</vt:lpstr>
      <vt:lpstr>ZTI</vt:lpstr>
      <vt:lpstr>UT - REK</vt:lpstr>
      <vt:lpstr>UT - POLOŽKY</vt:lpstr>
      <vt:lpstr>Dil</vt:lpstr>
      <vt:lpstr>EIaSLP!Excel_BuiltIn_Print_Area</vt:lpstr>
      <vt:lpstr>EIaSLP!Excel_BuiltIn_Print_Area_2</vt:lpstr>
      <vt:lpstr>EIaSLP!Excel_BuiltIn_Print_Titles</vt:lpstr>
      <vt:lpstr>EIaSLP!Excel_BuiltIn_Print_Titles_2</vt:lpstr>
      <vt:lpstr>NazevDilu</vt:lpstr>
      <vt:lpstr>EIaSLP!Názvy_tisku</vt:lpstr>
      <vt:lpstr>'ST Položky'!Názvy_tisku</vt:lpstr>
      <vt:lpstr>'ST Rekapitulace'!Názvy_tisku</vt:lpstr>
      <vt:lpstr>'UT - POLOŽKY'!Názvy_tisku</vt:lpstr>
      <vt:lpstr>ZTI!Názvy_tisku</vt:lpstr>
      <vt:lpstr>EIaSLP!Oblast_tisku</vt:lpstr>
      <vt:lpstr>'Rekapitulace '!Oblast_tisku</vt:lpstr>
      <vt:lpstr>'ST Položky'!Oblast_tisku</vt:lpstr>
      <vt:lpstr>'ST Rekapitulace'!Oblast_tisku</vt:lpstr>
      <vt:lpstr>'UT - POLOŽKY'!Oblast_tisku</vt:lpstr>
      <vt:lpstr>'UT - REK'!Oblast_tisku</vt:lpstr>
      <vt:lpstr>ZTI!Oblast_tisku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 Stanislav</dc:creator>
  <cp:lastModifiedBy>Uhlířová Eva</cp:lastModifiedBy>
  <cp:lastPrinted>2021-06-01T09:48:38Z</cp:lastPrinted>
  <dcterms:created xsi:type="dcterms:W3CDTF">2021-05-31T04:54:16Z</dcterms:created>
  <dcterms:modified xsi:type="dcterms:W3CDTF">2021-06-01T09:48:51Z</dcterms:modified>
</cp:coreProperties>
</file>