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y\KONTROLA\UKOLY\OOPP\OOPP_nové_VŘ\SeznamPoptávanýchOděvů_pracovní\podmíněné_formátování_varinaty_1-2-3\"/>
    </mc:Choice>
  </mc:AlternateContent>
  <bookViews>
    <workbookView xWindow="0" yWindow="0" windowWidth="20400" windowHeight="7305"/>
  </bookViews>
  <sheets>
    <sheet name="část A_ZÚ" sheetId="1" r:id="rId1"/>
    <sheet name="část A_ZÚ bez hesla" sheetId="5" r:id="rId2"/>
  </sheets>
  <definedNames>
    <definedName name="_xlnm._FilterDatabase" localSheetId="0" hidden="1">'část A_ZÚ'!$A$15:$V$51</definedName>
    <definedName name="_xlnm._FilterDatabase" localSheetId="1" hidden="1">'část A_ZÚ bez hesla'!$A$4:$V$40</definedName>
    <definedName name="_xlnm.Print_Titles" localSheetId="0">'část A_ZÚ'!$15:$16</definedName>
    <definedName name="_xlnm.Print_Titles" localSheetId="1">'část A_ZÚ bez hesla'!$4:$5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  <c r="N39" i="5"/>
  <c r="R39" i="5" s="1"/>
  <c r="T39" i="5" s="1"/>
  <c r="M39" i="5"/>
  <c r="O39" i="5" s="1"/>
  <c r="N38" i="5"/>
  <c r="R38" i="5" s="1"/>
  <c r="T38" i="5" s="1"/>
  <c r="M38" i="5"/>
  <c r="Q38" i="5" s="1"/>
  <c r="N37" i="5"/>
  <c r="R37" i="5" s="1"/>
  <c r="T37" i="5" s="1"/>
  <c r="M37" i="5"/>
  <c r="O37" i="5" s="1"/>
  <c r="N36" i="5"/>
  <c r="R36" i="5" s="1"/>
  <c r="T36" i="5" s="1"/>
  <c r="M36" i="5"/>
  <c r="Q36" i="5" s="1"/>
  <c r="N35" i="5"/>
  <c r="R35" i="5" s="1"/>
  <c r="T35" i="5" s="1"/>
  <c r="M35" i="5"/>
  <c r="O35" i="5" s="1"/>
  <c r="N34" i="5"/>
  <c r="R34" i="5" s="1"/>
  <c r="T34" i="5" s="1"/>
  <c r="M34" i="5"/>
  <c r="Q34" i="5" s="1"/>
  <c r="S34" i="5" s="1"/>
  <c r="M33" i="5"/>
  <c r="O33" i="5" s="1"/>
  <c r="M32" i="5"/>
  <c r="Q32" i="5" s="1"/>
  <c r="S32" i="5" s="1"/>
  <c r="M31" i="5"/>
  <c r="O31" i="5" s="1"/>
  <c r="L31" i="5"/>
  <c r="N32" i="5" s="1"/>
  <c r="N30" i="5"/>
  <c r="R30" i="5" s="1"/>
  <c r="T30" i="5" s="1"/>
  <c r="N29" i="5"/>
  <c r="P29" i="5" s="1"/>
  <c r="P28" i="5"/>
  <c r="N28" i="5"/>
  <c r="R28" i="5" s="1"/>
  <c r="T28" i="5" s="1"/>
  <c r="K28" i="5"/>
  <c r="M27" i="5"/>
  <c r="Q27" i="5" s="1"/>
  <c r="S27" i="5" s="1"/>
  <c r="M26" i="5"/>
  <c r="O26" i="5" s="1"/>
  <c r="L26" i="5"/>
  <c r="N27" i="5" s="1"/>
  <c r="N25" i="5"/>
  <c r="R25" i="5" s="1"/>
  <c r="T25" i="5" s="1"/>
  <c r="N24" i="5"/>
  <c r="P24" i="5" s="1"/>
  <c r="M24" i="5"/>
  <c r="Q24" i="5" s="1"/>
  <c r="K24" i="5"/>
  <c r="M25" i="5" s="1"/>
  <c r="Q23" i="5"/>
  <c r="S23" i="5" s="1"/>
  <c r="N23" i="5"/>
  <c r="R23" i="5" s="1"/>
  <c r="T23" i="5" s="1"/>
  <c r="M23" i="5"/>
  <c r="O23" i="5" s="1"/>
  <c r="S22" i="5"/>
  <c r="N22" i="5"/>
  <c r="R22" i="5" s="1"/>
  <c r="T22" i="5" s="1"/>
  <c r="M22" i="5"/>
  <c r="Q22" i="5" s="1"/>
  <c r="N21" i="5"/>
  <c r="R21" i="5" s="1"/>
  <c r="T21" i="5" s="1"/>
  <c r="M21" i="5"/>
  <c r="O21" i="5" s="1"/>
  <c r="N20" i="5"/>
  <c r="R20" i="5" s="1"/>
  <c r="T20" i="5" s="1"/>
  <c r="M20" i="5"/>
  <c r="Q20" i="5" s="1"/>
  <c r="N19" i="5"/>
  <c r="R19" i="5" s="1"/>
  <c r="T19" i="5" s="1"/>
  <c r="M19" i="5"/>
  <c r="O19" i="5" s="1"/>
  <c r="S18" i="5"/>
  <c r="N18" i="5"/>
  <c r="R18" i="5" s="1"/>
  <c r="T18" i="5" s="1"/>
  <c r="M18" i="5"/>
  <c r="Q18" i="5" s="1"/>
  <c r="Q17" i="5"/>
  <c r="S17" i="5" s="1"/>
  <c r="O17" i="5"/>
  <c r="N17" i="5"/>
  <c r="R17" i="5" s="1"/>
  <c r="T17" i="5" s="1"/>
  <c r="R16" i="5"/>
  <c r="T16" i="5" s="1"/>
  <c r="N16" i="5"/>
  <c r="P16" i="5" s="1"/>
  <c r="N15" i="5"/>
  <c r="R15" i="5" s="1"/>
  <c r="T15" i="5" s="1"/>
  <c r="N14" i="5"/>
  <c r="P14" i="5" s="1"/>
  <c r="N13" i="5"/>
  <c r="R13" i="5" s="1"/>
  <c r="T13" i="5" s="1"/>
  <c r="K13" i="5"/>
  <c r="N12" i="5"/>
  <c r="R12" i="5" s="1"/>
  <c r="T12" i="5" s="1"/>
  <c r="M12" i="5"/>
  <c r="Q12" i="5" s="1"/>
  <c r="N11" i="5"/>
  <c r="R11" i="5" s="1"/>
  <c r="T11" i="5" s="1"/>
  <c r="M11" i="5"/>
  <c r="O11" i="5" s="1"/>
  <c r="R10" i="5"/>
  <c r="T10" i="5" s="1"/>
  <c r="N10" i="5"/>
  <c r="P10" i="5" s="1"/>
  <c r="M10" i="5"/>
  <c r="Q10" i="5" s="1"/>
  <c r="S10" i="5" s="1"/>
  <c r="N9" i="5"/>
  <c r="R9" i="5" s="1"/>
  <c r="T9" i="5" s="1"/>
  <c r="M9" i="5"/>
  <c r="O9" i="5" s="1"/>
  <c r="R8" i="5"/>
  <c r="T8" i="5" s="1"/>
  <c r="N8" i="5"/>
  <c r="P8" i="5" s="1"/>
  <c r="M8" i="5"/>
  <c r="Q8" i="5" s="1"/>
  <c r="N7" i="5"/>
  <c r="R7" i="5" s="1"/>
  <c r="T7" i="5" s="1"/>
  <c r="M7" i="5"/>
  <c r="O7" i="5" s="1"/>
  <c r="R6" i="5"/>
  <c r="T6" i="5" s="1"/>
  <c r="N6" i="5"/>
  <c r="P6" i="5" s="1"/>
  <c r="M6" i="5"/>
  <c r="Q6" i="5" s="1"/>
  <c r="V17" i="5" l="1"/>
  <c r="O22" i="5"/>
  <c r="P23" i="5"/>
  <c r="P30" i="5"/>
  <c r="O32" i="5"/>
  <c r="U12" i="5"/>
  <c r="U20" i="5"/>
  <c r="O27" i="5"/>
  <c r="V34" i="5"/>
  <c r="P37" i="5"/>
  <c r="V10" i="5"/>
  <c r="O12" i="5"/>
  <c r="P13" i="5"/>
  <c r="P15" i="5"/>
  <c r="P21" i="5"/>
  <c r="V22" i="5"/>
  <c r="V23" i="5"/>
  <c r="O34" i="5"/>
  <c r="P35" i="5"/>
  <c r="O36" i="5"/>
  <c r="P7" i="5"/>
  <c r="O8" i="5"/>
  <c r="P9" i="5"/>
  <c r="O10" i="5"/>
  <c r="P11" i="5"/>
  <c r="S12" i="5"/>
  <c r="V12" i="5" s="1"/>
  <c r="P17" i="5"/>
  <c r="O18" i="5"/>
  <c r="P19" i="5"/>
  <c r="O20" i="5"/>
  <c r="U22" i="5"/>
  <c r="P25" i="5"/>
  <c r="Q26" i="5"/>
  <c r="S26" i="5" s="1"/>
  <c r="Q35" i="5"/>
  <c r="U35" i="5" s="1"/>
  <c r="P39" i="5"/>
  <c r="Q19" i="5"/>
  <c r="S19" i="5" s="1"/>
  <c r="V19" i="5" s="1"/>
  <c r="U34" i="5"/>
  <c r="O38" i="5"/>
  <c r="S6" i="5"/>
  <c r="U6" i="5"/>
  <c r="U8" i="5"/>
  <c r="R14" i="5"/>
  <c r="T14" i="5" s="1"/>
  <c r="U17" i="5"/>
  <c r="V18" i="5"/>
  <c r="O25" i="5"/>
  <c r="Q25" i="5"/>
  <c r="R27" i="5"/>
  <c r="T27" i="5" s="1"/>
  <c r="V27" i="5" s="1"/>
  <c r="P27" i="5"/>
  <c r="R29" i="5"/>
  <c r="T29" i="5" s="1"/>
  <c r="O6" i="5"/>
  <c r="S8" i="5"/>
  <c r="V8" i="5" s="1"/>
  <c r="U10" i="5"/>
  <c r="Q7" i="5"/>
  <c r="Q9" i="5"/>
  <c r="Q11" i="5"/>
  <c r="U18" i="5"/>
  <c r="U19" i="5"/>
  <c r="S20" i="5"/>
  <c r="V20" i="5" s="1"/>
  <c r="Q21" i="5"/>
  <c r="S24" i="5"/>
  <c r="R32" i="5"/>
  <c r="T32" i="5" s="1"/>
  <c r="V32" i="5" s="1"/>
  <c r="P32" i="5"/>
  <c r="Q33" i="5"/>
  <c r="U38" i="5"/>
  <c r="S38" i="5"/>
  <c r="V38" i="5" s="1"/>
  <c r="S35" i="5"/>
  <c r="V35" i="5" s="1"/>
  <c r="M16" i="5"/>
  <c r="M14" i="5"/>
  <c r="M15" i="5"/>
  <c r="M13" i="5"/>
  <c r="U23" i="5"/>
  <c r="R24" i="5"/>
  <c r="T24" i="5" s="1"/>
  <c r="M29" i="5"/>
  <c r="M30" i="5"/>
  <c r="M28" i="5"/>
  <c r="Q31" i="5"/>
  <c r="U36" i="5"/>
  <c r="S36" i="5"/>
  <c r="V36" i="5" s="1"/>
  <c r="Q37" i="5"/>
  <c r="Q39" i="5"/>
  <c r="P12" i="5"/>
  <c r="P18" i="5"/>
  <c r="P20" i="5"/>
  <c r="P22" i="5"/>
  <c r="O24" i="5"/>
  <c r="N26" i="5"/>
  <c r="N31" i="5"/>
  <c r="N33" i="5"/>
  <c r="P34" i="5"/>
  <c r="P36" i="5"/>
  <c r="P38" i="5"/>
  <c r="U32" i="5" l="1"/>
  <c r="U27" i="5"/>
  <c r="P31" i="5"/>
  <c r="R31" i="5"/>
  <c r="T31" i="5" s="1"/>
  <c r="S37" i="5"/>
  <c r="V37" i="5" s="1"/>
  <c r="U37" i="5"/>
  <c r="S31" i="5"/>
  <c r="U31" i="5"/>
  <c r="O15" i="5"/>
  <c r="Q15" i="5"/>
  <c r="S33" i="5"/>
  <c r="V24" i="5"/>
  <c r="S7" i="5"/>
  <c r="V7" i="5" s="1"/>
  <c r="U7" i="5"/>
  <c r="U24" i="5"/>
  <c r="S25" i="5"/>
  <c r="V25" i="5" s="1"/>
  <c r="U25" i="5"/>
  <c r="O30" i="5"/>
  <c r="Q30" i="5"/>
  <c r="Q16" i="5"/>
  <c r="O16" i="5"/>
  <c r="S21" i="5"/>
  <c r="V21" i="5" s="1"/>
  <c r="U21" i="5"/>
  <c r="S11" i="5"/>
  <c r="V11" i="5" s="1"/>
  <c r="U11" i="5"/>
  <c r="P26" i="5"/>
  <c r="R26" i="5"/>
  <c r="O28" i="5"/>
  <c r="O40" i="5" s="1"/>
  <c r="Q28" i="5"/>
  <c r="Q14" i="5"/>
  <c r="O14" i="5"/>
  <c r="P33" i="5"/>
  <c r="R33" i="5"/>
  <c r="T33" i="5" s="1"/>
  <c r="S39" i="5"/>
  <c r="V39" i="5" s="1"/>
  <c r="U39" i="5"/>
  <c r="Q29" i="5"/>
  <c r="O29" i="5"/>
  <c r="O13" i="5"/>
  <c r="Q13" i="5"/>
  <c r="S9" i="5"/>
  <c r="V9" i="5" s="1"/>
  <c r="U9" i="5"/>
  <c r="V6" i="5"/>
  <c r="V31" i="5" l="1"/>
  <c r="P40" i="5"/>
  <c r="V33" i="5"/>
  <c r="U14" i="5"/>
  <c r="S14" i="5"/>
  <c r="V14" i="5" s="1"/>
  <c r="S13" i="5"/>
  <c r="V13" i="5" s="1"/>
  <c r="U13" i="5"/>
  <c r="T26" i="5"/>
  <c r="U26" i="5"/>
  <c r="S30" i="5"/>
  <c r="V30" i="5" s="1"/>
  <c r="U30" i="5"/>
  <c r="U33" i="5"/>
  <c r="S28" i="5"/>
  <c r="V28" i="5" s="1"/>
  <c r="U28" i="5"/>
  <c r="S15" i="5"/>
  <c r="V15" i="5" s="1"/>
  <c r="U15" i="5"/>
  <c r="U29" i="5"/>
  <c r="S29" i="5"/>
  <c r="V29" i="5" s="1"/>
  <c r="U16" i="5"/>
  <c r="S16" i="5"/>
  <c r="V16" i="5" s="1"/>
  <c r="D53" i="1"/>
  <c r="V26" i="5" l="1"/>
  <c r="V40" i="5" s="1"/>
  <c r="T40" i="5"/>
  <c r="S40" i="5"/>
  <c r="M47" i="1"/>
  <c r="M17" i="1" l="1"/>
  <c r="Q17" i="1" s="1"/>
  <c r="N17" i="1"/>
  <c r="P17" i="1" s="1"/>
  <c r="M18" i="1"/>
  <c r="O18" i="1" s="1"/>
  <c r="N18" i="1"/>
  <c r="P18" i="1" s="1"/>
  <c r="M19" i="1"/>
  <c r="Q19" i="1" s="1"/>
  <c r="N19" i="1"/>
  <c r="P19" i="1" s="1"/>
  <c r="M20" i="1"/>
  <c r="O20" i="1" s="1"/>
  <c r="N20" i="1"/>
  <c r="P20" i="1" s="1"/>
  <c r="M21" i="1"/>
  <c r="O21" i="1" s="1"/>
  <c r="N21" i="1"/>
  <c r="R21" i="1" s="1"/>
  <c r="T21" i="1" s="1"/>
  <c r="M22" i="1"/>
  <c r="O22" i="1" s="1"/>
  <c r="N22" i="1"/>
  <c r="R22" i="1" s="1"/>
  <c r="T22" i="1" s="1"/>
  <c r="M23" i="1"/>
  <c r="Q23" i="1" s="1"/>
  <c r="N23" i="1"/>
  <c r="P23" i="1" s="1"/>
  <c r="K24" i="1"/>
  <c r="M25" i="1" s="1"/>
  <c r="N24" i="1"/>
  <c r="P24" i="1" s="1"/>
  <c r="N25" i="1"/>
  <c r="P25" i="1" s="1"/>
  <c r="N26" i="1"/>
  <c r="P26" i="1" s="1"/>
  <c r="N27" i="1"/>
  <c r="P27" i="1" s="1"/>
  <c r="N28" i="1"/>
  <c r="R28" i="1" s="1"/>
  <c r="T28" i="1" s="1"/>
  <c r="O28" i="1"/>
  <c r="Q28" i="1"/>
  <c r="M29" i="1"/>
  <c r="O29" i="1" s="1"/>
  <c r="N29" i="1"/>
  <c r="R29" i="1" s="1"/>
  <c r="T29" i="1" s="1"/>
  <c r="M30" i="1"/>
  <c r="O30" i="1" s="1"/>
  <c r="N30" i="1"/>
  <c r="P30" i="1" s="1"/>
  <c r="M31" i="1"/>
  <c r="O31" i="1" s="1"/>
  <c r="N31" i="1"/>
  <c r="R31" i="1" s="1"/>
  <c r="T31" i="1" s="1"/>
  <c r="M32" i="1"/>
  <c r="O32" i="1" s="1"/>
  <c r="N32" i="1"/>
  <c r="R32" i="1" s="1"/>
  <c r="T32" i="1" s="1"/>
  <c r="M33" i="1"/>
  <c r="O33" i="1" s="1"/>
  <c r="N33" i="1"/>
  <c r="R33" i="1" s="1"/>
  <c r="T33" i="1" s="1"/>
  <c r="M34" i="1"/>
  <c r="O34" i="1" s="1"/>
  <c r="N34" i="1"/>
  <c r="P34" i="1" s="1"/>
  <c r="K35" i="1"/>
  <c r="M35" i="1" s="1"/>
  <c r="N35" i="1"/>
  <c r="P35" i="1" s="1"/>
  <c r="N36" i="1"/>
  <c r="P36" i="1" s="1"/>
  <c r="L37" i="1"/>
  <c r="N37" i="1" s="1"/>
  <c r="P37" i="1" s="1"/>
  <c r="M37" i="1"/>
  <c r="O37" i="1" s="1"/>
  <c r="M38" i="1"/>
  <c r="O38" i="1" s="1"/>
  <c r="K39" i="1"/>
  <c r="M40" i="1" s="1"/>
  <c r="Q40" i="1" s="1"/>
  <c r="N39" i="1"/>
  <c r="P39" i="1" s="1"/>
  <c r="N40" i="1"/>
  <c r="P40" i="1" s="1"/>
  <c r="N41" i="1"/>
  <c r="R41" i="1" s="1"/>
  <c r="T41" i="1" s="1"/>
  <c r="L42" i="1"/>
  <c r="N42" i="1" s="1"/>
  <c r="M42" i="1"/>
  <c r="O42" i="1" s="1"/>
  <c r="M43" i="1"/>
  <c r="O43" i="1" s="1"/>
  <c r="M44" i="1"/>
  <c r="O44" i="1" s="1"/>
  <c r="M45" i="1"/>
  <c r="Q45" i="1" s="1"/>
  <c r="N45" i="1"/>
  <c r="P45" i="1" s="1"/>
  <c r="M46" i="1"/>
  <c r="O46" i="1" s="1"/>
  <c r="N46" i="1"/>
  <c r="P46" i="1" s="1"/>
  <c r="Q47" i="1"/>
  <c r="N47" i="1"/>
  <c r="R47" i="1" s="1"/>
  <c r="T47" i="1" s="1"/>
  <c r="M48" i="1"/>
  <c r="O48" i="1" s="1"/>
  <c r="N48" i="1"/>
  <c r="R48" i="1" s="1"/>
  <c r="T48" i="1" s="1"/>
  <c r="M49" i="1"/>
  <c r="O49" i="1" s="1"/>
  <c r="N49" i="1"/>
  <c r="R49" i="1" s="1"/>
  <c r="T49" i="1" s="1"/>
  <c r="M50" i="1"/>
  <c r="O50" i="1" s="1"/>
  <c r="N50" i="1"/>
  <c r="P50" i="1" s="1"/>
  <c r="S28" i="1" l="1"/>
  <c r="V28" i="1" s="1"/>
  <c r="U28" i="1"/>
  <c r="S47" i="1"/>
  <c r="V47" i="1" s="1"/>
  <c r="U47" i="1"/>
  <c r="S45" i="1"/>
  <c r="S40" i="1"/>
  <c r="S23" i="1"/>
  <c r="S19" i="1"/>
  <c r="S17" i="1"/>
  <c r="P32" i="1"/>
  <c r="O23" i="1"/>
  <c r="O47" i="1"/>
  <c r="Q43" i="1"/>
  <c r="Q48" i="1"/>
  <c r="N38" i="1"/>
  <c r="P38" i="1" s="1"/>
  <c r="Q49" i="1"/>
  <c r="P48" i="1"/>
  <c r="Q50" i="1"/>
  <c r="Q32" i="1"/>
  <c r="R17" i="1"/>
  <c r="T17" i="1" s="1"/>
  <c r="R20" i="1"/>
  <c r="T20" i="1" s="1"/>
  <c r="R50" i="1"/>
  <c r="T50" i="1" s="1"/>
  <c r="P49" i="1"/>
  <c r="P41" i="1"/>
  <c r="Q30" i="1"/>
  <c r="Q29" i="1"/>
  <c r="R23" i="1"/>
  <c r="T23" i="1" s="1"/>
  <c r="R18" i="1"/>
  <c r="T18" i="1" s="1"/>
  <c r="O17" i="1"/>
  <c r="Q44" i="1"/>
  <c r="Q42" i="1"/>
  <c r="Q31" i="1"/>
  <c r="Q22" i="1"/>
  <c r="R19" i="1"/>
  <c r="T19" i="1" s="1"/>
  <c r="R45" i="1"/>
  <c r="T45" i="1" s="1"/>
  <c r="R46" i="1"/>
  <c r="T46" i="1" s="1"/>
  <c r="O45" i="1"/>
  <c r="P33" i="1"/>
  <c r="Q21" i="1"/>
  <c r="Q38" i="1"/>
  <c r="Q33" i="1"/>
  <c r="O19" i="1"/>
  <c r="Q46" i="1"/>
  <c r="R30" i="1"/>
  <c r="T30" i="1" s="1"/>
  <c r="P29" i="1"/>
  <c r="Q20" i="1"/>
  <c r="Q18" i="1"/>
  <c r="M41" i="1"/>
  <c r="O41" i="1" s="1"/>
  <c r="Q37" i="1"/>
  <c r="R34" i="1"/>
  <c r="T34" i="1" s="1"/>
  <c r="R40" i="1"/>
  <c r="T40" i="1" s="1"/>
  <c r="Q35" i="1"/>
  <c r="O35" i="1"/>
  <c r="Q25" i="1"/>
  <c r="O25" i="1"/>
  <c r="Q34" i="1"/>
  <c r="R39" i="1"/>
  <c r="T39" i="1" s="1"/>
  <c r="M39" i="1"/>
  <c r="R36" i="1"/>
  <c r="T36" i="1" s="1"/>
  <c r="M36" i="1"/>
  <c r="R26" i="1"/>
  <c r="T26" i="1" s="1"/>
  <c r="M26" i="1"/>
  <c r="R24" i="1"/>
  <c r="T24" i="1" s="1"/>
  <c r="M24" i="1"/>
  <c r="R35" i="1"/>
  <c r="T35" i="1" s="1"/>
  <c r="P22" i="1"/>
  <c r="P21" i="1"/>
  <c r="P47" i="1"/>
  <c r="R37" i="1"/>
  <c r="T37" i="1" s="1"/>
  <c r="P31" i="1"/>
  <c r="P28" i="1"/>
  <c r="R27" i="1"/>
  <c r="T27" i="1" s="1"/>
  <c r="M27" i="1"/>
  <c r="R25" i="1"/>
  <c r="T25" i="1" s="1"/>
  <c r="R42" i="1"/>
  <c r="T42" i="1" s="1"/>
  <c r="P42" i="1"/>
  <c r="O40" i="1"/>
  <c r="N44" i="1"/>
  <c r="N43" i="1"/>
  <c r="V40" i="1" l="1"/>
  <c r="U17" i="1"/>
  <c r="V23" i="1"/>
  <c r="U45" i="1"/>
  <c r="U23" i="1"/>
  <c r="S44" i="1"/>
  <c r="S29" i="1"/>
  <c r="V29" i="1" s="1"/>
  <c r="U29" i="1"/>
  <c r="S50" i="1"/>
  <c r="V50" i="1" s="1"/>
  <c r="U50" i="1"/>
  <c r="V19" i="1"/>
  <c r="S37" i="1"/>
  <c r="V37" i="1" s="1"/>
  <c r="U37" i="1"/>
  <c r="S33" i="1"/>
  <c r="V33" i="1" s="1"/>
  <c r="U33" i="1"/>
  <c r="S22" i="1"/>
  <c r="V22" i="1" s="1"/>
  <c r="U22" i="1"/>
  <c r="S30" i="1"/>
  <c r="V30" i="1" s="1"/>
  <c r="U30" i="1"/>
  <c r="S34" i="1"/>
  <c r="V34" i="1" s="1"/>
  <c r="U34" i="1"/>
  <c r="S18" i="1"/>
  <c r="V18" i="1" s="1"/>
  <c r="U18" i="1"/>
  <c r="S46" i="1"/>
  <c r="V46" i="1" s="1"/>
  <c r="U46" i="1"/>
  <c r="S21" i="1"/>
  <c r="V21" i="1" s="1"/>
  <c r="U21" i="1"/>
  <c r="S42" i="1"/>
  <c r="V42" i="1" s="1"/>
  <c r="U42" i="1"/>
  <c r="S32" i="1"/>
  <c r="V32" i="1" s="1"/>
  <c r="U32" i="1"/>
  <c r="U19" i="1"/>
  <c r="U40" i="1"/>
  <c r="S25" i="1"/>
  <c r="V25" i="1" s="1"/>
  <c r="U25" i="1"/>
  <c r="S20" i="1"/>
  <c r="V20" i="1" s="1"/>
  <c r="U20" i="1"/>
  <c r="S48" i="1"/>
  <c r="V48" i="1" s="1"/>
  <c r="U48" i="1"/>
  <c r="S43" i="1"/>
  <c r="S35" i="1"/>
  <c r="V35" i="1" s="1"/>
  <c r="U35" i="1"/>
  <c r="S38" i="1"/>
  <c r="S31" i="1"/>
  <c r="V31" i="1" s="1"/>
  <c r="U31" i="1"/>
  <c r="S49" i="1"/>
  <c r="V49" i="1" s="1"/>
  <c r="U49" i="1"/>
  <c r="V17" i="1"/>
  <c r="V45" i="1"/>
  <c r="R38" i="1"/>
  <c r="T38" i="1" s="1"/>
  <c r="Q41" i="1"/>
  <c r="O24" i="1"/>
  <c r="Q24" i="1"/>
  <c r="O39" i="1"/>
  <c r="Q39" i="1"/>
  <c r="Q27" i="1"/>
  <c r="O27" i="1"/>
  <c r="O26" i="1"/>
  <c r="Q26" i="1"/>
  <c r="O36" i="1"/>
  <c r="Q36" i="1"/>
  <c r="R44" i="1"/>
  <c r="T44" i="1" s="1"/>
  <c r="P44" i="1"/>
  <c r="R43" i="1"/>
  <c r="T43" i="1" s="1"/>
  <c r="P43" i="1"/>
  <c r="S27" i="1" l="1"/>
  <c r="V27" i="1" s="1"/>
  <c r="U27" i="1"/>
  <c r="V38" i="1"/>
  <c r="V43" i="1"/>
  <c r="P51" i="1"/>
  <c r="S36" i="1"/>
  <c r="V36" i="1" s="1"/>
  <c r="U36" i="1"/>
  <c r="S24" i="1"/>
  <c r="V24" i="1" s="1"/>
  <c r="U24" i="1"/>
  <c r="U44" i="1"/>
  <c r="S26" i="1"/>
  <c r="V26" i="1" s="1"/>
  <c r="U26" i="1"/>
  <c r="S39" i="1"/>
  <c r="V39" i="1" s="1"/>
  <c r="U39" i="1"/>
  <c r="S41" i="1"/>
  <c r="V41" i="1" s="1"/>
  <c r="U41" i="1"/>
  <c r="U38" i="1"/>
  <c r="U43" i="1"/>
  <c r="V44" i="1"/>
  <c r="O51" i="1"/>
  <c r="T51" i="1"/>
  <c r="V51" i="1" l="1"/>
  <c r="S51" i="1"/>
</calcChain>
</file>

<file path=xl/sharedStrings.xml><?xml version="1.0" encoding="utf-8"?>
<sst xmlns="http://schemas.openxmlformats.org/spreadsheetml/2006/main" count="388" uniqueCount="95">
  <si>
    <t>U masérů wellness předpokládáme komplet vrchní a spodní části oděvu v této části VŘ; wellnesoví maséři poskytují speciální, cenově vyšší procedury, proto klademe větší důraz na odpovídající vizuální vzhled oděvu.</t>
  </si>
  <si>
    <t>Maséři wellness posyktují procedury především samoplátcům, převažují 60 minutové masáže.</t>
  </si>
  <si>
    <t>Maséři medical poskytují procedury především klientům pojišťoven, převažují kratší 20 minutové masáže.</t>
  </si>
  <si>
    <t>Lázeňská = pracují v neklimatizovaných prostorech; ideálně materiál rychleschnoucí, funkční; pozor - ušpiní se od slatiny, tj. náročná údržba oděvu.</t>
  </si>
  <si>
    <t xml:space="preserve">Krátký rukáv = rukáv by měl být v délce přibližně do půli paží. Nesmí být příliš krátký, například zakončení rukávu těsně pod ramenem je nežádoucí. </t>
  </si>
  <si>
    <t>Lékaři (M,Ž) mohou mít i civilnější oděv, který by je "polidštil" v očích pacientů, nepřipadali by si jako v nemocnici. Není podmínkou pouze bílá barva.</t>
  </si>
  <si>
    <t>Střihy, materiály je nutno volit tak, aby byl zajištěn volný, pohodlný pohyb při výkonu práce; především v oblasti zad, ramen a rukou.</t>
  </si>
  <si>
    <t>Jednotlivé profese z přehledu výše potřebujeme od sebe v očích klientů odlišit, aby nedocházelo k záměně; pro odlišení pracovních pozic je vhodné např. jiné barevné provedení stejného střihu, zvolení jiného střihu apod.</t>
  </si>
  <si>
    <t>12 měs.</t>
  </si>
  <si>
    <t>EU 54</t>
  </si>
  <si>
    <t>kraťasy do bazénu, obdoba plavek, dvě kapsy, v pase do gumy, stahování na tkanici, v délce nad kolena (ne do půli stehen), výrazná barva např. oranžová, červená</t>
  </si>
  <si>
    <t>tílko se širokými ramínky</t>
  </si>
  <si>
    <t>tričko krátký rukáv</t>
  </si>
  <si>
    <t>pracovník wellness bazénu, fitness a sauny</t>
  </si>
  <si>
    <t>EU 42</t>
  </si>
  <si>
    <t>pracovnice wellness bazénu, fitness a sauny</t>
  </si>
  <si>
    <t>kalhoty 3/4, dvě kapsy</t>
  </si>
  <si>
    <t>kalhoty dlouhé, dvě kapsy</t>
  </si>
  <si>
    <t>tunika  krátký rukáv</t>
  </si>
  <si>
    <t>masér wellness</t>
  </si>
  <si>
    <t>EU 44</t>
  </si>
  <si>
    <t>tunika krátký rukáv</t>
  </si>
  <si>
    <t>masérka wellness</t>
  </si>
  <si>
    <t>polokošile s límečkem, krátký rukáv</t>
  </si>
  <si>
    <t>masér medical</t>
  </si>
  <si>
    <t>masérka medical</t>
  </si>
  <si>
    <t>tunika, prodloužená délka, krátký rukáv</t>
  </si>
  <si>
    <t>lázeňská</t>
  </si>
  <si>
    <t>fyzioterapeut</t>
  </si>
  <si>
    <t>fyzioterapeutka</t>
  </si>
  <si>
    <t>vedoucí balneo (Ž)</t>
  </si>
  <si>
    <t>dle potřeby</t>
  </si>
  <si>
    <t>plášť (dvě kapsy)</t>
  </si>
  <si>
    <t>24 měs.</t>
  </si>
  <si>
    <t>šaty bez propínání, krátký rukáv, výstřih do "V", délka pod kolena, dvě boční kapsy, případně náprsní kapsička</t>
  </si>
  <si>
    <t>šaty propínací, krátký rukáv, délka pod kolena, náprsní kapsička a dvě boční kapsy</t>
  </si>
  <si>
    <t>halena bez propínání, krátký rukáv, výstřih do "V", dvě boční kapsy, případně náprsní kapsička</t>
  </si>
  <si>
    <t>halena propínací, krátký rukáv, náprsní kapsička a dvě boční kapsy</t>
  </si>
  <si>
    <t>sestra</t>
  </si>
  <si>
    <t>košile  krátký rukáv</t>
  </si>
  <si>
    <t>halena propínací, krátký rukáv, náprsní kapsa a dvě boční kapsy</t>
  </si>
  <si>
    <t>lékař</t>
  </si>
  <si>
    <t>EU 38</t>
  </si>
  <si>
    <t>lékařka</t>
  </si>
  <si>
    <t>muži</t>
  </si>
  <si>
    <t>ženy</t>
  </si>
  <si>
    <t>celková cena Kč / 3 roky</t>
  </si>
  <si>
    <t>počet ks oděvů / 3 roky</t>
  </si>
  <si>
    <t>celková cena Kč / rok</t>
  </si>
  <si>
    <t>počet ks oděvů / rok</t>
  </si>
  <si>
    <t>počet osob</t>
  </si>
  <si>
    <t>pomůcka pro výpočet</t>
  </si>
  <si>
    <t>cyklus fasování</t>
  </si>
  <si>
    <t>počet ks / osoba / cyklus fasování</t>
  </si>
  <si>
    <t>velikost vzorku</t>
  </si>
  <si>
    <t>gramáž materiálu (g/m2)</t>
  </si>
  <si>
    <t>složení materiálu (%)</t>
  </si>
  <si>
    <t>popis oděvu</t>
  </si>
  <si>
    <t>profese / doplňující komentář</t>
  </si>
  <si>
    <t>úsek</t>
  </si>
  <si>
    <t>skrýt</t>
  </si>
  <si>
    <t xml:space="preserve">   Požadavek Zadavatele:</t>
  </si>
  <si>
    <t xml:space="preserve">   (doplní účastník)</t>
  </si>
  <si>
    <t xml:space="preserve">   Účastník (obchodní jméno, IČ):</t>
  </si>
  <si>
    <t xml:space="preserve">   Nákup pracovních oděvů</t>
  </si>
  <si>
    <t xml:space="preserve">   Veřejná zakázka:</t>
  </si>
  <si>
    <t xml:space="preserve">   Slatinné lázně Třeboň s.r.o.</t>
  </si>
  <si>
    <t xml:space="preserve">   Zadavatel:</t>
  </si>
  <si>
    <t>ZÚ wellness</t>
  </si>
  <si>
    <t>ZÚ balneo</t>
  </si>
  <si>
    <t>ZÚ zdravotní</t>
  </si>
  <si>
    <t>CELKOVÝ SOUČET</t>
  </si>
  <si>
    <t>Příloha: Seznam poptávaných oděvů Část A - Zdravotní úsek (ZÚ)</t>
  </si>
  <si>
    <t>cena Kč/ks bez DPH</t>
  </si>
  <si>
    <t>celková cena v Kč bez DPH za 36 měsíců</t>
  </si>
  <si>
    <t>předpokládaný počet ks / 36 měsíců</t>
  </si>
  <si>
    <t>VARIANTA 2</t>
  </si>
  <si>
    <t>VARIANTA 1</t>
  </si>
  <si>
    <t>VARIANTA 3</t>
  </si>
  <si>
    <t>Požadavek Zadavatele na poptávané oděvy je upřesněn v tabulce níže a také pod tabulkou v "Doplnění informací".</t>
  </si>
  <si>
    <t xml:space="preserve">Účastník je povinen doplnit pouze příslušně označená pole touto barvou: </t>
  </si>
  <si>
    <t>V případě nefunkčnosti nebo chybného součtu či násobení vzorců jsou rozhodující údaje uvedené účastníkem v jednotlivých doplňovaných polích. Tyto údaje budou  přepočítány a budou brány za platné.</t>
  </si>
  <si>
    <t>Účastník v rámci výběrového řízení předloží původní zaheslovanou tabulku Zadavatele.</t>
  </si>
  <si>
    <t>Účastník nebude zasahovat do jiných polí nebo součtových vzorců. Vzorce jsou označeny touto barvou:</t>
  </si>
  <si>
    <t>VŠE VYPLNĚNO</t>
  </si>
  <si>
    <t>Po vyplnění všech požadovaných buněk ve VARIANTĚ 1 se dole pod tabulkou objeví nápis:</t>
  </si>
  <si>
    <t>Sloupec velikost vzorků obsahuje preferované velikosti vzorků k testování; lze se s účastníkem domluvit i na jiných velikostech v případě, že to bude z hlediska personálního obsazení dané profese, reálné; blíže řešeno v ZD bod 4.5. Předkládání vzorků na výzvu.</t>
  </si>
  <si>
    <t>Dle ZD bod 1.5.1 nesmí celkový součet překročit hranici 1 310 000 Kč!</t>
  </si>
  <si>
    <t>Doplňující definice potřeb SLT; část A - ZÚ:</t>
  </si>
  <si>
    <t>Fyzioterapeut, masér = pracují v neklimatizovaných prostorech, ušpiní se od oleje a slatiny, tj. náročná údržba oděvu; nutnost volného pohybu v oblasti ramen a zad a volného krku (ideální je výstřih do "V"; nevyhovuje stojáček).</t>
  </si>
  <si>
    <t>U oděvů, kde není bližší specifikace je střih, vizuál, materiál na volbě účastníka řízení.</t>
  </si>
  <si>
    <t>43 cm</t>
  </si>
  <si>
    <t>Zadavatel preferuje bavlněné oděvy a oděvy s větším podílem bavlny, dále střihy dámské a pánské, před unisexovými.</t>
  </si>
  <si>
    <t>Zapínání např. šatů, halen = není-li uvedeno jinak, zadavatel preferuje zapínání na kryté knoflíky odolné vysokým teplotám před zipy, druky, patentkami apod.; z praktických důvodů, kdy dochází k poškození při mandlování / žehlení v prádelně. U polokošilí není nutné kryté zapínání.</t>
  </si>
  <si>
    <t>Tílka se širokými ramínky = zadavatel požaduje dvě klasická ramínka; tedy nechceme, aby se ramínka na zádech sbíhala v jedno s prokrojením na zádech.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</si>
</sst>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3" fontId="0" fillId="6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/>
    </xf>
    <xf numFmtId="3" fontId="0" fillId="6" borderId="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top"/>
    </xf>
    <xf numFmtId="3" fontId="0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6" borderId="6" xfId="0" applyFont="1" applyFill="1" applyBorder="1" applyAlignment="1">
      <alignment vertical="center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/>
    </xf>
    <xf numFmtId="3" fontId="0" fillId="2" borderId="6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top"/>
    </xf>
    <xf numFmtId="0" fontId="0" fillId="0" borderId="6" xfId="0" applyFont="1" applyFill="1" applyBorder="1" applyAlignment="1">
      <alignment vertical="center" wrapText="1"/>
    </xf>
    <xf numFmtId="3" fontId="0" fillId="6" borderId="8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3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6" borderId="6" xfId="0" applyFont="1" applyFill="1" applyBorder="1" applyAlignment="1" applyProtection="1">
      <alignment vertical="center"/>
    </xf>
    <xf numFmtId="3" fontId="0" fillId="2" borderId="7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vertical="top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Alignment="1"/>
    <xf numFmtId="2" fontId="6" fillId="0" borderId="4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2" fontId="6" fillId="6" borderId="4" xfId="0" applyNumberFormat="1" applyFont="1" applyFill="1" applyBorder="1" applyAlignment="1">
      <alignment horizontal="left"/>
    </xf>
    <xf numFmtId="2" fontId="6" fillId="6" borderId="3" xfId="0" applyNumberFormat="1" applyFont="1" applyFill="1" applyBorder="1" applyAlignment="1">
      <alignment horizontal="center" vertical="top"/>
    </xf>
    <xf numFmtId="0" fontId="6" fillId="6" borderId="3" xfId="0" applyFont="1" applyFill="1" applyBorder="1" applyAlignment="1"/>
    <xf numFmtId="0" fontId="6" fillId="6" borderId="3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2" fontId="6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wrapText="1"/>
    </xf>
    <xf numFmtId="2" fontId="6" fillId="6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/>
    <xf numFmtId="2" fontId="6" fillId="2" borderId="1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/>
    <xf numFmtId="2" fontId="6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2" xfId="0" applyFont="1" applyBorder="1" applyAlignment="1"/>
    <xf numFmtId="2" fontId="6" fillId="0" borderId="9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4" borderId="14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3" fontId="4" fillId="2" borderId="1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wrapText="1"/>
    </xf>
    <xf numFmtId="2" fontId="6" fillId="0" borderId="9" xfId="0" applyNumberFormat="1" applyFont="1" applyFill="1" applyBorder="1" applyAlignment="1">
      <alignment horizontal="left" wrapText="1"/>
    </xf>
    <xf numFmtId="2" fontId="6" fillId="0" borderId="13" xfId="0" applyNumberFormat="1" applyFont="1" applyFill="1" applyBorder="1" applyAlignment="1">
      <alignment horizontal="left" wrapText="1"/>
    </xf>
    <xf numFmtId="2" fontId="6" fillId="0" borderId="8" xfId="0" applyNumberFormat="1" applyFont="1" applyFill="1" applyBorder="1" applyAlignment="1">
      <alignment horizontal="left" wrapText="1"/>
    </xf>
    <xf numFmtId="2" fontId="7" fillId="8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5" fillId="9" borderId="4" xfId="0" applyNumberFormat="1" applyFont="1" applyFill="1" applyBorder="1" applyAlignment="1">
      <alignment horizontal="center" vertical="center"/>
    </xf>
    <xf numFmtId="3" fontId="5" fillId="9" borderId="3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F72"/>
  <sheetViews>
    <sheetView showGridLines="0" tabSelected="1" zoomScale="70" zoomScaleNormal="70" zoomScaleSheetLayoutView="70" workbookViewId="0">
      <pane xSplit="3" ySplit="1" topLeftCell="D44" activePane="bottomRight" state="frozen"/>
      <selection pane="topRight" activeCell="D1" sqref="D1"/>
      <selection pane="bottomLeft" activeCell="A2" sqref="A2"/>
      <selection pane="bottomRight" activeCell="C66" sqref="C66"/>
    </sheetView>
  </sheetViews>
  <sheetFormatPr defaultRowHeight="12.75" outlineLevelCol="1" x14ac:dyDescent="0.2"/>
  <cols>
    <col min="1" max="1" width="13.85546875" style="7" customWidth="1"/>
    <col min="2" max="2" width="20.7109375" style="6" customWidth="1"/>
    <col min="3" max="3" width="41" style="5" customWidth="1"/>
    <col min="4" max="4" width="39.7109375" style="5" customWidth="1"/>
    <col min="5" max="5" width="10.7109375" style="5" customWidth="1"/>
    <col min="6" max="7" width="10.7109375" style="4" hidden="1" customWidth="1" outlineLevel="1"/>
    <col min="8" max="8" width="8.7109375" style="4" hidden="1" customWidth="1" outlineLevel="1"/>
    <col min="9" max="9" width="9.7109375" style="1" customWidth="1" collapsed="1"/>
    <col min="10" max="10" width="9.7109375" style="1" customWidth="1"/>
    <col min="11" max="12" width="7.140625" style="3" hidden="1" customWidth="1" outlineLevel="1"/>
    <col min="13" max="14" width="9.140625" style="2" hidden="1" customWidth="1" outlineLevel="1"/>
    <col min="15" max="16" width="10.5703125" style="2" hidden="1" customWidth="1" outlineLevel="1"/>
    <col min="17" max="18" width="9.140625" style="2" hidden="1" customWidth="1" outlineLevel="1"/>
    <col min="19" max="20" width="11.5703125" style="2" hidden="1" customWidth="1" outlineLevel="1"/>
    <col min="21" max="21" width="11" style="1" customWidth="1" collapsed="1"/>
    <col min="22" max="22" width="16.855468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2" ht="23.25" x14ac:dyDescent="0.2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32" s="80" customFormat="1" x14ac:dyDescent="0.2">
      <c r="A2" s="103" t="s">
        <v>67</v>
      </c>
      <c r="B2" s="104"/>
      <c r="C2" s="106" t="s">
        <v>66</v>
      </c>
      <c r="D2" s="107"/>
      <c r="E2" s="107"/>
      <c r="F2" s="105"/>
      <c r="G2" s="105"/>
      <c r="H2" s="105"/>
      <c r="I2" s="105"/>
      <c r="J2" s="105"/>
      <c r="K2" s="108"/>
      <c r="L2" s="108"/>
      <c r="M2" s="105"/>
      <c r="N2" s="105"/>
      <c r="O2" s="105"/>
      <c r="P2" s="105"/>
      <c r="Q2" s="105"/>
      <c r="R2" s="105"/>
      <c r="S2" s="105"/>
      <c r="T2" s="105"/>
      <c r="U2" s="77"/>
      <c r="V2" s="79"/>
    </row>
    <row r="3" spans="1:32" s="80" customFormat="1" x14ac:dyDescent="0.2">
      <c r="A3" s="74" t="s">
        <v>65</v>
      </c>
      <c r="B3" s="75"/>
      <c r="C3" s="81" t="s">
        <v>64</v>
      </c>
      <c r="D3" s="76"/>
      <c r="E3" s="76"/>
      <c r="F3" s="77"/>
      <c r="G3" s="77"/>
      <c r="H3" s="77"/>
      <c r="I3" s="77"/>
      <c r="J3" s="77"/>
      <c r="K3" s="78"/>
      <c r="L3" s="78"/>
      <c r="M3" s="77"/>
      <c r="N3" s="77"/>
      <c r="O3" s="77"/>
      <c r="P3" s="77"/>
      <c r="Q3" s="77"/>
      <c r="R3" s="77"/>
      <c r="S3" s="77"/>
      <c r="T3" s="77"/>
      <c r="U3" s="77"/>
      <c r="V3" s="79"/>
    </row>
    <row r="4" spans="1:32" s="80" customFormat="1" x14ac:dyDescent="0.2">
      <c r="A4" s="74" t="s">
        <v>63</v>
      </c>
      <c r="B4" s="82"/>
      <c r="C4" s="83" t="s">
        <v>62</v>
      </c>
      <c r="D4" s="84"/>
      <c r="E4" s="84"/>
      <c r="F4" s="85"/>
      <c r="G4" s="85"/>
      <c r="H4" s="85"/>
      <c r="I4" s="85"/>
      <c r="J4" s="85"/>
      <c r="K4" s="86"/>
      <c r="L4" s="86"/>
      <c r="M4" s="85"/>
      <c r="N4" s="85"/>
      <c r="O4" s="85"/>
      <c r="P4" s="85"/>
      <c r="Q4" s="85"/>
      <c r="R4" s="85"/>
      <c r="S4" s="85"/>
      <c r="T4" s="85"/>
      <c r="U4" s="85"/>
      <c r="V4" s="87"/>
    </row>
    <row r="5" spans="1:32" s="55" customFormat="1" ht="12.75" customHeight="1" x14ac:dyDescent="0.2">
      <c r="A5" s="60"/>
      <c r="B5" s="6"/>
      <c r="C5" s="59"/>
      <c r="D5" s="59"/>
      <c r="E5" s="59"/>
      <c r="F5" s="58"/>
      <c r="G5" s="58"/>
      <c r="H5" s="58"/>
      <c r="K5" s="57"/>
      <c r="L5" s="57"/>
      <c r="M5" s="56"/>
      <c r="N5" s="56"/>
      <c r="O5" s="56"/>
      <c r="P5" s="56"/>
      <c r="Q5" s="56"/>
      <c r="R5" s="56"/>
      <c r="S5" s="56"/>
      <c r="T5" s="56"/>
      <c r="U5" s="109"/>
      <c r="V5" s="110"/>
    </row>
    <row r="6" spans="1:32" s="80" customFormat="1" ht="15" customHeight="1" x14ac:dyDescent="0.2">
      <c r="A6" s="88" t="s">
        <v>61</v>
      </c>
      <c r="B6" s="89"/>
      <c r="C6" s="90" t="s">
        <v>79</v>
      </c>
      <c r="D6" s="91"/>
      <c r="E6" s="91"/>
      <c r="F6" s="92"/>
      <c r="G6" s="92"/>
      <c r="H6" s="92"/>
      <c r="I6" s="92"/>
      <c r="J6" s="92"/>
      <c r="K6" s="93"/>
      <c r="L6" s="93"/>
      <c r="M6" s="92"/>
      <c r="N6" s="92"/>
      <c r="O6" s="92"/>
      <c r="P6" s="92"/>
      <c r="Q6" s="92"/>
      <c r="R6" s="92"/>
      <c r="S6" s="92"/>
      <c r="T6" s="92"/>
      <c r="U6" s="92"/>
      <c r="V6" s="94"/>
    </row>
    <row r="7" spans="1:32" s="80" customFormat="1" ht="15" customHeight="1" x14ac:dyDescent="0.2">
      <c r="A7" s="95"/>
      <c r="B7" s="96"/>
      <c r="C7" s="97" t="s">
        <v>80</v>
      </c>
      <c r="D7" s="98"/>
      <c r="E7" s="99"/>
      <c r="H7" s="98"/>
      <c r="J7" s="98"/>
      <c r="K7" s="100"/>
      <c r="L7" s="100"/>
      <c r="M7" s="101"/>
      <c r="N7" s="101"/>
      <c r="O7" s="101"/>
      <c r="P7" s="101"/>
      <c r="Q7" s="101"/>
      <c r="R7" s="101"/>
      <c r="S7" s="101"/>
      <c r="T7" s="101"/>
      <c r="U7" s="97"/>
      <c r="V7" s="111"/>
      <c r="W7" s="98"/>
      <c r="X7" s="98"/>
      <c r="Y7" s="98"/>
      <c r="Z7" s="98"/>
      <c r="AA7" s="98"/>
      <c r="AB7" s="98"/>
      <c r="AC7" s="98"/>
      <c r="AD7" s="98"/>
      <c r="AE7" s="98"/>
    </row>
    <row r="8" spans="1:32" s="80" customFormat="1" ht="15" customHeight="1" x14ac:dyDescent="0.2">
      <c r="A8" s="95"/>
      <c r="B8" s="96"/>
      <c r="C8" s="97" t="s">
        <v>83</v>
      </c>
      <c r="D8" s="98"/>
      <c r="E8" s="98"/>
      <c r="H8" s="98"/>
      <c r="J8" s="102"/>
      <c r="K8" s="100"/>
      <c r="M8" s="101"/>
      <c r="N8" s="101"/>
      <c r="O8" s="101"/>
      <c r="P8" s="101"/>
      <c r="Q8" s="101"/>
      <c r="R8" s="101"/>
      <c r="S8" s="101"/>
      <c r="T8" s="101"/>
      <c r="U8" s="97"/>
      <c r="V8" s="111"/>
      <c r="W8" s="98"/>
      <c r="X8" s="98"/>
      <c r="Y8" s="98"/>
      <c r="Z8" s="98"/>
      <c r="AA8" s="98"/>
      <c r="AB8" s="98"/>
      <c r="AC8" s="98"/>
      <c r="AD8" s="98"/>
      <c r="AE8" s="98"/>
    </row>
    <row r="9" spans="1:32" s="80" customFormat="1" ht="15" customHeight="1" x14ac:dyDescent="0.2">
      <c r="A9" s="95"/>
      <c r="B9" s="96"/>
      <c r="C9" s="97" t="s">
        <v>82</v>
      </c>
      <c r="D9" s="98"/>
      <c r="E9" s="98"/>
      <c r="F9" s="101"/>
      <c r="G9" s="101"/>
      <c r="H9" s="98"/>
      <c r="I9" s="98"/>
      <c r="J9" s="98"/>
      <c r="K9" s="100"/>
      <c r="L9" s="100"/>
      <c r="M9" s="101"/>
      <c r="N9" s="101"/>
      <c r="O9" s="101"/>
      <c r="P9" s="101"/>
      <c r="Q9" s="101"/>
      <c r="R9" s="101"/>
      <c r="S9" s="101"/>
      <c r="T9" s="101"/>
      <c r="U9" s="97"/>
      <c r="V9" s="111"/>
      <c r="W9" s="98"/>
      <c r="X9" s="98"/>
      <c r="Y9" s="98"/>
      <c r="Z9" s="98"/>
      <c r="AA9" s="98"/>
      <c r="AB9" s="98"/>
      <c r="AC9" s="98"/>
      <c r="AD9" s="98"/>
      <c r="AE9" s="98"/>
    </row>
    <row r="10" spans="1:32" s="80" customFormat="1" ht="15" customHeight="1" x14ac:dyDescent="0.2">
      <c r="A10" s="95"/>
      <c r="B10" s="96"/>
      <c r="C10" s="97" t="s">
        <v>85</v>
      </c>
      <c r="D10" s="98"/>
      <c r="E10" s="148" t="s">
        <v>84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11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2" s="80" customFormat="1" ht="15" customHeight="1" x14ac:dyDescent="0.2">
      <c r="A11" s="95"/>
      <c r="B11" s="96"/>
      <c r="C11" s="144" t="s">
        <v>81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2" s="80" customFormat="1" ht="15" customHeight="1" x14ac:dyDescent="0.2">
      <c r="A12" s="103"/>
      <c r="B12" s="10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2" ht="12.75" customHeight="1" x14ac:dyDescent="0.2">
      <c r="A13" s="54"/>
      <c r="F13" s="53" t="s">
        <v>60</v>
      </c>
      <c r="G13" s="53" t="s">
        <v>60</v>
      </c>
      <c r="H13" s="53" t="s">
        <v>60</v>
      </c>
      <c r="K13" s="53" t="s">
        <v>60</v>
      </c>
      <c r="L13" s="53" t="s">
        <v>60</v>
      </c>
      <c r="M13" s="53" t="s">
        <v>60</v>
      </c>
      <c r="N13" s="53" t="s">
        <v>60</v>
      </c>
      <c r="O13" s="53" t="s">
        <v>60</v>
      </c>
      <c r="P13" s="53" t="s">
        <v>60</v>
      </c>
      <c r="Q13" s="53" t="s">
        <v>60</v>
      </c>
      <c r="R13" s="53" t="s">
        <v>60</v>
      </c>
      <c r="S13" s="53" t="s">
        <v>60</v>
      </c>
      <c r="T13" s="53" t="s">
        <v>60</v>
      </c>
    </row>
    <row r="14" spans="1:32" s="13" customFormat="1" ht="51" customHeight="1" x14ac:dyDescent="0.2">
      <c r="A14" s="113"/>
      <c r="B14" s="15"/>
      <c r="C14" s="14"/>
      <c r="D14" s="134" t="s">
        <v>77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6"/>
      <c r="X14" s="131" t="s">
        <v>76</v>
      </c>
      <c r="Y14" s="132"/>
      <c r="Z14" s="133"/>
      <c r="AB14" s="131" t="s">
        <v>78</v>
      </c>
      <c r="AC14" s="132"/>
      <c r="AD14" s="133"/>
    </row>
    <row r="15" spans="1:32" ht="35.1" customHeight="1" x14ac:dyDescent="0.2">
      <c r="A15" s="137" t="s">
        <v>59</v>
      </c>
      <c r="B15" s="157" t="s">
        <v>58</v>
      </c>
      <c r="C15" s="129" t="s">
        <v>57</v>
      </c>
      <c r="D15" s="129" t="s">
        <v>56</v>
      </c>
      <c r="E15" s="129" t="s">
        <v>55</v>
      </c>
      <c r="F15" s="156" t="s">
        <v>53</v>
      </c>
      <c r="G15" s="155" t="s">
        <v>52</v>
      </c>
      <c r="H15" s="155" t="s">
        <v>51</v>
      </c>
      <c r="I15" s="159" t="s">
        <v>73</v>
      </c>
      <c r="J15" s="160"/>
      <c r="K15" s="161" t="s">
        <v>50</v>
      </c>
      <c r="L15" s="162"/>
      <c r="M15" s="152" t="s">
        <v>49</v>
      </c>
      <c r="N15" s="153"/>
      <c r="O15" s="152" t="s">
        <v>48</v>
      </c>
      <c r="P15" s="153"/>
      <c r="Q15" s="152" t="s">
        <v>47</v>
      </c>
      <c r="R15" s="153"/>
      <c r="S15" s="152" t="s">
        <v>46</v>
      </c>
      <c r="T15" s="153"/>
      <c r="U15" s="139" t="s">
        <v>75</v>
      </c>
      <c r="V15" s="139" t="s">
        <v>74</v>
      </c>
      <c r="X15" s="129" t="s">
        <v>56</v>
      </c>
      <c r="Y15" s="129" t="s">
        <v>55</v>
      </c>
      <c r="Z15" s="137" t="s">
        <v>73</v>
      </c>
      <c r="AB15" s="129" t="s">
        <v>56</v>
      </c>
      <c r="AC15" s="129" t="s">
        <v>55</v>
      </c>
      <c r="AD15" s="137" t="s">
        <v>73</v>
      </c>
      <c r="AF15" s="129" t="s">
        <v>54</v>
      </c>
    </row>
    <row r="16" spans="1:32" s="22" customFormat="1" ht="28.5" customHeight="1" x14ac:dyDescent="0.2">
      <c r="A16" s="138"/>
      <c r="B16" s="158"/>
      <c r="C16" s="130"/>
      <c r="D16" s="130"/>
      <c r="E16" s="130"/>
      <c r="F16" s="156"/>
      <c r="G16" s="155"/>
      <c r="H16" s="155"/>
      <c r="I16" s="52" t="s">
        <v>45</v>
      </c>
      <c r="J16" s="51" t="s">
        <v>44</v>
      </c>
      <c r="K16" s="61" t="s">
        <v>45</v>
      </c>
      <c r="L16" s="61" t="s">
        <v>44</v>
      </c>
      <c r="M16" s="51" t="s">
        <v>45</v>
      </c>
      <c r="N16" s="51" t="s">
        <v>44</v>
      </c>
      <c r="O16" s="51" t="s">
        <v>45</v>
      </c>
      <c r="P16" s="51" t="s">
        <v>44</v>
      </c>
      <c r="Q16" s="51" t="s">
        <v>45</v>
      </c>
      <c r="R16" s="51" t="s">
        <v>44</v>
      </c>
      <c r="S16" s="51" t="s">
        <v>45</v>
      </c>
      <c r="T16" s="51" t="s">
        <v>44</v>
      </c>
      <c r="U16" s="140"/>
      <c r="V16" s="140"/>
      <c r="X16" s="130"/>
      <c r="Y16" s="130"/>
      <c r="Z16" s="138"/>
      <c r="AB16" s="130"/>
      <c r="AC16" s="130"/>
      <c r="AD16" s="138"/>
      <c r="AF16" s="130"/>
    </row>
    <row r="17" spans="1:32" ht="25.5" x14ac:dyDescent="0.2">
      <c r="A17" s="47" t="s">
        <v>70</v>
      </c>
      <c r="B17" s="40" t="s">
        <v>43</v>
      </c>
      <c r="C17" s="48" t="s">
        <v>37</v>
      </c>
      <c r="D17" s="41"/>
      <c r="E17" s="72"/>
      <c r="F17" s="28">
        <v>3</v>
      </c>
      <c r="G17" s="28" t="s">
        <v>33</v>
      </c>
      <c r="H17" s="28">
        <v>2</v>
      </c>
      <c r="I17" s="49"/>
      <c r="J17" s="50"/>
      <c r="K17" s="44">
        <v>9</v>
      </c>
      <c r="L17" s="44"/>
      <c r="M17" s="46">
        <f>F17*$K$17/H17</f>
        <v>13.5</v>
      </c>
      <c r="N17" s="46">
        <f>F17*$L$17/H17</f>
        <v>0</v>
      </c>
      <c r="O17" s="46">
        <f t="shared" ref="O17:P20" si="0">M17*I17</f>
        <v>0</v>
      </c>
      <c r="P17" s="46">
        <f t="shared" si="0"/>
        <v>0</v>
      </c>
      <c r="Q17" s="23">
        <f t="shared" ref="Q17:R20" si="1">M17*3</f>
        <v>40.5</v>
      </c>
      <c r="R17" s="23">
        <f t="shared" si="1"/>
        <v>0</v>
      </c>
      <c r="S17" s="23">
        <f t="shared" ref="S17:T20" si="2">Q17*I17</f>
        <v>0</v>
      </c>
      <c r="T17" s="23">
        <f t="shared" si="2"/>
        <v>0</v>
      </c>
      <c r="U17" s="23">
        <f>SUM(Q17:R17)</f>
        <v>40.5</v>
      </c>
      <c r="V17" s="23">
        <f>SUM(S17:T17)</f>
        <v>0</v>
      </c>
      <c r="X17" s="112"/>
      <c r="Y17" s="112"/>
      <c r="Z17" s="25"/>
      <c r="AB17" s="112"/>
      <c r="AC17" s="112"/>
      <c r="AD17" s="25"/>
      <c r="AF17" s="28" t="s">
        <v>42</v>
      </c>
    </row>
    <row r="18" spans="1:32" x14ac:dyDescent="0.2">
      <c r="A18" s="47"/>
      <c r="B18" s="38"/>
      <c r="C18" s="34" t="s">
        <v>39</v>
      </c>
      <c r="D18" s="72"/>
      <c r="E18" s="72"/>
      <c r="F18" s="28">
        <v>1</v>
      </c>
      <c r="G18" s="28" t="s">
        <v>33</v>
      </c>
      <c r="H18" s="28">
        <v>2</v>
      </c>
      <c r="I18" s="49"/>
      <c r="J18" s="50"/>
      <c r="K18" s="24"/>
      <c r="L18" s="24"/>
      <c r="M18" s="46">
        <f>F18*$K$17/H18</f>
        <v>4.5</v>
      </c>
      <c r="N18" s="46">
        <f>F18*$L$17/H18</f>
        <v>0</v>
      </c>
      <c r="O18" s="46">
        <f t="shared" si="0"/>
        <v>0</v>
      </c>
      <c r="P18" s="46">
        <f t="shared" si="0"/>
        <v>0</v>
      </c>
      <c r="Q18" s="23">
        <f t="shared" si="1"/>
        <v>13.5</v>
      </c>
      <c r="R18" s="23">
        <f t="shared" si="1"/>
        <v>0</v>
      </c>
      <c r="S18" s="23">
        <f t="shared" si="2"/>
        <v>0</v>
      </c>
      <c r="T18" s="23">
        <f t="shared" si="2"/>
        <v>0</v>
      </c>
      <c r="U18" s="23">
        <f t="shared" ref="U18:U50" si="3">SUM(Q18:R18)</f>
        <v>13.5</v>
      </c>
      <c r="V18" s="23">
        <f t="shared" ref="V18:V50" si="4">SUM(S18:T18)</f>
        <v>0</v>
      </c>
      <c r="X18" s="112"/>
      <c r="Y18" s="112"/>
      <c r="Z18" s="25"/>
      <c r="AB18" s="112"/>
      <c r="AC18" s="112"/>
      <c r="AD18" s="25"/>
      <c r="AF18" s="28" t="s">
        <v>42</v>
      </c>
    </row>
    <row r="19" spans="1:32" x14ac:dyDescent="0.2">
      <c r="A19" s="47"/>
      <c r="B19" s="38"/>
      <c r="C19" s="34" t="s">
        <v>23</v>
      </c>
      <c r="D19" s="72"/>
      <c r="E19" s="72"/>
      <c r="F19" s="28">
        <v>1</v>
      </c>
      <c r="G19" s="28" t="s">
        <v>33</v>
      </c>
      <c r="H19" s="28">
        <v>2</v>
      </c>
      <c r="I19" s="49"/>
      <c r="J19" s="50"/>
      <c r="K19" s="24"/>
      <c r="L19" s="24"/>
      <c r="M19" s="46">
        <f>F19*$K$17/H19</f>
        <v>4.5</v>
      </c>
      <c r="N19" s="46">
        <f>F19*$L$17/H19</f>
        <v>0</v>
      </c>
      <c r="O19" s="46">
        <f t="shared" si="0"/>
        <v>0</v>
      </c>
      <c r="P19" s="46">
        <f t="shared" si="0"/>
        <v>0</v>
      </c>
      <c r="Q19" s="23">
        <f t="shared" si="1"/>
        <v>13.5</v>
      </c>
      <c r="R19" s="23">
        <f t="shared" si="1"/>
        <v>0</v>
      </c>
      <c r="S19" s="23">
        <f t="shared" si="2"/>
        <v>0</v>
      </c>
      <c r="T19" s="23">
        <f t="shared" si="2"/>
        <v>0</v>
      </c>
      <c r="U19" s="23">
        <f t="shared" si="3"/>
        <v>13.5</v>
      </c>
      <c r="V19" s="23">
        <f t="shared" si="4"/>
        <v>0</v>
      </c>
      <c r="X19" s="112"/>
      <c r="Y19" s="112"/>
      <c r="Z19" s="25"/>
      <c r="AB19" s="112"/>
      <c r="AC19" s="112"/>
      <c r="AD19" s="25"/>
      <c r="AF19" s="28" t="s">
        <v>42</v>
      </c>
    </row>
    <row r="20" spans="1:32" ht="25.5" x14ac:dyDescent="0.2">
      <c r="A20" s="47"/>
      <c r="B20" s="63"/>
      <c r="C20" s="30" t="s">
        <v>35</v>
      </c>
      <c r="D20" s="72"/>
      <c r="E20" s="72"/>
      <c r="F20" s="28">
        <v>1</v>
      </c>
      <c r="G20" s="28" t="s">
        <v>33</v>
      </c>
      <c r="H20" s="28">
        <v>2</v>
      </c>
      <c r="I20" s="49"/>
      <c r="J20" s="50"/>
      <c r="K20" s="67"/>
      <c r="L20" s="67"/>
      <c r="M20" s="46">
        <f>F20*$K$17/H20</f>
        <v>4.5</v>
      </c>
      <c r="N20" s="46">
        <f>F20*$L$17/H20</f>
        <v>0</v>
      </c>
      <c r="O20" s="46">
        <f t="shared" si="0"/>
        <v>0</v>
      </c>
      <c r="P20" s="46">
        <f t="shared" si="0"/>
        <v>0</v>
      </c>
      <c r="Q20" s="23">
        <f t="shared" si="1"/>
        <v>13.5</v>
      </c>
      <c r="R20" s="23">
        <f t="shared" si="1"/>
        <v>0</v>
      </c>
      <c r="S20" s="23">
        <f t="shared" si="2"/>
        <v>0</v>
      </c>
      <c r="T20" s="23">
        <f t="shared" si="2"/>
        <v>0</v>
      </c>
      <c r="U20" s="23">
        <f t="shared" si="3"/>
        <v>13.5</v>
      </c>
      <c r="V20" s="23">
        <f t="shared" si="4"/>
        <v>0</v>
      </c>
      <c r="X20" s="112"/>
      <c r="Y20" s="112"/>
      <c r="Z20" s="25"/>
      <c r="AB20" s="112"/>
      <c r="AC20" s="112"/>
      <c r="AD20" s="25"/>
      <c r="AF20" s="28" t="s">
        <v>20</v>
      </c>
    </row>
    <row r="21" spans="1:32" ht="25.5" x14ac:dyDescent="0.2">
      <c r="A21" s="47"/>
      <c r="B21" s="40" t="s">
        <v>41</v>
      </c>
      <c r="C21" s="48" t="s">
        <v>40</v>
      </c>
      <c r="D21" s="72"/>
      <c r="E21" s="72"/>
      <c r="F21" s="28">
        <v>2</v>
      </c>
      <c r="G21" s="28" t="s">
        <v>33</v>
      </c>
      <c r="H21" s="28">
        <v>2</v>
      </c>
      <c r="I21" s="50"/>
      <c r="J21" s="49"/>
      <c r="K21" s="44"/>
      <c r="L21" s="44">
        <v>5</v>
      </c>
      <c r="M21" s="46">
        <f>F21*$K$21/H21</f>
        <v>0</v>
      </c>
      <c r="N21" s="46">
        <f>F21*$L$21/H21</f>
        <v>5</v>
      </c>
      <c r="O21" s="46">
        <f t="shared" ref="O21:P23" si="5">M21*I21</f>
        <v>0</v>
      </c>
      <c r="P21" s="46">
        <f t="shared" si="5"/>
        <v>0</v>
      </c>
      <c r="Q21" s="23">
        <f t="shared" ref="Q21:R23" si="6">M21*3</f>
        <v>0</v>
      </c>
      <c r="R21" s="23">
        <f t="shared" si="6"/>
        <v>15</v>
      </c>
      <c r="S21" s="23">
        <f t="shared" ref="S21:T23" si="7">Q21*I21</f>
        <v>0</v>
      </c>
      <c r="T21" s="23">
        <f t="shared" si="7"/>
        <v>0</v>
      </c>
      <c r="U21" s="23">
        <f t="shared" si="3"/>
        <v>15</v>
      </c>
      <c r="V21" s="23">
        <f t="shared" si="4"/>
        <v>0</v>
      </c>
      <c r="X21" s="112"/>
      <c r="Y21" s="112"/>
      <c r="Z21" s="25"/>
      <c r="AB21" s="112"/>
      <c r="AC21" s="112"/>
      <c r="AD21" s="25"/>
      <c r="AF21" s="28" t="s">
        <v>9</v>
      </c>
    </row>
    <row r="22" spans="1:32" x14ac:dyDescent="0.2">
      <c r="A22" s="47"/>
      <c r="B22" s="38"/>
      <c r="C22" s="34" t="s">
        <v>39</v>
      </c>
      <c r="D22" s="72"/>
      <c r="E22" s="72"/>
      <c r="F22" s="28">
        <v>2</v>
      </c>
      <c r="G22" s="28" t="s">
        <v>33</v>
      </c>
      <c r="H22" s="28">
        <v>2</v>
      </c>
      <c r="I22" s="50"/>
      <c r="J22" s="49"/>
      <c r="K22" s="24"/>
      <c r="L22" s="24"/>
      <c r="M22" s="46">
        <f>F22*$K$21/H22</f>
        <v>0</v>
      </c>
      <c r="N22" s="46">
        <f>F22*$L$21/H22</f>
        <v>5</v>
      </c>
      <c r="O22" s="46">
        <f t="shared" si="5"/>
        <v>0</v>
      </c>
      <c r="P22" s="46">
        <f t="shared" si="5"/>
        <v>0</v>
      </c>
      <c r="Q22" s="23">
        <f t="shared" si="6"/>
        <v>0</v>
      </c>
      <c r="R22" s="23">
        <f t="shared" si="6"/>
        <v>15</v>
      </c>
      <c r="S22" s="23">
        <f t="shared" si="7"/>
        <v>0</v>
      </c>
      <c r="T22" s="23">
        <f t="shared" si="7"/>
        <v>0</v>
      </c>
      <c r="U22" s="23">
        <f t="shared" si="3"/>
        <v>15</v>
      </c>
      <c r="V22" s="23">
        <f t="shared" si="4"/>
        <v>0</v>
      </c>
      <c r="X22" s="112"/>
      <c r="Y22" s="112"/>
      <c r="Z22" s="25"/>
      <c r="AB22" s="112"/>
      <c r="AC22" s="112"/>
      <c r="AD22" s="25"/>
      <c r="AF22" s="28" t="s">
        <v>91</v>
      </c>
    </row>
    <row r="23" spans="1:32" x14ac:dyDescent="0.2">
      <c r="A23" s="47"/>
      <c r="B23" s="63"/>
      <c r="C23" s="34" t="s">
        <v>23</v>
      </c>
      <c r="D23" s="72"/>
      <c r="E23" s="72"/>
      <c r="F23" s="28">
        <v>2</v>
      </c>
      <c r="G23" s="28" t="s">
        <v>33</v>
      </c>
      <c r="H23" s="28">
        <v>2</v>
      </c>
      <c r="I23" s="50"/>
      <c r="J23" s="49"/>
      <c r="K23" s="67"/>
      <c r="L23" s="67"/>
      <c r="M23" s="46">
        <f>F23*$K$21/H23</f>
        <v>0</v>
      </c>
      <c r="N23" s="46">
        <f>F23*$L$21/H23</f>
        <v>5</v>
      </c>
      <c r="O23" s="46">
        <f t="shared" si="5"/>
        <v>0</v>
      </c>
      <c r="P23" s="46">
        <f t="shared" si="5"/>
        <v>0</v>
      </c>
      <c r="Q23" s="23">
        <f t="shared" si="6"/>
        <v>0</v>
      </c>
      <c r="R23" s="23">
        <f t="shared" si="6"/>
        <v>15</v>
      </c>
      <c r="S23" s="23">
        <f t="shared" si="7"/>
        <v>0</v>
      </c>
      <c r="T23" s="23">
        <f t="shared" si="7"/>
        <v>0</v>
      </c>
      <c r="U23" s="23">
        <f t="shared" si="3"/>
        <v>15</v>
      </c>
      <c r="V23" s="23">
        <f t="shared" si="4"/>
        <v>0</v>
      </c>
      <c r="X23" s="112"/>
      <c r="Y23" s="112"/>
      <c r="Z23" s="25"/>
      <c r="AB23" s="112"/>
      <c r="AC23" s="112"/>
      <c r="AD23" s="25"/>
      <c r="AF23" s="28" t="s">
        <v>9</v>
      </c>
    </row>
    <row r="24" spans="1:32" ht="25.5" x14ac:dyDescent="0.2">
      <c r="A24" s="47"/>
      <c r="B24" s="38" t="s">
        <v>38</v>
      </c>
      <c r="C24" s="48" t="s">
        <v>37</v>
      </c>
      <c r="D24" s="72"/>
      <c r="E24" s="72"/>
      <c r="F24" s="28">
        <v>2</v>
      </c>
      <c r="G24" s="29" t="s">
        <v>33</v>
      </c>
      <c r="H24" s="29">
        <v>2</v>
      </c>
      <c r="I24" s="25"/>
      <c r="J24" s="26"/>
      <c r="K24" s="44">
        <f>27+3</f>
        <v>30</v>
      </c>
      <c r="L24" s="44"/>
      <c r="M24" s="46">
        <f>F24*$K$24/H24</f>
        <v>30</v>
      </c>
      <c r="N24" s="46">
        <f>F24*$L$24/H24</f>
        <v>0</v>
      </c>
      <c r="O24" s="46">
        <f t="shared" ref="O24:P28" si="8">M24*I24</f>
        <v>0</v>
      </c>
      <c r="P24" s="46">
        <f t="shared" si="8"/>
        <v>0</v>
      </c>
      <c r="Q24" s="23">
        <f t="shared" ref="Q24:R28" si="9">M24*3</f>
        <v>90</v>
      </c>
      <c r="R24" s="23">
        <f t="shared" si="9"/>
        <v>0</v>
      </c>
      <c r="S24" s="23">
        <f t="shared" ref="S24:T28" si="10">Q24*I24</f>
        <v>0</v>
      </c>
      <c r="T24" s="23">
        <f t="shared" si="10"/>
        <v>0</v>
      </c>
      <c r="U24" s="23">
        <f t="shared" si="3"/>
        <v>90</v>
      </c>
      <c r="V24" s="23">
        <f t="shared" si="4"/>
        <v>0</v>
      </c>
      <c r="X24" s="112"/>
      <c r="Y24" s="112"/>
      <c r="Z24" s="25"/>
      <c r="AB24" s="112"/>
      <c r="AC24" s="112"/>
      <c r="AD24" s="25"/>
      <c r="AF24" s="28" t="s">
        <v>20</v>
      </c>
    </row>
    <row r="25" spans="1:32" ht="38.25" x14ac:dyDescent="0.2">
      <c r="A25" s="47"/>
      <c r="B25" s="38"/>
      <c r="C25" s="30" t="s">
        <v>36</v>
      </c>
      <c r="D25" s="72"/>
      <c r="E25" s="72"/>
      <c r="F25" s="29">
        <v>1</v>
      </c>
      <c r="G25" s="29" t="s">
        <v>33</v>
      </c>
      <c r="H25" s="29">
        <v>2</v>
      </c>
      <c r="I25" s="25"/>
      <c r="J25" s="26"/>
      <c r="K25" s="24"/>
      <c r="L25" s="24"/>
      <c r="M25" s="46">
        <f>F25*$K$24/H25</f>
        <v>15</v>
      </c>
      <c r="N25" s="46">
        <f>F25*$L$24/H25</f>
        <v>0</v>
      </c>
      <c r="O25" s="46">
        <f t="shared" si="8"/>
        <v>0</v>
      </c>
      <c r="P25" s="46">
        <f t="shared" si="8"/>
        <v>0</v>
      </c>
      <c r="Q25" s="23">
        <f t="shared" si="9"/>
        <v>45</v>
      </c>
      <c r="R25" s="23">
        <f t="shared" si="9"/>
        <v>0</v>
      </c>
      <c r="S25" s="23">
        <f t="shared" si="10"/>
        <v>0</v>
      </c>
      <c r="T25" s="23">
        <f t="shared" si="10"/>
        <v>0</v>
      </c>
      <c r="U25" s="23">
        <f t="shared" si="3"/>
        <v>45</v>
      </c>
      <c r="V25" s="23">
        <f t="shared" si="4"/>
        <v>0</v>
      </c>
      <c r="X25" s="112"/>
      <c r="Y25" s="112"/>
      <c r="Z25" s="25"/>
      <c r="AB25" s="112"/>
      <c r="AC25" s="112"/>
      <c r="AD25" s="25"/>
      <c r="AF25" s="28" t="s">
        <v>20</v>
      </c>
    </row>
    <row r="26" spans="1:32" ht="25.5" x14ac:dyDescent="0.2">
      <c r="A26" s="47"/>
      <c r="B26" s="38"/>
      <c r="C26" s="30" t="s">
        <v>35</v>
      </c>
      <c r="D26" s="72"/>
      <c r="E26" s="72"/>
      <c r="F26" s="29">
        <v>2</v>
      </c>
      <c r="G26" s="29" t="s">
        <v>33</v>
      </c>
      <c r="H26" s="29">
        <v>2</v>
      </c>
      <c r="I26" s="25"/>
      <c r="J26" s="26"/>
      <c r="K26" s="24"/>
      <c r="L26" s="24"/>
      <c r="M26" s="46">
        <f>F26*$K$24/H26</f>
        <v>30</v>
      </c>
      <c r="N26" s="46">
        <f>F26*$L$24/H26</f>
        <v>0</v>
      </c>
      <c r="O26" s="46">
        <f t="shared" si="8"/>
        <v>0</v>
      </c>
      <c r="P26" s="46">
        <f t="shared" si="8"/>
        <v>0</v>
      </c>
      <c r="Q26" s="23">
        <f t="shared" si="9"/>
        <v>90</v>
      </c>
      <c r="R26" s="23">
        <f t="shared" si="9"/>
        <v>0</v>
      </c>
      <c r="S26" s="23">
        <f t="shared" si="10"/>
        <v>0</v>
      </c>
      <c r="T26" s="23">
        <f t="shared" si="10"/>
        <v>0</v>
      </c>
      <c r="U26" s="23">
        <f t="shared" si="3"/>
        <v>90</v>
      </c>
      <c r="V26" s="23">
        <f t="shared" si="4"/>
        <v>0</v>
      </c>
      <c r="X26" s="112"/>
      <c r="Y26" s="112"/>
      <c r="Z26" s="25"/>
      <c r="AB26" s="112"/>
      <c r="AC26" s="112"/>
      <c r="AD26" s="25"/>
      <c r="AF26" s="28" t="s">
        <v>20</v>
      </c>
    </row>
    <row r="27" spans="1:32" ht="38.25" x14ac:dyDescent="0.2">
      <c r="A27" s="47"/>
      <c r="B27" s="38"/>
      <c r="C27" s="30" t="s">
        <v>34</v>
      </c>
      <c r="D27" s="72"/>
      <c r="E27" s="72"/>
      <c r="F27" s="29">
        <v>1</v>
      </c>
      <c r="G27" s="29" t="s">
        <v>33</v>
      </c>
      <c r="H27" s="29">
        <v>2</v>
      </c>
      <c r="I27" s="25"/>
      <c r="J27" s="26"/>
      <c r="K27" s="24"/>
      <c r="L27" s="24"/>
      <c r="M27" s="46">
        <f>F27*$K$24/H27</f>
        <v>15</v>
      </c>
      <c r="N27" s="46">
        <f>F27*$L$24/H27</f>
        <v>0</v>
      </c>
      <c r="O27" s="46">
        <f t="shared" si="8"/>
        <v>0</v>
      </c>
      <c r="P27" s="46">
        <f t="shared" si="8"/>
        <v>0</v>
      </c>
      <c r="Q27" s="23">
        <f t="shared" si="9"/>
        <v>45</v>
      </c>
      <c r="R27" s="23">
        <f t="shared" si="9"/>
        <v>0</v>
      </c>
      <c r="S27" s="23">
        <f t="shared" si="10"/>
        <v>0</v>
      </c>
      <c r="T27" s="23">
        <f t="shared" si="10"/>
        <v>0</v>
      </c>
      <c r="U27" s="23">
        <f t="shared" si="3"/>
        <v>45</v>
      </c>
      <c r="V27" s="23">
        <f t="shared" si="4"/>
        <v>0</v>
      </c>
      <c r="X27" s="112"/>
      <c r="Y27" s="112"/>
      <c r="Z27" s="25"/>
      <c r="AB27" s="112"/>
      <c r="AC27" s="112"/>
      <c r="AD27" s="25"/>
      <c r="AF27" s="28" t="s">
        <v>20</v>
      </c>
    </row>
    <row r="28" spans="1:32" x14ac:dyDescent="0.2">
      <c r="A28" s="47"/>
      <c r="B28" s="38"/>
      <c r="C28" s="33" t="s">
        <v>32</v>
      </c>
      <c r="D28" s="72"/>
      <c r="E28" s="72"/>
      <c r="F28" s="29">
        <v>1</v>
      </c>
      <c r="G28" s="29" t="s">
        <v>31</v>
      </c>
      <c r="H28" s="29">
        <v>1</v>
      </c>
      <c r="I28" s="25"/>
      <c r="J28" s="26"/>
      <c r="K28" s="67"/>
      <c r="L28" s="67"/>
      <c r="M28" s="46">
        <v>3</v>
      </c>
      <c r="N28" s="46">
        <f>F28*$L$24/H28</f>
        <v>0</v>
      </c>
      <c r="O28" s="46">
        <f t="shared" si="8"/>
        <v>0</v>
      </c>
      <c r="P28" s="46">
        <f t="shared" si="8"/>
        <v>0</v>
      </c>
      <c r="Q28" s="23">
        <f t="shared" si="9"/>
        <v>9</v>
      </c>
      <c r="R28" s="23">
        <f t="shared" si="9"/>
        <v>0</v>
      </c>
      <c r="S28" s="23">
        <f t="shared" si="10"/>
        <v>0</v>
      </c>
      <c r="T28" s="23">
        <f t="shared" si="10"/>
        <v>0</v>
      </c>
      <c r="U28" s="23">
        <f t="shared" si="3"/>
        <v>9</v>
      </c>
      <c r="V28" s="23">
        <f t="shared" si="4"/>
        <v>0</v>
      </c>
      <c r="X28" s="112"/>
      <c r="Y28" s="112"/>
      <c r="Z28" s="25"/>
      <c r="AB28" s="112"/>
      <c r="AC28" s="112"/>
      <c r="AD28" s="25"/>
      <c r="AF28" s="28" t="s">
        <v>20</v>
      </c>
    </row>
    <row r="29" spans="1:32" x14ac:dyDescent="0.2">
      <c r="A29" s="35" t="s">
        <v>69</v>
      </c>
      <c r="B29" s="64" t="s">
        <v>30</v>
      </c>
      <c r="C29" s="34" t="s">
        <v>23</v>
      </c>
      <c r="D29" s="72"/>
      <c r="E29" s="72"/>
      <c r="F29" s="28">
        <v>4</v>
      </c>
      <c r="G29" s="28" t="s">
        <v>8</v>
      </c>
      <c r="H29" s="27">
        <v>1</v>
      </c>
      <c r="I29" s="25"/>
      <c r="J29" s="36"/>
      <c r="K29" s="24">
        <v>2</v>
      </c>
      <c r="L29" s="24"/>
      <c r="M29" s="23">
        <f>F29*$K$29/H29</f>
        <v>8</v>
      </c>
      <c r="N29" s="23">
        <f>F29*$L$29/H29</f>
        <v>0</v>
      </c>
      <c r="O29" s="23">
        <f t="shared" ref="O29:O38" si="11">M29*I29</f>
        <v>0</v>
      </c>
      <c r="P29" s="23">
        <f t="shared" ref="P29:P38" si="12">N29*J29</f>
        <v>0</v>
      </c>
      <c r="Q29" s="23">
        <f t="shared" ref="Q29:Q38" si="13">M29*3</f>
        <v>24</v>
      </c>
      <c r="R29" s="23">
        <f t="shared" ref="R29:R38" si="14">N29*3</f>
        <v>0</v>
      </c>
      <c r="S29" s="23">
        <f t="shared" ref="S29:S38" si="15">Q29*I29</f>
        <v>0</v>
      </c>
      <c r="T29" s="23">
        <f t="shared" ref="T29:T38" si="16">R29*J29</f>
        <v>0</v>
      </c>
      <c r="U29" s="23">
        <f t="shared" si="3"/>
        <v>24</v>
      </c>
      <c r="V29" s="23">
        <f t="shared" si="4"/>
        <v>0</v>
      </c>
      <c r="X29" s="112"/>
      <c r="Y29" s="112"/>
      <c r="Z29" s="25"/>
      <c r="AB29" s="112"/>
      <c r="AC29" s="112"/>
      <c r="AD29" s="25"/>
      <c r="AF29" s="28" t="s">
        <v>20</v>
      </c>
    </row>
    <row r="30" spans="1:32" x14ac:dyDescent="0.2">
      <c r="A30" s="31"/>
      <c r="B30" s="40" t="s">
        <v>29</v>
      </c>
      <c r="C30" s="34" t="s">
        <v>12</v>
      </c>
      <c r="D30" s="72"/>
      <c r="E30" s="72"/>
      <c r="F30" s="28">
        <v>3</v>
      </c>
      <c r="G30" s="28" t="s">
        <v>8</v>
      </c>
      <c r="H30" s="27">
        <v>1</v>
      </c>
      <c r="I30" s="25"/>
      <c r="J30" s="36"/>
      <c r="K30" s="44">
        <v>28</v>
      </c>
      <c r="L30" s="44"/>
      <c r="M30" s="23">
        <f>F30*$K$30/H30</f>
        <v>84</v>
      </c>
      <c r="N30" s="23">
        <f>F30*$L$30/H30</f>
        <v>0</v>
      </c>
      <c r="O30" s="23">
        <f t="shared" si="11"/>
        <v>0</v>
      </c>
      <c r="P30" s="23">
        <f t="shared" si="12"/>
        <v>0</v>
      </c>
      <c r="Q30" s="23">
        <f t="shared" si="13"/>
        <v>252</v>
      </c>
      <c r="R30" s="23">
        <f t="shared" si="14"/>
        <v>0</v>
      </c>
      <c r="S30" s="23">
        <f t="shared" si="15"/>
        <v>0</v>
      </c>
      <c r="T30" s="23">
        <f t="shared" si="16"/>
        <v>0</v>
      </c>
      <c r="U30" s="23">
        <f t="shared" si="3"/>
        <v>252</v>
      </c>
      <c r="V30" s="23">
        <f t="shared" si="4"/>
        <v>0</v>
      </c>
      <c r="X30" s="112"/>
      <c r="Y30" s="112"/>
      <c r="Z30" s="25"/>
      <c r="AB30" s="112"/>
      <c r="AC30" s="112"/>
      <c r="AD30" s="25"/>
      <c r="AF30" s="28" t="s">
        <v>14</v>
      </c>
    </row>
    <row r="31" spans="1:32" x14ac:dyDescent="0.2">
      <c r="A31" s="31"/>
      <c r="B31" s="63"/>
      <c r="C31" s="34" t="s">
        <v>23</v>
      </c>
      <c r="D31" s="72"/>
      <c r="E31" s="72"/>
      <c r="F31" s="28">
        <v>3</v>
      </c>
      <c r="G31" s="28" t="s">
        <v>8</v>
      </c>
      <c r="H31" s="27">
        <v>1</v>
      </c>
      <c r="I31" s="25"/>
      <c r="J31" s="36"/>
      <c r="K31" s="24"/>
      <c r="L31" s="24"/>
      <c r="M31" s="23">
        <f>F31*$K$30/H31</f>
        <v>84</v>
      </c>
      <c r="N31" s="23">
        <f>F31*$L$30/H31</f>
        <v>0</v>
      </c>
      <c r="O31" s="23">
        <f t="shared" si="11"/>
        <v>0</v>
      </c>
      <c r="P31" s="23">
        <f t="shared" si="12"/>
        <v>0</v>
      </c>
      <c r="Q31" s="23">
        <f t="shared" si="13"/>
        <v>252</v>
      </c>
      <c r="R31" s="23">
        <f t="shared" si="14"/>
        <v>0</v>
      </c>
      <c r="S31" s="23">
        <f t="shared" si="15"/>
        <v>0</v>
      </c>
      <c r="T31" s="23">
        <f t="shared" si="16"/>
        <v>0</v>
      </c>
      <c r="U31" s="23">
        <f t="shared" si="3"/>
        <v>252</v>
      </c>
      <c r="V31" s="23">
        <f t="shared" si="4"/>
        <v>0</v>
      </c>
      <c r="X31" s="112"/>
      <c r="Y31" s="112"/>
      <c r="Z31" s="25"/>
      <c r="AB31" s="112"/>
      <c r="AC31" s="112"/>
      <c r="AD31" s="25"/>
      <c r="AF31" s="28" t="s">
        <v>14</v>
      </c>
    </row>
    <row r="32" spans="1:32" x14ac:dyDescent="0.2">
      <c r="A32" s="31"/>
      <c r="B32" s="40" t="s">
        <v>28</v>
      </c>
      <c r="C32" s="34" t="s">
        <v>12</v>
      </c>
      <c r="D32" s="72"/>
      <c r="E32" s="72"/>
      <c r="F32" s="28">
        <v>3</v>
      </c>
      <c r="G32" s="28" t="s">
        <v>8</v>
      </c>
      <c r="H32" s="27">
        <v>1</v>
      </c>
      <c r="I32" s="26"/>
      <c r="J32" s="32"/>
      <c r="K32" s="44"/>
      <c r="L32" s="44">
        <v>6</v>
      </c>
      <c r="M32" s="23">
        <f>F32*$K$32/H32</f>
        <v>0</v>
      </c>
      <c r="N32" s="23">
        <f>F32*$L$32/H32</f>
        <v>18</v>
      </c>
      <c r="O32" s="23">
        <f t="shared" si="11"/>
        <v>0</v>
      </c>
      <c r="P32" s="23">
        <f t="shared" si="12"/>
        <v>0</v>
      </c>
      <c r="Q32" s="23">
        <f t="shared" si="13"/>
        <v>0</v>
      </c>
      <c r="R32" s="23">
        <f t="shared" si="14"/>
        <v>54</v>
      </c>
      <c r="S32" s="23">
        <f t="shared" si="15"/>
        <v>0</v>
      </c>
      <c r="T32" s="23">
        <f t="shared" si="16"/>
        <v>0</v>
      </c>
      <c r="U32" s="23">
        <f t="shared" si="3"/>
        <v>54</v>
      </c>
      <c r="V32" s="23">
        <f t="shared" si="4"/>
        <v>0</v>
      </c>
      <c r="X32" s="112"/>
      <c r="Y32" s="112"/>
      <c r="Z32" s="25"/>
      <c r="AB32" s="112"/>
      <c r="AC32" s="112"/>
      <c r="AD32" s="25"/>
      <c r="AF32" s="29" t="s">
        <v>9</v>
      </c>
    </row>
    <row r="33" spans="1:32" x14ac:dyDescent="0.2">
      <c r="A33" s="31"/>
      <c r="B33" s="63"/>
      <c r="C33" s="34" t="s">
        <v>23</v>
      </c>
      <c r="D33" s="72"/>
      <c r="E33" s="72"/>
      <c r="F33" s="28">
        <v>3</v>
      </c>
      <c r="G33" s="28" t="s">
        <v>8</v>
      </c>
      <c r="H33" s="27">
        <v>1</v>
      </c>
      <c r="I33" s="26"/>
      <c r="J33" s="32"/>
      <c r="K33" s="24"/>
      <c r="L33" s="24"/>
      <c r="M33" s="23">
        <f>F33*$K$32/H33</f>
        <v>0</v>
      </c>
      <c r="N33" s="23">
        <f>F33*$L$32/H33</f>
        <v>18</v>
      </c>
      <c r="O33" s="23">
        <f t="shared" si="11"/>
        <v>0</v>
      </c>
      <c r="P33" s="23">
        <f t="shared" si="12"/>
        <v>0</v>
      </c>
      <c r="Q33" s="23">
        <f t="shared" si="13"/>
        <v>0</v>
      </c>
      <c r="R33" s="23">
        <f t="shared" si="14"/>
        <v>54</v>
      </c>
      <c r="S33" s="23">
        <f t="shared" si="15"/>
        <v>0</v>
      </c>
      <c r="T33" s="23">
        <f t="shared" si="16"/>
        <v>0</v>
      </c>
      <c r="U33" s="23">
        <f t="shared" si="3"/>
        <v>54</v>
      </c>
      <c r="V33" s="23">
        <f t="shared" si="4"/>
        <v>0</v>
      </c>
      <c r="X33" s="112"/>
      <c r="Y33" s="112"/>
      <c r="Z33" s="25"/>
      <c r="AB33" s="112"/>
      <c r="AC33" s="112"/>
      <c r="AD33" s="25"/>
      <c r="AF33" s="29" t="s">
        <v>9</v>
      </c>
    </row>
    <row r="34" spans="1:32" x14ac:dyDescent="0.2">
      <c r="A34" s="31"/>
      <c r="B34" s="45" t="s">
        <v>27</v>
      </c>
      <c r="C34" s="33" t="s">
        <v>26</v>
      </c>
      <c r="D34" s="72"/>
      <c r="E34" s="72"/>
      <c r="F34" s="29">
        <v>6</v>
      </c>
      <c r="G34" s="28" t="s">
        <v>8</v>
      </c>
      <c r="H34" s="27">
        <v>1</v>
      </c>
      <c r="I34" s="25"/>
      <c r="J34" s="36"/>
      <c r="K34" s="71">
        <v>39</v>
      </c>
      <c r="L34" s="71"/>
      <c r="M34" s="23">
        <f>F34*$K$34/H34</f>
        <v>234</v>
      </c>
      <c r="N34" s="23">
        <f>F34*$L$34/H34</f>
        <v>0</v>
      </c>
      <c r="O34" s="23">
        <f t="shared" si="11"/>
        <v>0</v>
      </c>
      <c r="P34" s="23">
        <f t="shared" si="12"/>
        <v>0</v>
      </c>
      <c r="Q34" s="23">
        <f t="shared" si="13"/>
        <v>702</v>
      </c>
      <c r="R34" s="23">
        <f t="shared" si="14"/>
        <v>0</v>
      </c>
      <c r="S34" s="23">
        <f t="shared" si="15"/>
        <v>0</v>
      </c>
      <c r="T34" s="23">
        <f t="shared" si="16"/>
        <v>0</v>
      </c>
      <c r="U34" s="23">
        <f t="shared" si="3"/>
        <v>702</v>
      </c>
      <c r="V34" s="23">
        <f t="shared" si="4"/>
        <v>0</v>
      </c>
      <c r="X34" s="112"/>
      <c r="Y34" s="112"/>
      <c r="Z34" s="25"/>
      <c r="AB34" s="112"/>
      <c r="AC34" s="112"/>
      <c r="AD34" s="25"/>
      <c r="AF34" s="28" t="s">
        <v>20</v>
      </c>
    </row>
    <row r="35" spans="1:32" x14ac:dyDescent="0.2">
      <c r="A35" s="31"/>
      <c r="B35" s="43" t="s">
        <v>25</v>
      </c>
      <c r="C35" s="34" t="s">
        <v>12</v>
      </c>
      <c r="D35" s="72"/>
      <c r="E35" s="72"/>
      <c r="F35" s="28">
        <v>3</v>
      </c>
      <c r="G35" s="28" t="s">
        <v>8</v>
      </c>
      <c r="H35" s="27">
        <v>1</v>
      </c>
      <c r="I35" s="25"/>
      <c r="J35" s="36"/>
      <c r="K35" s="39">
        <f>30-10</f>
        <v>20</v>
      </c>
      <c r="L35" s="69"/>
      <c r="M35" s="23">
        <f>F35*$K$35/H35</f>
        <v>60</v>
      </c>
      <c r="N35" s="23">
        <f>F35*$L$35/H35</f>
        <v>0</v>
      </c>
      <c r="O35" s="23">
        <f t="shared" si="11"/>
        <v>0</v>
      </c>
      <c r="P35" s="23">
        <f t="shared" si="12"/>
        <v>0</v>
      </c>
      <c r="Q35" s="23">
        <f t="shared" si="13"/>
        <v>180</v>
      </c>
      <c r="R35" s="23">
        <f t="shared" si="14"/>
        <v>0</v>
      </c>
      <c r="S35" s="23">
        <f t="shared" si="15"/>
        <v>0</v>
      </c>
      <c r="T35" s="23">
        <f t="shared" si="16"/>
        <v>0</v>
      </c>
      <c r="U35" s="23">
        <f t="shared" si="3"/>
        <v>180</v>
      </c>
      <c r="V35" s="23">
        <f t="shared" si="4"/>
        <v>0</v>
      </c>
      <c r="X35" s="112"/>
      <c r="Y35" s="112"/>
      <c r="Z35" s="25"/>
      <c r="AB35" s="112"/>
      <c r="AC35" s="112"/>
      <c r="AD35" s="25"/>
      <c r="AF35" s="28" t="s">
        <v>14</v>
      </c>
    </row>
    <row r="36" spans="1:32" x14ac:dyDescent="0.2">
      <c r="A36" s="31"/>
      <c r="B36" s="42"/>
      <c r="C36" s="34" t="s">
        <v>23</v>
      </c>
      <c r="D36" s="72"/>
      <c r="E36" s="72"/>
      <c r="F36" s="28">
        <v>3</v>
      </c>
      <c r="G36" s="28" t="s">
        <v>8</v>
      </c>
      <c r="H36" s="27">
        <v>1</v>
      </c>
      <c r="I36" s="25"/>
      <c r="J36" s="36"/>
      <c r="K36" s="28"/>
      <c r="L36" s="70"/>
      <c r="M36" s="23">
        <f>F36*$K$35/H36</f>
        <v>60</v>
      </c>
      <c r="N36" s="23">
        <f>F36*$L$35/H36</f>
        <v>0</v>
      </c>
      <c r="O36" s="23">
        <f t="shared" si="11"/>
        <v>0</v>
      </c>
      <c r="P36" s="23">
        <f t="shared" si="12"/>
        <v>0</v>
      </c>
      <c r="Q36" s="23">
        <f t="shared" si="13"/>
        <v>180</v>
      </c>
      <c r="R36" s="23">
        <f t="shared" si="14"/>
        <v>0</v>
      </c>
      <c r="S36" s="23">
        <f t="shared" si="15"/>
        <v>0</v>
      </c>
      <c r="T36" s="23">
        <f t="shared" si="16"/>
        <v>0</v>
      </c>
      <c r="U36" s="23">
        <f t="shared" si="3"/>
        <v>180</v>
      </c>
      <c r="V36" s="23">
        <f t="shared" si="4"/>
        <v>0</v>
      </c>
      <c r="X36" s="112"/>
      <c r="Y36" s="112"/>
      <c r="Z36" s="25"/>
      <c r="AB36" s="112"/>
      <c r="AC36" s="112"/>
      <c r="AD36" s="25"/>
      <c r="AF36" s="28" t="s">
        <v>14</v>
      </c>
    </row>
    <row r="37" spans="1:32" x14ac:dyDescent="0.2">
      <c r="A37" s="31"/>
      <c r="B37" s="43" t="s">
        <v>24</v>
      </c>
      <c r="C37" s="34" t="s">
        <v>12</v>
      </c>
      <c r="D37" s="72"/>
      <c r="E37" s="72"/>
      <c r="F37" s="28">
        <v>3</v>
      </c>
      <c r="G37" s="28" t="s">
        <v>8</v>
      </c>
      <c r="H37" s="27">
        <v>1</v>
      </c>
      <c r="I37" s="26"/>
      <c r="J37" s="32"/>
      <c r="K37" s="39"/>
      <c r="L37" s="69">
        <f>8-3</f>
        <v>5</v>
      </c>
      <c r="M37" s="23">
        <f>F37*$K$37/H37</f>
        <v>0</v>
      </c>
      <c r="N37" s="23">
        <f>F37*$L$37/H37</f>
        <v>15</v>
      </c>
      <c r="O37" s="23">
        <f t="shared" si="11"/>
        <v>0</v>
      </c>
      <c r="P37" s="23">
        <f t="shared" si="12"/>
        <v>0</v>
      </c>
      <c r="Q37" s="23">
        <f t="shared" si="13"/>
        <v>0</v>
      </c>
      <c r="R37" s="23">
        <f t="shared" si="14"/>
        <v>45</v>
      </c>
      <c r="S37" s="23">
        <f t="shared" si="15"/>
        <v>0</v>
      </c>
      <c r="T37" s="23">
        <f t="shared" si="16"/>
        <v>0</v>
      </c>
      <c r="U37" s="23">
        <f t="shared" si="3"/>
        <v>45</v>
      </c>
      <c r="V37" s="23">
        <f t="shared" si="4"/>
        <v>0</v>
      </c>
      <c r="X37" s="112"/>
      <c r="Y37" s="112"/>
      <c r="Z37" s="25"/>
      <c r="AB37" s="112"/>
      <c r="AC37" s="112"/>
      <c r="AD37" s="25"/>
      <c r="AF37" s="29" t="s">
        <v>9</v>
      </c>
    </row>
    <row r="38" spans="1:32" x14ac:dyDescent="0.2">
      <c r="A38" s="62"/>
      <c r="B38" s="42"/>
      <c r="C38" s="34" t="s">
        <v>23</v>
      </c>
      <c r="D38" s="72"/>
      <c r="E38" s="72"/>
      <c r="F38" s="28">
        <v>3</v>
      </c>
      <c r="G38" s="28" t="s">
        <v>8</v>
      </c>
      <c r="H38" s="27">
        <v>1</v>
      </c>
      <c r="I38" s="26"/>
      <c r="J38" s="32"/>
      <c r="K38" s="28"/>
      <c r="L38" s="70"/>
      <c r="M38" s="23">
        <f>F38*$K$37/H38</f>
        <v>0</v>
      </c>
      <c r="N38" s="23">
        <f>F38*$L$37/H38</f>
        <v>15</v>
      </c>
      <c r="O38" s="23">
        <f t="shared" si="11"/>
        <v>0</v>
      </c>
      <c r="P38" s="23">
        <f t="shared" si="12"/>
        <v>0</v>
      </c>
      <c r="Q38" s="23">
        <f t="shared" si="13"/>
        <v>0</v>
      </c>
      <c r="R38" s="23">
        <f t="shared" si="14"/>
        <v>45</v>
      </c>
      <c r="S38" s="23">
        <f t="shared" si="15"/>
        <v>0</v>
      </c>
      <c r="T38" s="23">
        <f t="shared" si="16"/>
        <v>0</v>
      </c>
      <c r="U38" s="23">
        <f t="shared" si="3"/>
        <v>45</v>
      </c>
      <c r="V38" s="23">
        <f t="shared" si="4"/>
        <v>0</v>
      </c>
      <c r="X38" s="112"/>
      <c r="Y38" s="112"/>
      <c r="Z38" s="25"/>
      <c r="AB38" s="112"/>
      <c r="AC38" s="112"/>
      <c r="AD38" s="25"/>
      <c r="AF38" s="29" t="s">
        <v>9</v>
      </c>
    </row>
    <row r="39" spans="1:32" x14ac:dyDescent="0.2">
      <c r="A39" s="31" t="s">
        <v>68</v>
      </c>
      <c r="B39" s="43" t="s">
        <v>22</v>
      </c>
      <c r="C39" s="33" t="s">
        <v>21</v>
      </c>
      <c r="D39" s="72"/>
      <c r="E39" s="72"/>
      <c r="F39" s="28">
        <v>6</v>
      </c>
      <c r="G39" s="28" t="s">
        <v>8</v>
      </c>
      <c r="H39" s="27">
        <v>1</v>
      </c>
      <c r="I39" s="25"/>
      <c r="J39" s="36"/>
      <c r="K39" s="39">
        <f>30-20</f>
        <v>10</v>
      </c>
      <c r="L39" s="69"/>
      <c r="M39" s="23">
        <f>F39*$K$39/H39</f>
        <v>60</v>
      </c>
      <c r="N39" s="23">
        <f>F39*$L$39/H39</f>
        <v>0</v>
      </c>
      <c r="O39" s="23">
        <f t="shared" ref="O39:P41" si="17">M39*I39</f>
        <v>0</v>
      </c>
      <c r="P39" s="23">
        <f t="shared" si="17"/>
        <v>0</v>
      </c>
      <c r="Q39" s="23">
        <f t="shared" ref="Q39:R41" si="18">M39*3</f>
        <v>180</v>
      </c>
      <c r="R39" s="23">
        <f t="shared" si="18"/>
        <v>0</v>
      </c>
      <c r="S39" s="23">
        <f t="shared" ref="S39:T41" si="19">Q39*I39</f>
        <v>0</v>
      </c>
      <c r="T39" s="23">
        <f t="shared" si="19"/>
        <v>0</v>
      </c>
      <c r="U39" s="23">
        <f t="shared" si="3"/>
        <v>180</v>
      </c>
      <c r="V39" s="23">
        <f t="shared" si="4"/>
        <v>0</v>
      </c>
      <c r="X39" s="112"/>
      <c r="Y39" s="112"/>
      <c r="Z39" s="25"/>
      <c r="AB39" s="112"/>
      <c r="AC39" s="112"/>
      <c r="AD39" s="25"/>
      <c r="AF39" s="28" t="s">
        <v>20</v>
      </c>
    </row>
    <row r="40" spans="1:32" x14ac:dyDescent="0.2">
      <c r="A40" s="31"/>
      <c r="B40" s="42"/>
      <c r="C40" s="37" t="s">
        <v>17</v>
      </c>
      <c r="D40" s="72"/>
      <c r="E40" s="72"/>
      <c r="F40" s="29">
        <v>4</v>
      </c>
      <c r="G40" s="28" t="s">
        <v>8</v>
      </c>
      <c r="H40" s="27">
        <v>1</v>
      </c>
      <c r="I40" s="25"/>
      <c r="J40" s="36"/>
      <c r="K40" s="24"/>
      <c r="L40" s="66"/>
      <c r="M40" s="23">
        <f>F40*$K$39/H40</f>
        <v>40</v>
      </c>
      <c r="N40" s="23">
        <f>F40*$L$39/H40</f>
        <v>0</v>
      </c>
      <c r="O40" s="23">
        <f t="shared" si="17"/>
        <v>0</v>
      </c>
      <c r="P40" s="23">
        <f t="shared" si="17"/>
        <v>0</v>
      </c>
      <c r="Q40" s="23">
        <f t="shared" si="18"/>
        <v>120</v>
      </c>
      <c r="R40" s="23">
        <f t="shared" si="18"/>
        <v>0</v>
      </c>
      <c r="S40" s="23">
        <f t="shared" si="19"/>
        <v>0</v>
      </c>
      <c r="T40" s="23">
        <f t="shared" si="19"/>
        <v>0</v>
      </c>
      <c r="U40" s="23">
        <f t="shared" si="3"/>
        <v>120</v>
      </c>
      <c r="V40" s="23">
        <f t="shared" si="4"/>
        <v>0</v>
      </c>
      <c r="X40" s="112"/>
      <c r="Y40" s="112"/>
      <c r="Z40" s="25"/>
      <c r="AB40" s="112"/>
      <c r="AC40" s="112"/>
      <c r="AD40" s="25"/>
      <c r="AF40" s="28" t="s">
        <v>20</v>
      </c>
    </row>
    <row r="41" spans="1:32" x14ac:dyDescent="0.2">
      <c r="A41" s="31"/>
      <c r="B41" s="42"/>
      <c r="C41" s="37" t="s">
        <v>16</v>
      </c>
      <c r="D41" s="72"/>
      <c r="E41" s="72"/>
      <c r="F41" s="29">
        <v>2</v>
      </c>
      <c r="G41" s="28" t="s">
        <v>8</v>
      </c>
      <c r="H41" s="27">
        <v>1</v>
      </c>
      <c r="I41" s="25"/>
      <c r="J41" s="36"/>
      <c r="K41" s="67"/>
      <c r="L41" s="68"/>
      <c r="M41" s="23">
        <f>F41*$K$39/H41</f>
        <v>20</v>
      </c>
      <c r="N41" s="23">
        <f>F41*$L$39/H41</f>
        <v>0</v>
      </c>
      <c r="O41" s="23">
        <f t="shared" si="17"/>
        <v>0</v>
      </c>
      <c r="P41" s="23">
        <f t="shared" si="17"/>
        <v>0</v>
      </c>
      <c r="Q41" s="23">
        <f t="shared" si="18"/>
        <v>60</v>
      </c>
      <c r="R41" s="23">
        <f t="shared" si="18"/>
        <v>0</v>
      </c>
      <c r="S41" s="23">
        <f t="shared" si="19"/>
        <v>0</v>
      </c>
      <c r="T41" s="23">
        <f t="shared" si="19"/>
        <v>0</v>
      </c>
      <c r="U41" s="23">
        <f t="shared" si="3"/>
        <v>60</v>
      </c>
      <c r="V41" s="23">
        <f t="shared" si="4"/>
        <v>0</v>
      </c>
      <c r="X41" s="112"/>
      <c r="Y41" s="112"/>
      <c r="Z41" s="25"/>
      <c r="AB41" s="112"/>
      <c r="AC41" s="112"/>
      <c r="AD41" s="25"/>
      <c r="AF41" s="28" t="s">
        <v>20</v>
      </c>
    </row>
    <row r="42" spans="1:32" x14ac:dyDescent="0.2">
      <c r="A42" s="31"/>
      <c r="B42" s="149" t="s">
        <v>19</v>
      </c>
      <c r="C42" s="33" t="s">
        <v>18</v>
      </c>
      <c r="D42" s="72"/>
      <c r="E42" s="72"/>
      <c r="F42" s="28">
        <v>6</v>
      </c>
      <c r="G42" s="28" t="s">
        <v>8</v>
      </c>
      <c r="H42" s="27">
        <v>1</v>
      </c>
      <c r="I42" s="26"/>
      <c r="J42" s="32"/>
      <c r="K42" s="39"/>
      <c r="L42" s="69">
        <f>8-5</f>
        <v>3</v>
      </c>
      <c r="M42" s="23">
        <f>F42*$K$42/H42</f>
        <v>0</v>
      </c>
      <c r="N42" s="23">
        <f>F42*$L$42/H42</f>
        <v>18</v>
      </c>
      <c r="O42" s="23">
        <f t="shared" ref="O42:P44" si="20">M42*I42</f>
        <v>0</v>
      </c>
      <c r="P42" s="23">
        <f t="shared" si="20"/>
        <v>0</v>
      </c>
      <c r="Q42" s="23">
        <f t="shared" ref="Q42:R44" si="21">M42*3</f>
        <v>0</v>
      </c>
      <c r="R42" s="23">
        <f t="shared" si="21"/>
        <v>54</v>
      </c>
      <c r="S42" s="23">
        <f t="shared" ref="S42:T44" si="22">Q42*I42</f>
        <v>0</v>
      </c>
      <c r="T42" s="23">
        <f t="shared" si="22"/>
        <v>0</v>
      </c>
      <c r="U42" s="23">
        <f t="shared" si="3"/>
        <v>54</v>
      </c>
      <c r="V42" s="23">
        <f t="shared" si="4"/>
        <v>0</v>
      </c>
      <c r="X42" s="112"/>
      <c r="Y42" s="112"/>
      <c r="Z42" s="25"/>
      <c r="AB42" s="112"/>
      <c r="AC42" s="112"/>
      <c r="AD42" s="25"/>
      <c r="AF42" s="29" t="s">
        <v>9</v>
      </c>
    </row>
    <row r="43" spans="1:32" x14ac:dyDescent="0.2">
      <c r="A43" s="31"/>
      <c r="B43" s="150"/>
      <c r="C43" s="37" t="s">
        <v>17</v>
      </c>
      <c r="D43" s="72"/>
      <c r="E43" s="72"/>
      <c r="F43" s="29">
        <v>4</v>
      </c>
      <c r="G43" s="28" t="s">
        <v>8</v>
      </c>
      <c r="H43" s="27">
        <v>1</v>
      </c>
      <c r="I43" s="26"/>
      <c r="J43" s="32"/>
      <c r="K43" s="24"/>
      <c r="L43" s="66"/>
      <c r="M43" s="23">
        <f>F43*$K$42/H43</f>
        <v>0</v>
      </c>
      <c r="N43" s="23">
        <f>F43*$L$42/H43</f>
        <v>12</v>
      </c>
      <c r="O43" s="23">
        <f t="shared" si="20"/>
        <v>0</v>
      </c>
      <c r="P43" s="23">
        <f t="shared" si="20"/>
        <v>0</v>
      </c>
      <c r="Q43" s="23">
        <f t="shared" si="21"/>
        <v>0</v>
      </c>
      <c r="R43" s="23">
        <f t="shared" si="21"/>
        <v>36</v>
      </c>
      <c r="S43" s="23">
        <f t="shared" si="22"/>
        <v>0</v>
      </c>
      <c r="T43" s="23">
        <f t="shared" si="22"/>
        <v>0</v>
      </c>
      <c r="U43" s="23">
        <f t="shared" si="3"/>
        <v>36</v>
      </c>
      <c r="V43" s="23">
        <f t="shared" si="4"/>
        <v>0</v>
      </c>
      <c r="X43" s="112"/>
      <c r="Y43" s="112"/>
      <c r="Z43" s="25"/>
      <c r="AB43" s="112"/>
      <c r="AC43" s="112"/>
      <c r="AD43" s="25"/>
      <c r="AF43" s="29" t="s">
        <v>9</v>
      </c>
    </row>
    <row r="44" spans="1:32" x14ac:dyDescent="0.2">
      <c r="A44" s="31"/>
      <c r="B44" s="42"/>
      <c r="C44" s="37" t="s">
        <v>16</v>
      </c>
      <c r="D44" s="72"/>
      <c r="E44" s="72"/>
      <c r="F44" s="29">
        <v>2</v>
      </c>
      <c r="G44" s="28" t="s">
        <v>8</v>
      </c>
      <c r="H44" s="27">
        <v>1</v>
      </c>
      <c r="I44" s="26"/>
      <c r="J44" s="32"/>
      <c r="K44" s="67"/>
      <c r="L44" s="68"/>
      <c r="M44" s="23">
        <f>F44*$K$42/H44</f>
        <v>0</v>
      </c>
      <c r="N44" s="23">
        <f>F44*$L$42/H44</f>
        <v>6</v>
      </c>
      <c r="O44" s="23">
        <f t="shared" si="20"/>
        <v>0</v>
      </c>
      <c r="P44" s="23">
        <f t="shared" si="20"/>
        <v>0</v>
      </c>
      <c r="Q44" s="23">
        <f t="shared" si="21"/>
        <v>0</v>
      </c>
      <c r="R44" s="23">
        <f t="shared" si="21"/>
        <v>18</v>
      </c>
      <c r="S44" s="23">
        <f t="shared" si="22"/>
        <v>0</v>
      </c>
      <c r="T44" s="23">
        <f t="shared" si="22"/>
        <v>0</v>
      </c>
      <c r="U44" s="23">
        <f t="shared" si="3"/>
        <v>18</v>
      </c>
      <c r="V44" s="23">
        <f t="shared" si="4"/>
        <v>0</v>
      </c>
      <c r="X44" s="112"/>
      <c r="Y44" s="112"/>
      <c r="Z44" s="25"/>
      <c r="AB44" s="112"/>
      <c r="AC44" s="112"/>
      <c r="AD44" s="25"/>
      <c r="AF44" s="29" t="s">
        <v>9</v>
      </c>
    </row>
    <row r="45" spans="1:32" x14ac:dyDescent="0.2">
      <c r="A45" s="31"/>
      <c r="B45" s="149" t="s">
        <v>15</v>
      </c>
      <c r="C45" s="34" t="s">
        <v>12</v>
      </c>
      <c r="D45" s="72"/>
      <c r="E45" s="72"/>
      <c r="F45" s="29">
        <v>4</v>
      </c>
      <c r="G45" s="28" t="s">
        <v>8</v>
      </c>
      <c r="H45" s="27">
        <v>1</v>
      </c>
      <c r="I45" s="25"/>
      <c r="J45" s="36"/>
      <c r="K45" s="24">
        <v>12</v>
      </c>
      <c r="L45" s="66"/>
      <c r="M45" s="23">
        <f>F45*$K$45/H45</f>
        <v>48</v>
      </c>
      <c r="N45" s="23">
        <f>F45*$L$45/H45</f>
        <v>0</v>
      </c>
      <c r="O45" s="23">
        <f t="shared" ref="O45:P47" si="23">M45*I45</f>
        <v>0</v>
      </c>
      <c r="P45" s="23">
        <f t="shared" si="23"/>
        <v>0</v>
      </c>
      <c r="Q45" s="23">
        <f t="shared" ref="Q45:R47" si="24">M45*3</f>
        <v>144</v>
      </c>
      <c r="R45" s="23">
        <f t="shared" si="24"/>
        <v>0</v>
      </c>
      <c r="S45" s="23">
        <f t="shared" ref="S45:T47" si="25">Q45*I45</f>
        <v>0</v>
      </c>
      <c r="T45" s="23">
        <f t="shared" si="25"/>
        <v>0</v>
      </c>
      <c r="U45" s="23">
        <f t="shared" si="3"/>
        <v>144</v>
      </c>
      <c r="V45" s="23">
        <f t="shared" si="4"/>
        <v>0</v>
      </c>
      <c r="X45" s="112"/>
      <c r="Y45" s="112"/>
      <c r="Z45" s="25"/>
      <c r="AB45" s="112"/>
      <c r="AC45" s="112"/>
      <c r="AD45" s="25"/>
      <c r="AF45" s="28" t="s">
        <v>14</v>
      </c>
    </row>
    <row r="46" spans="1:32" x14ac:dyDescent="0.2">
      <c r="A46" s="31"/>
      <c r="B46" s="150"/>
      <c r="C46" s="33" t="s">
        <v>11</v>
      </c>
      <c r="D46" s="72"/>
      <c r="E46" s="72"/>
      <c r="F46" s="29">
        <v>2</v>
      </c>
      <c r="G46" s="28" t="s">
        <v>8</v>
      </c>
      <c r="H46" s="27">
        <v>1</v>
      </c>
      <c r="I46" s="25"/>
      <c r="J46" s="36"/>
      <c r="K46" s="24"/>
      <c r="L46" s="66"/>
      <c r="M46" s="23">
        <f>F46*$K$45/H46</f>
        <v>24</v>
      </c>
      <c r="N46" s="23">
        <f>F46*$L$45/H46</f>
        <v>0</v>
      </c>
      <c r="O46" s="23">
        <f t="shared" si="23"/>
        <v>0</v>
      </c>
      <c r="P46" s="23">
        <f t="shared" si="23"/>
        <v>0</v>
      </c>
      <c r="Q46" s="23">
        <f t="shared" si="24"/>
        <v>72</v>
      </c>
      <c r="R46" s="23">
        <f t="shared" si="24"/>
        <v>0</v>
      </c>
      <c r="S46" s="23">
        <f t="shared" si="25"/>
        <v>0</v>
      </c>
      <c r="T46" s="23">
        <f t="shared" si="25"/>
        <v>0</v>
      </c>
      <c r="U46" s="23">
        <f t="shared" si="3"/>
        <v>72</v>
      </c>
      <c r="V46" s="23">
        <f t="shared" si="4"/>
        <v>0</v>
      </c>
      <c r="X46" s="112"/>
      <c r="Y46" s="112"/>
      <c r="Z46" s="25"/>
      <c r="AB46" s="112"/>
      <c r="AC46" s="112"/>
      <c r="AD46" s="25"/>
      <c r="AF46" s="28" t="s">
        <v>14</v>
      </c>
    </row>
    <row r="47" spans="1:32" ht="51" x14ac:dyDescent="0.2">
      <c r="A47" s="31"/>
      <c r="B47" s="151"/>
      <c r="C47" s="30" t="s">
        <v>10</v>
      </c>
      <c r="D47" s="72"/>
      <c r="E47" s="72"/>
      <c r="F47" s="29">
        <v>2</v>
      </c>
      <c r="G47" s="28" t="s">
        <v>8</v>
      </c>
      <c r="H47" s="27">
        <v>1</v>
      </c>
      <c r="I47" s="25"/>
      <c r="J47" s="36"/>
      <c r="K47" s="67"/>
      <c r="L47" s="68"/>
      <c r="M47" s="23">
        <f>F47*$K$45/H47</f>
        <v>24</v>
      </c>
      <c r="N47" s="23">
        <f>F47*$L$45/H47</f>
        <v>0</v>
      </c>
      <c r="O47" s="23">
        <f t="shared" si="23"/>
        <v>0</v>
      </c>
      <c r="P47" s="23">
        <f t="shared" si="23"/>
        <v>0</v>
      </c>
      <c r="Q47" s="23">
        <f t="shared" si="24"/>
        <v>72</v>
      </c>
      <c r="R47" s="23">
        <f t="shared" si="24"/>
        <v>0</v>
      </c>
      <c r="S47" s="23">
        <f t="shared" si="25"/>
        <v>0</v>
      </c>
      <c r="T47" s="23">
        <f t="shared" si="25"/>
        <v>0</v>
      </c>
      <c r="U47" s="23">
        <f t="shared" si="3"/>
        <v>72</v>
      </c>
      <c r="V47" s="23">
        <f t="shared" si="4"/>
        <v>0</v>
      </c>
      <c r="X47" s="112"/>
      <c r="Y47" s="112"/>
      <c r="Z47" s="25"/>
      <c r="AB47" s="112"/>
      <c r="AC47" s="112"/>
      <c r="AD47" s="25"/>
      <c r="AF47" s="28" t="s">
        <v>14</v>
      </c>
    </row>
    <row r="48" spans="1:32" x14ac:dyDescent="0.2">
      <c r="A48" s="31"/>
      <c r="B48" s="149" t="s">
        <v>13</v>
      </c>
      <c r="C48" s="34" t="s">
        <v>12</v>
      </c>
      <c r="D48" s="72"/>
      <c r="E48" s="72"/>
      <c r="F48" s="29">
        <v>4</v>
      </c>
      <c r="G48" s="28" t="s">
        <v>8</v>
      </c>
      <c r="H48" s="27">
        <v>1</v>
      </c>
      <c r="I48" s="26"/>
      <c r="J48" s="32"/>
      <c r="K48" s="44"/>
      <c r="L48" s="65">
        <v>11</v>
      </c>
      <c r="M48" s="23">
        <f>F48*$K$48/H48</f>
        <v>0</v>
      </c>
      <c r="N48" s="23">
        <f>F48*$L$48/H48</f>
        <v>44</v>
      </c>
      <c r="O48" s="23">
        <f t="shared" ref="O48:P50" si="26">M48*I48</f>
        <v>0</v>
      </c>
      <c r="P48" s="23">
        <f t="shared" si="26"/>
        <v>0</v>
      </c>
      <c r="Q48" s="23">
        <f t="shared" ref="Q48:R50" si="27">M48*3</f>
        <v>0</v>
      </c>
      <c r="R48" s="23">
        <f t="shared" si="27"/>
        <v>132</v>
      </c>
      <c r="S48" s="23">
        <f t="shared" ref="S48:T50" si="28">Q48*I48</f>
        <v>0</v>
      </c>
      <c r="T48" s="23">
        <f t="shared" si="28"/>
        <v>0</v>
      </c>
      <c r="U48" s="23">
        <f t="shared" si="3"/>
        <v>132</v>
      </c>
      <c r="V48" s="23">
        <f t="shared" si="4"/>
        <v>0</v>
      </c>
      <c r="X48" s="112"/>
      <c r="Y48" s="112"/>
      <c r="Z48" s="25"/>
      <c r="AB48" s="112"/>
      <c r="AC48" s="112"/>
      <c r="AD48" s="25"/>
      <c r="AF48" s="29" t="s">
        <v>9</v>
      </c>
    </row>
    <row r="49" spans="1:32" x14ac:dyDescent="0.2">
      <c r="A49" s="31"/>
      <c r="B49" s="150"/>
      <c r="C49" s="33" t="s">
        <v>11</v>
      </c>
      <c r="D49" s="72"/>
      <c r="E49" s="72"/>
      <c r="F49" s="29">
        <v>2</v>
      </c>
      <c r="G49" s="28" t="s">
        <v>8</v>
      </c>
      <c r="H49" s="27">
        <v>1</v>
      </c>
      <c r="I49" s="26"/>
      <c r="J49" s="32"/>
      <c r="K49" s="24"/>
      <c r="L49" s="66"/>
      <c r="M49" s="23">
        <f>F49*$K$48/H49</f>
        <v>0</v>
      </c>
      <c r="N49" s="23">
        <f>F49*$L$48/H49</f>
        <v>22</v>
      </c>
      <c r="O49" s="23">
        <f t="shared" si="26"/>
        <v>0</v>
      </c>
      <c r="P49" s="23">
        <f t="shared" si="26"/>
        <v>0</v>
      </c>
      <c r="Q49" s="23">
        <f t="shared" si="27"/>
        <v>0</v>
      </c>
      <c r="R49" s="23">
        <f t="shared" si="27"/>
        <v>66</v>
      </c>
      <c r="S49" s="23">
        <f t="shared" si="28"/>
        <v>0</v>
      </c>
      <c r="T49" s="23">
        <f t="shared" si="28"/>
        <v>0</v>
      </c>
      <c r="U49" s="23">
        <f t="shared" si="3"/>
        <v>66</v>
      </c>
      <c r="V49" s="23">
        <f t="shared" si="4"/>
        <v>0</v>
      </c>
      <c r="X49" s="112"/>
      <c r="Y49" s="112"/>
      <c r="Z49" s="25"/>
      <c r="AB49" s="112"/>
      <c r="AC49" s="112"/>
      <c r="AD49" s="25"/>
      <c r="AF49" s="29" t="s">
        <v>9</v>
      </c>
    </row>
    <row r="50" spans="1:32" ht="51.75" thickBot="1" x14ac:dyDescent="0.25">
      <c r="A50" s="62"/>
      <c r="B50" s="151"/>
      <c r="C50" s="30" t="s">
        <v>10</v>
      </c>
      <c r="D50" s="72"/>
      <c r="E50" s="72"/>
      <c r="F50" s="29">
        <v>2</v>
      </c>
      <c r="G50" s="28" t="s">
        <v>8</v>
      </c>
      <c r="H50" s="27">
        <v>1</v>
      </c>
      <c r="I50" s="26"/>
      <c r="J50" s="25"/>
      <c r="K50" s="67"/>
      <c r="L50" s="68"/>
      <c r="M50" s="23">
        <f>F50*$K$48/H50</f>
        <v>0</v>
      </c>
      <c r="N50" s="23">
        <f>F50*$L$48/H50</f>
        <v>22</v>
      </c>
      <c r="O50" s="23">
        <f t="shared" si="26"/>
        <v>0</v>
      </c>
      <c r="P50" s="23">
        <f t="shared" si="26"/>
        <v>0</v>
      </c>
      <c r="Q50" s="23">
        <f t="shared" si="27"/>
        <v>0</v>
      </c>
      <c r="R50" s="23">
        <f t="shared" si="27"/>
        <v>66</v>
      </c>
      <c r="S50" s="23">
        <f t="shared" si="28"/>
        <v>0</v>
      </c>
      <c r="T50" s="23">
        <f t="shared" si="28"/>
        <v>0</v>
      </c>
      <c r="U50" s="23">
        <f t="shared" si="3"/>
        <v>66</v>
      </c>
      <c r="V50" s="73">
        <f t="shared" si="4"/>
        <v>0</v>
      </c>
      <c r="X50" s="112"/>
      <c r="Y50" s="112"/>
      <c r="Z50" s="25"/>
      <c r="AB50" s="112"/>
      <c r="AC50" s="112"/>
      <c r="AD50" s="25"/>
      <c r="AF50" s="28" t="s">
        <v>9</v>
      </c>
    </row>
    <row r="51" spans="1:32" s="125" customFormat="1" ht="16.5" thickBot="1" x14ac:dyDescent="0.25">
      <c r="A51" s="114" t="s">
        <v>71</v>
      </c>
      <c r="B51" s="115"/>
      <c r="C51" s="116"/>
      <c r="D51" s="116"/>
      <c r="E51" s="116"/>
      <c r="F51" s="117"/>
      <c r="G51" s="117"/>
      <c r="H51" s="117"/>
      <c r="I51" s="118"/>
      <c r="J51" s="118"/>
      <c r="K51" s="117"/>
      <c r="L51" s="117"/>
      <c r="M51" s="118"/>
      <c r="N51" s="119"/>
      <c r="O51" s="120">
        <f>SUM(O17:O50)</f>
        <v>0</v>
      </c>
      <c r="P51" s="120">
        <f>SUM(P17:P50)</f>
        <v>0</v>
      </c>
      <c r="Q51" s="121"/>
      <c r="R51" s="119"/>
      <c r="S51" s="120">
        <f>SUM(S17:S50)</f>
        <v>0</v>
      </c>
      <c r="T51" s="122">
        <f>SUM(T17:T50)</f>
        <v>0</v>
      </c>
      <c r="U51" s="123"/>
      <c r="V51" s="124">
        <f>SUM(V17:V50)</f>
        <v>0</v>
      </c>
    </row>
    <row r="52" spans="1:32" s="16" customFormat="1" ht="12.75" customHeight="1" x14ac:dyDescent="0.2">
      <c r="A52" s="21"/>
      <c r="B52" s="20"/>
      <c r="C52" s="19"/>
      <c r="D52" s="19"/>
      <c r="E52" s="19"/>
      <c r="F52" s="18"/>
      <c r="G52" s="18"/>
      <c r="H52" s="18"/>
      <c r="I52" s="17"/>
      <c r="J52" s="17"/>
      <c r="K52" s="18"/>
      <c r="L52" s="18"/>
      <c r="M52" s="17"/>
      <c r="N52" s="17"/>
      <c r="O52" s="17"/>
      <c r="P52" s="17"/>
      <c r="Q52" s="17"/>
      <c r="R52" s="17"/>
      <c r="S52" s="17"/>
      <c r="T52" s="17"/>
      <c r="V52" s="128" t="s">
        <v>87</v>
      </c>
      <c r="Z52" s="17"/>
      <c r="AD52" s="17"/>
    </row>
    <row r="53" spans="1:32" ht="15.75" x14ac:dyDescent="0.25">
      <c r="A53" s="12" t="s">
        <v>88</v>
      </c>
      <c r="D53" s="154" t="str">
        <f>IF(COUNTBLANK(D17:E50)
+COUNTBLANK(I17:I20)
+COUNTBLANK(J21:J23)
+COUNTBLANK(I24:I31)
+COUNTBLANK(J32:J33)
+COUNTBLANK(I34:I36)
+COUNTBLANK(J37:J38)
+COUNTBLANK(I39:I41)
+COUNTBLANK(J42:J44)
+COUNTBLANK(I45:I47)
+COUNTBLANK(J48:J50)
&gt;0,"POZOR! Nejsou vyplněny všechny požadované buňky","VŠE VYPLNĚNO")</f>
        <v>POZOR! Nejsou vyplněny všechny požadované buňky</v>
      </c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</row>
    <row r="54" spans="1:32" s="2" customFormat="1" ht="12.75" customHeight="1" x14ac:dyDescent="0.2">
      <c r="A54" s="8" t="s">
        <v>7</v>
      </c>
      <c r="B54" s="6"/>
      <c r="C54" s="5"/>
      <c r="D54" s="5"/>
      <c r="E54" s="5"/>
      <c r="F54" s="4"/>
      <c r="G54" s="4"/>
      <c r="H54" s="4"/>
      <c r="K54" s="3"/>
      <c r="L54" s="3"/>
      <c r="U54" s="1"/>
      <c r="V54" s="1"/>
      <c r="W54" s="1"/>
      <c r="X54" s="1"/>
      <c r="Y54" s="1"/>
      <c r="AA54" s="1"/>
      <c r="AB54" s="1"/>
      <c r="AC54" s="1"/>
      <c r="AE54" s="1"/>
    </row>
    <row r="55" spans="1:32" s="2" customFormat="1" ht="12.75" customHeight="1" x14ac:dyDescent="0.2">
      <c r="A55" s="8" t="s">
        <v>92</v>
      </c>
      <c r="B55" s="6"/>
      <c r="C55" s="5"/>
      <c r="D55" s="5"/>
      <c r="E55" s="5"/>
      <c r="F55" s="4"/>
      <c r="G55" s="4"/>
      <c r="H55" s="4"/>
      <c r="K55" s="3"/>
      <c r="L55" s="3"/>
      <c r="U55" s="1"/>
      <c r="V55" s="1"/>
      <c r="W55" s="1"/>
      <c r="X55" s="1"/>
      <c r="Y55" s="1"/>
      <c r="AA55" s="1"/>
      <c r="AB55" s="1"/>
      <c r="AC55" s="1"/>
      <c r="AE55" s="1"/>
    </row>
    <row r="56" spans="1:32" s="2" customFormat="1" ht="12.75" customHeight="1" x14ac:dyDescent="0.2">
      <c r="A56" s="8" t="s">
        <v>90</v>
      </c>
      <c r="B56" s="6"/>
      <c r="C56" s="5"/>
      <c r="D56" s="5"/>
      <c r="E56" s="5"/>
      <c r="F56" s="4"/>
      <c r="G56" s="4"/>
      <c r="H56" s="4"/>
      <c r="K56" s="3"/>
      <c r="L56" s="3"/>
      <c r="U56" s="1"/>
      <c r="V56" s="1"/>
      <c r="W56" s="1"/>
      <c r="X56" s="1"/>
      <c r="Y56" s="1"/>
      <c r="AA56" s="1"/>
      <c r="AB56" s="1"/>
      <c r="AC56" s="1"/>
      <c r="AE56" s="1"/>
    </row>
    <row r="57" spans="1:32" x14ac:dyDescent="0.2">
      <c r="A57" s="8" t="s">
        <v>6</v>
      </c>
      <c r="I57" s="4"/>
      <c r="K57" s="1"/>
      <c r="M57" s="3"/>
      <c r="Z57" s="4"/>
      <c r="AD57" s="4"/>
    </row>
    <row r="58" spans="1:32" x14ac:dyDescent="0.2">
      <c r="A58" s="8" t="s">
        <v>5</v>
      </c>
    </row>
    <row r="59" spans="1:32" ht="12.75" customHeight="1" x14ac:dyDescent="0.2">
      <c r="A59" s="8" t="s">
        <v>93</v>
      </c>
      <c r="I59" s="2"/>
      <c r="J59" s="2"/>
      <c r="Z59" s="2"/>
      <c r="AD59" s="2"/>
    </row>
    <row r="60" spans="1:32" s="5" customFormat="1" ht="12.75" customHeight="1" x14ac:dyDescent="0.2">
      <c r="A60" s="11" t="s">
        <v>4</v>
      </c>
      <c r="B60" s="10"/>
      <c r="F60" s="4"/>
      <c r="G60" s="4"/>
      <c r="H60" s="4"/>
      <c r="I60" s="9"/>
      <c r="J60" s="9"/>
      <c r="K60" s="4"/>
      <c r="L60" s="4"/>
      <c r="M60" s="9"/>
      <c r="N60" s="9"/>
      <c r="O60" s="9"/>
      <c r="P60" s="9"/>
      <c r="Q60" s="9"/>
      <c r="R60" s="9"/>
      <c r="S60" s="9"/>
      <c r="T60" s="9"/>
      <c r="Z60" s="9"/>
      <c r="AD60" s="9"/>
    </row>
    <row r="61" spans="1:32" ht="12.75" customHeight="1" x14ac:dyDescent="0.2">
      <c r="A61" s="8" t="s">
        <v>89</v>
      </c>
      <c r="I61" s="2"/>
      <c r="J61" s="2"/>
      <c r="Z61" s="2"/>
      <c r="AD61" s="2"/>
    </row>
    <row r="62" spans="1:32" ht="12.75" customHeight="1" x14ac:dyDescent="0.2">
      <c r="A62" s="8" t="s">
        <v>3</v>
      </c>
      <c r="I62" s="2"/>
      <c r="J62" s="2"/>
      <c r="Z62" s="2"/>
      <c r="AD62" s="2"/>
    </row>
    <row r="63" spans="1:32" x14ac:dyDescent="0.2">
      <c r="A63" s="8" t="s">
        <v>2</v>
      </c>
    </row>
    <row r="64" spans="1:32" x14ac:dyDescent="0.2">
      <c r="A64" s="8" t="s">
        <v>1</v>
      </c>
    </row>
    <row r="65" spans="1:30" x14ac:dyDescent="0.2">
      <c r="A65" s="8" t="s">
        <v>0</v>
      </c>
    </row>
    <row r="66" spans="1:30" s="6" customFormat="1" x14ac:dyDescent="0.2">
      <c r="A66" s="8" t="s">
        <v>94</v>
      </c>
      <c r="C66" s="5"/>
      <c r="D66" s="5"/>
      <c r="E66" s="5"/>
      <c r="F66" s="4"/>
      <c r="G66" s="4"/>
      <c r="H66" s="4"/>
      <c r="I66" s="1"/>
      <c r="J66" s="1"/>
      <c r="K66" s="3"/>
      <c r="L66" s="3"/>
      <c r="M66" s="2"/>
      <c r="N66" s="2"/>
      <c r="O66" s="2"/>
      <c r="P66" s="2"/>
      <c r="Q66" s="2"/>
      <c r="R66" s="2"/>
      <c r="S66" s="2"/>
      <c r="T66" s="2"/>
      <c r="Z66" s="1"/>
      <c r="AD66" s="1"/>
    </row>
    <row r="67" spans="1:30" x14ac:dyDescent="0.2">
      <c r="A67" s="8" t="s">
        <v>86</v>
      </c>
    </row>
    <row r="68" spans="1:30" x14ac:dyDescent="0.2">
      <c r="A68" s="8"/>
    </row>
    <row r="69" spans="1:30" x14ac:dyDescent="0.2">
      <c r="A69" s="8"/>
    </row>
    <row r="70" spans="1:30" x14ac:dyDescent="0.2">
      <c r="A70" s="8"/>
    </row>
    <row r="71" spans="1:30" x14ac:dyDescent="0.2">
      <c r="A71" s="8"/>
    </row>
    <row r="72" spans="1:30" x14ac:dyDescent="0.2">
      <c r="A72" s="8"/>
    </row>
  </sheetData>
  <sheetProtection algorithmName="SHA-512" hashValue="3UzxFzLgh4BQCLhTSK91ThHk/9Yh4hd6PzD+bWXcAhEa+IP+ZttYth9JV3eKkEEC6yrl191efPJ2+rTb7XNbhw==" saltValue="1FgLDw4blchvJAaRZa6Suw==" spinCount="100000" sheet="1" objects="1" scenarios="1" formatColumns="0" autoFilter="0"/>
  <protectedRanges>
    <protectedRange sqref="Q1:T1" name="Oblast11"/>
    <protectedRange sqref="Q1:T1" name="Oblast10"/>
    <protectedRange sqref="I56:J56" name="Oblast3_1_1"/>
    <protectedRange sqref="I60:J60" name="Oblast3_1"/>
    <protectedRange sqref="D60:E60" name="Oblast2_1"/>
    <protectedRange sqref="I58:J59 I61:J164 J17:J54 I17:I52 I54" name="Oblast3"/>
    <protectedRange sqref="D59:E59 D54:E54 D17:E52 D61:E62" name="Oblast2"/>
    <protectedRange sqref="C4:T4" name="Oblast1"/>
    <protectedRange sqref="J57:K57" name="Oblast3_5"/>
    <protectedRange sqref="U1:U52 V1:V15 W15:W16 AA15:AA16 AE15:AE16 W1:XFD14 V52:XFD52 V17:AE51 AG15:XFD51 AF51" name="Oblast5"/>
    <protectedRange sqref="I55:J55" name="Oblast3_2"/>
    <protectedRange sqref="D55:E55" name="Oblast2_2"/>
  </protectedRanges>
  <autoFilter ref="A15:V51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</autoFilter>
  <mergeCells count="33">
    <mergeCell ref="D53:V53"/>
    <mergeCell ref="B48:B50"/>
    <mergeCell ref="G15:G16"/>
    <mergeCell ref="H15:H16"/>
    <mergeCell ref="F15:F16"/>
    <mergeCell ref="O15:P15"/>
    <mergeCell ref="B15:B16"/>
    <mergeCell ref="C15:C16"/>
    <mergeCell ref="D15:D16"/>
    <mergeCell ref="E15:E16"/>
    <mergeCell ref="I15:J15"/>
    <mergeCell ref="K15:L15"/>
    <mergeCell ref="M15:N15"/>
    <mergeCell ref="A1:V1"/>
    <mergeCell ref="C11:V12"/>
    <mergeCell ref="E10:U10"/>
    <mergeCell ref="B42:B43"/>
    <mergeCell ref="B45:B47"/>
    <mergeCell ref="A15:A16"/>
    <mergeCell ref="Q15:R15"/>
    <mergeCell ref="S15:T15"/>
    <mergeCell ref="AF15:AF16"/>
    <mergeCell ref="X14:Z14"/>
    <mergeCell ref="D14:V14"/>
    <mergeCell ref="AB15:AB16"/>
    <mergeCell ref="AC15:AC16"/>
    <mergeCell ref="Z15:Z16"/>
    <mergeCell ref="AB14:AD14"/>
    <mergeCell ref="AD15:AD16"/>
    <mergeCell ref="X15:X16"/>
    <mergeCell ref="Y15:Y16"/>
    <mergeCell ref="U15:U16"/>
    <mergeCell ref="V15:V16"/>
  </mergeCells>
  <conditionalFormatting sqref="D53">
    <cfRule type="containsText" dxfId="3" priority="2" operator="containsText" text="POZOR">
      <formula>NOT(ISERROR(SEARCH("POZOR",D53)))</formula>
    </cfRule>
  </conditionalFormatting>
  <conditionalFormatting sqref="D53">
    <cfRule type="containsText" dxfId="2" priority="1" operator="containsText" text="Vše vyplněno">
      <formula>NOT(ISERROR(SEARCH("Vše vyplněno",D53)))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3" orientation="landscape" r:id="rId1"/>
  <headerFooter>
    <oddFooter>&amp;L&amp;G&amp;Rstr. &amp;P z &amp;N</oddFooter>
  </headerFooter>
  <rowBreaks count="1" manualBreakCount="1">
    <brk id="3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F61"/>
  <sheetViews>
    <sheetView showGridLines="0" zoomScale="70" zoomScaleNormal="70" zoomScaleSheetLayoutView="70" workbookViewId="0">
      <pane xSplit="3" ySplit="1" topLeftCell="D32" activePane="bottomRight" state="frozen"/>
      <selection activeCell="X11" sqref="X11"/>
      <selection pane="topRight" activeCell="X11" sqref="X11"/>
      <selection pane="bottomLeft" activeCell="X11" sqref="X11"/>
      <selection pane="bottomRight" activeCell="D46" sqref="D46"/>
    </sheetView>
  </sheetViews>
  <sheetFormatPr defaultRowHeight="12.75" outlineLevelCol="1" x14ac:dyDescent="0.2"/>
  <cols>
    <col min="1" max="1" width="13.85546875" style="7" customWidth="1"/>
    <col min="2" max="2" width="20.7109375" style="6" customWidth="1"/>
    <col min="3" max="3" width="41" style="5" customWidth="1"/>
    <col min="4" max="4" width="39.7109375" style="5" customWidth="1"/>
    <col min="5" max="5" width="10.7109375" style="5" customWidth="1"/>
    <col min="6" max="7" width="10.7109375" style="4" hidden="1" customWidth="1" outlineLevel="1"/>
    <col min="8" max="8" width="8.7109375" style="4" hidden="1" customWidth="1" outlineLevel="1"/>
    <col min="9" max="9" width="9.7109375" style="1" customWidth="1" collapsed="1"/>
    <col min="10" max="10" width="9.7109375" style="1" customWidth="1"/>
    <col min="11" max="12" width="7.140625" style="3" hidden="1" customWidth="1" outlineLevel="1"/>
    <col min="13" max="14" width="9.140625" style="2" hidden="1" customWidth="1" outlineLevel="1"/>
    <col min="15" max="16" width="10.5703125" style="2" hidden="1" customWidth="1" outlineLevel="1"/>
    <col min="17" max="18" width="9.140625" style="2" hidden="1" customWidth="1" outlineLevel="1"/>
    <col min="19" max="20" width="11.5703125" style="2" hidden="1" customWidth="1" outlineLevel="1"/>
    <col min="21" max="21" width="11" style="1" customWidth="1" collapsed="1"/>
    <col min="22" max="22" width="16.855468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2" ht="23.25" x14ac:dyDescent="0.2">
      <c r="A1" s="163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32" ht="12.75" customHeight="1" x14ac:dyDescent="0.2">
      <c r="A2" s="54"/>
      <c r="F2" s="53" t="s">
        <v>60</v>
      </c>
      <c r="G2" s="53" t="s">
        <v>60</v>
      </c>
      <c r="H2" s="53" t="s">
        <v>60</v>
      </c>
      <c r="K2" s="53" t="s">
        <v>60</v>
      </c>
      <c r="L2" s="53" t="s">
        <v>60</v>
      </c>
      <c r="M2" s="53" t="s">
        <v>60</v>
      </c>
      <c r="N2" s="53" t="s">
        <v>60</v>
      </c>
      <c r="O2" s="53" t="s">
        <v>60</v>
      </c>
      <c r="P2" s="53" t="s">
        <v>60</v>
      </c>
      <c r="Q2" s="53" t="s">
        <v>60</v>
      </c>
      <c r="R2" s="53" t="s">
        <v>60</v>
      </c>
      <c r="S2" s="53" t="s">
        <v>60</v>
      </c>
      <c r="T2" s="53" t="s">
        <v>60</v>
      </c>
    </row>
    <row r="3" spans="1:32" s="13" customFormat="1" ht="51" customHeight="1" x14ac:dyDescent="0.2">
      <c r="A3" s="113"/>
      <c r="B3" s="15"/>
      <c r="C3" s="14"/>
      <c r="D3" s="134" t="s">
        <v>77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  <c r="X3" s="131" t="s">
        <v>76</v>
      </c>
      <c r="Y3" s="132"/>
      <c r="Z3" s="133"/>
      <c r="AB3" s="131" t="s">
        <v>78</v>
      </c>
      <c r="AC3" s="132"/>
      <c r="AD3" s="133"/>
    </row>
    <row r="4" spans="1:32" ht="35.1" customHeight="1" x14ac:dyDescent="0.2">
      <c r="A4" s="137" t="s">
        <v>59</v>
      </c>
      <c r="B4" s="157" t="s">
        <v>58</v>
      </c>
      <c r="C4" s="129" t="s">
        <v>57</v>
      </c>
      <c r="D4" s="129" t="s">
        <v>56</v>
      </c>
      <c r="E4" s="129" t="s">
        <v>55</v>
      </c>
      <c r="F4" s="156" t="s">
        <v>53</v>
      </c>
      <c r="G4" s="155" t="s">
        <v>52</v>
      </c>
      <c r="H4" s="155" t="s">
        <v>51</v>
      </c>
      <c r="I4" s="159" t="s">
        <v>73</v>
      </c>
      <c r="J4" s="160"/>
      <c r="K4" s="161" t="s">
        <v>50</v>
      </c>
      <c r="L4" s="162"/>
      <c r="M4" s="152" t="s">
        <v>49</v>
      </c>
      <c r="N4" s="153"/>
      <c r="O4" s="152" t="s">
        <v>48</v>
      </c>
      <c r="P4" s="153"/>
      <c r="Q4" s="152" t="s">
        <v>47</v>
      </c>
      <c r="R4" s="153"/>
      <c r="S4" s="152" t="s">
        <v>46</v>
      </c>
      <c r="T4" s="153"/>
      <c r="U4" s="139" t="s">
        <v>75</v>
      </c>
      <c r="V4" s="139" t="s">
        <v>74</v>
      </c>
      <c r="X4" s="129" t="s">
        <v>56</v>
      </c>
      <c r="Y4" s="129" t="s">
        <v>55</v>
      </c>
      <c r="Z4" s="137" t="s">
        <v>73</v>
      </c>
      <c r="AB4" s="129" t="s">
        <v>56</v>
      </c>
      <c r="AC4" s="129" t="s">
        <v>55</v>
      </c>
      <c r="AD4" s="137" t="s">
        <v>73</v>
      </c>
      <c r="AF4" s="129" t="s">
        <v>54</v>
      </c>
    </row>
    <row r="5" spans="1:32" s="22" customFormat="1" ht="28.5" customHeight="1" x14ac:dyDescent="0.2">
      <c r="A5" s="138"/>
      <c r="B5" s="158"/>
      <c r="C5" s="130"/>
      <c r="D5" s="130"/>
      <c r="E5" s="130"/>
      <c r="F5" s="156"/>
      <c r="G5" s="155"/>
      <c r="H5" s="155"/>
      <c r="I5" s="127" t="s">
        <v>45</v>
      </c>
      <c r="J5" s="51" t="s">
        <v>44</v>
      </c>
      <c r="K5" s="126" t="s">
        <v>45</v>
      </c>
      <c r="L5" s="126" t="s">
        <v>44</v>
      </c>
      <c r="M5" s="51" t="s">
        <v>45</v>
      </c>
      <c r="N5" s="51" t="s">
        <v>44</v>
      </c>
      <c r="O5" s="51" t="s">
        <v>45</v>
      </c>
      <c r="P5" s="51" t="s">
        <v>44</v>
      </c>
      <c r="Q5" s="51" t="s">
        <v>45</v>
      </c>
      <c r="R5" s="51" t="s">
        <v>44</v>
      </c>
      <c r="S5" s="51" t="s">
        <v>45</v>
      </c>
      <c r="T5" s="51" t="s">
        <v>44</v>
      </c>
      <c r="U5" s="140"/>
      <c r="V5" s="140"/>
      <c r="X5" s="130"/>
      <c r="Y5" s="130"/>
      <c r="Z5" s="138"/>
      <c r="AB5" s="130"/>
      <c r="AC5" s="130"/>
      <c r="AD5" s="138"/>
      <c r="AF5" s="130"/>
    </row>
    <row r="6" spans="1:32" ht="25.5" x14ac:dyDescent="0.2">
      <c r="A6" s="47" t="s">
        <v>70</v>
      </c>
      <c r="B6" s="40" t="s">
        <v>43</v>
      </c>
      <c r="C6" s="48" t="s">
        <v>37</v>
      </c>
      <c r="D6" s="41"/>
      <c r="E6" s="72"/>
      <c r="F6" s="28">
        <v>3</v>
      </c>
      <c r="G6" s="28" t="s">
        <v>33</v>
      </c>
      <c r="H6" s="28">
        <v>2</v>
      </c>
      <c r="I6" s="49"/>
      <c r="J6" s="50"/>
      <c r="K6" s="44">
        <v>9</v>
      </c>
      <c r="L6" s="44"/>
      <c r="M6" s="46">
        <f>F6*$K$6/H6</f>
        <v>13.5</v>
      </c>
      <c r="N6" s="46">
        <f>F6*$L$6/H6</f>
        <v>0</v>
      </c>
      <c r="O6" s="46">
        <f t="shared" ref="O6:P21" si="0">M6*I6</f>
        <v>0</v>
      </c>
      <c r="P6" s="46">
        <f t="shared" si="0"/>
        <v>0</v>
      </c>
      <c r="Q6" s="23">
        <f t="shared" ref="Q6:R21" si="1">M6*3</f>
        <v>40.5</v>
      </c>
      <c r="R6" s="23">
        <f t="shared" si="1"/>
        <v>0</v>
      </c>
      <c r="S6" s="23">
        <f t="shared" ref="S6:T21" si="2">Q6*I6</f>
        <v>0</v>
      </c>
      <c r="T6" s="23">
        <f t="shared" si="2"/>
        <v>0</v>
      </c>
      <c r="U6" s="23">
        <f>SUM(Q6:R6)</f>
        <v>40.5</v>
      </c>
      <c r="V6" s="23">
        <f>SUM(S6:T6)</f>
        <v>0</v>
      </c>
      <c r="X6" s="112"/>
      <c r="Y6" s="112"/>
      <c r="Z6" s="25"/>
      <c r="AB6" s="112"/>
      <c r="AC6" s="112"/>
      <c r="AD6" s="25"/>
      <c r="AF6" s="28" t="s">
        <v>42</v>
      </c>
    </row>
    <row r="7" spans="1:32" x14ac:dyDescent="0.2">
      <c r="A7" s="47"/>
      <c r="B7" s="38"/>
      <c r="C7" s="34" t="s">
        <v>39</v>
      </c>
      <c r="D7" s="72"/>
      <c r="E7" s="72"/>
      <c r="F7" s="28">
        <v>1</v>
      </c>
      <c r="G7" s="28" t="s">
        <v>33</v>
      </c>
      <c r="H7" s="28">
        <v>2</v>
      </c>
      <c r="I7" s="49"/>
      <c r="J7" s="50"/>
      <c r="K7" s="24"/>
      <c r="L7" s="24"/>
      <c r="M7" s="46">
        <f>F7*$K$6/H7</f>
        <v>4.5</v>
      </c>
      <c r="N7" s="46">
        <f>F7*$L$6/H7</f>
        <v>0</v>
      </c>
      <c r="O7" s="46">
        <f t="shared" si="0"/>
        <v>0</v>
      </c>
      <c r="P7" s="46">
        <f t="shared" si="0"/>
        <v>0</v>
      </c>
      <c r="Q7" s="23">
        <f t="shared" si="1"/>
        <v>13.5</v>
      </c>
      <c r="R7" s="23">
        <f t="shared" si="1"/>
        <v>0</v>
      </c>
      <c r="S7" s="23">
        <f t="shared" si="2"/>
        <v>0</v>
      </c>
      <c r="T7" s="23">
        <f t="shared" si="2"/>
        <v>0</v>
      </c>
      <c r="U7" s="23">
        <f t="shared" ref="U7:U39" si="3">SUM(Q7:R7)</f>
        <v>13.5</v>
      </c>
      <c r="V7" s="23">
        <f t="shared" ref="V7:V39" si="4">SUM(S7:T7)</f>
        <v>0</v>
      </c>
      <c r="X7" s="112"/>
      <c r="Y7" s="112"/>
      <c r="Z7" s="25"/>
      <c r="AB7" s="112"/>
      <c r="AC7" s="112"/>
      <c r="AD7" s="25"/>
      <c r="AF7" s="28" t="s">
        <v>42</v>
      </c>
    </row>
    <row r="8" spans="1:32" x14ac:dyDescent="0.2">
      <c r="A8" s="47"/>
      <c r="B8" s="38"/>
      <c r="C8" s="34" t="s">
        <v>23</v>
      </c>
      <c r="D8" s="72"/>
      <c r="E8" s="72"/>
      <c r="F8" s="28">
        <v>1</v>
      </c>
      <c r="G8" s="28" t="s">
        <v>33</v>
      </c>
      <c r="H8" s="28">
        <v>2</v>
      </c>
      <c r="I8" s="49"/>
      <c r="J8" s="50"/>
      <c r="K8" s="24"/>
      <c r="L8" s="24"/>
      <c r="M8" s="46">
        <f>F8*$K$6/H8</f>
        <v>4.5</v>
      </c>
      <c r="N8" s="46">
        <f>F8*$L$6/H8</f>
        <v>0</v>
      </c>
      <c r="O8" s="46">
        <f t="shared" si="0"/>
        <v>0</v>
      </c>
      <c r="P8" s="46">
        <f t="shared" si="0"/>
        <v>0</v>
      </c>
      <c r="Q8" s="23">
        <f t="shared" si="1"/>
        <v>13.5</v>
      </c>
      <c r="R8" s="23">
        <f t="shared" si="1"/>
        <v>0</v>
      </c>
      <c r="S8" s="23">
        <f t="shared" si="2"/>
        <v>0</v>
      </c>
      <c r="T8" s="23">
        <f t="shared" si="2"/>
        <v>0</v>
      </c>
      <c r="U8" s="23">
        <f t="shared" si="3"/>
        <v>13.5</v>
      </c>
      <c r="V8" s="23">
        <f t="shared" si="4"/>
        <v>0</v>
      </c>
      <c r="X8" s="112"/>
      <c r="Y8" s="112"/>
      <c r="Z8" s="25"/>
      <c r="AB8" s="112"/>
      <c r="AC8" s="112"/>
      <c r="AD8" s="25"/>
      <c r="AF8" s="28" t="s">
        <v>42</v>
      </c>
    </row>
    <row r="9" spans="1:32" ht="25.5" x14ac:dyDescent="0.2">
      <c r="A9" s="47"/>
      <c r="B9" s="63"/>
      <c r="C9" s="30" t="s">
        <v>35</v>
      </c>
      <c r="D9" s="72"/>
      <c r="E9" s="72"/>
      <c r="F9" s="28">
        <v>1</v>
      </c>
      <c r="G9" s="28" t="s">
        <v>33</v>
      </c>
      <c r="H9" s="28">
        <v>2</v>
      </c>
      <c r="I9" s="49"/>
      <c r="J9" s="50"/>
      <c r="K9" s="67"/>
      <c r="L9" s="67"/>
      <c r="M9" s="46">
        <f>F9*$K$6/H9</f>
        <v>4.5</v>
      </c>
      <c r="N9" s="46">
        <f>F9*$L$6/H9</f>
        <v>0</v>
      </c>
      <c r="O9" s="46">
        <f t="shared" si="0"/>
        <v>0</v>
      </c>
      <c r="P9" s="46">
        <f t="shared" si="0"/>
        <v>0</v>
      </c>
      <c r="Q9" s="23">
        <f t="shared" si="1"/>
        <v>13.5</v>
      </c>
      <c r="R9" s="23">
        <f t="shared" si="1"/>
        <v>0</v>
      </c>
      <c r="S9" s="23">
        <f t="shared" si="2"/>
        <v>0</v>
      </c>
      <c r="T9" s="23">
        <f t="shared" si="2"/>
        <v>0</v>
      </c>
      <c r="U9" s="23">
        <f t="shared" si="3"/>
        <v>13.5</v>
      </c>
      <c r="V9" s="23">
        <f t="shared" si="4"/>
        <v>0</v>
      </c>
      <c r="X9" s="112"/>
      <c r="Y9" s="112"/>
      <c r="Z9" s="25"/>
      <c r="AB9" s="112"/>
      <c r="AC9" s="112"/>
      <c r="AD9" s="25"/>
      <c r="AF9" s="28" t="s">
        <v>20</v>
      </c>
    </row>
    <row r="10" spans="1:32" ht="25.5" x14ac:dyDescent="0.2">
      <c r="A10" s="47"/>
      <c r="B10" s="40" t="s">
        <v>41</v>
      </c>
      <c r="C10" s="48" t="s">
        <v>40</v>
      </c>
      <c r="D10" s="72"/>
      <c r="E10" s="72"/>
      <c r="F10" s="28">
        <v>2</v>
      </c>
      <c r="G10" s="28" t="s">
        <v>33</v>
      </c>
      <c r="H10" s="28">
        <v>2</v>
      </c>
      <c r="I10" s="50"/>
      <c r="J10" s="49"/>
      <c r="K10" s="44"/>
      <c r="L10" s="44">
        <v>5</v>
      </c>
      <c r="M10" s="46">
        <f>F10*$K$10/H10</f>
        <v>0</v>
      </c>
      <c r="N10" s="46">
        <f>F10*$L$10/H10</f>
        <v>5</v>
      </c>
      <c r="O10" s="46">
        <f t="shared" si="0"/>
        <v>0</v>
      </c>
      <c r="P10" s="46">
        <f t="shared" si="0"/>
        <v>0</v>
      </c>
      <c r="Q10" s="23">
        <f t="shared" si="1"/>
        <v>0</v>
      </c>
      <c r="R10" s="23">
        <f t="shared" si="1"/>
        <v>15</v>
      </c>
      <c r="S10" s="23">
        <f t="shared" si="2"/>
        <v>0</v>
      </c>
      <c r="T10" s="23">
        <f t="shared" si="2"/>
        <v>0</v>
      </c>
      <c r="U10" s="23">
        <f t="shared" si="3"/>
        <v>15</v>
      </c>
      <c r="V10" s="23">
        <f t="shared" si="4"/>
        <v>0</v>
      </c>
      <c r="X10" s="112"/>
      <c r="Y10" s="112"/>
      <c r="Z10" s="25"/>
      <c r="AB10" s="112"/>
      <c r="AC10" s="112"/>
      <c r="AD10" s="25"/>
      <c r="AF10" s="28" t="s">
        <v>9</v>
      </c>
    </row>
    <row r="11" spans="1:32" x14ac:dyDescent="0.2">
      <c r="A11" s="47"/>
      <c r="B11" s="38"/>
      <c r="C11" s="34" t="s">
        <v>39</v>
      </c>
      <c r="D11" s="72"/>
      <c r="E11" s="72"/>
      <c r="F11" s="28">
        <v>2</v>
      </c>
      <c r="G11" s="28" t="s">
        <v>33</v>
      </c>
      <c r="H11" s="28">
        <v>2</v>
      </c>
      <c r="I11" s="50"/>
      <c r="J11" s="49"/>
      <c r="K11" s="24"/>
      <c r="L11" s="24"/>
      <c r="M11" s="46">
        <f>F11*$K$10/H11</f>
        <v>0</v>
      </c>
      <c r="N11" s="46">
        <f>F11*$L$10/H11</f>
        <v>5</v>
      </c>
      <c r="O11" s="46">
        <f t="shared" si="0"/>
        <v>0</v>
      </c>
      <c r="P11" s="46">
        <f t="shared" si="0"/>
        <v>0</v>
      </c>
      <c r="Q11" s="23">
        <f t="shared" si="1"/>
        <v>0</v>
      </c>
      <c r="R11" s="23">
        <f t="shared" si="1"/>
        <v>15</v>
      </c>
      <c r="S11" s="23">
        <f t="shared" si="2"/>
        <v>0</v>
      </c>
      <c r="T11" s="23">
        <f t="shared" si="2"/>
        <v>0</v>
      </c>
      <c r="U11" s="23">
        <f t="shared" si="3"/>
        <v>15</v>
      </c>
      <c r="V11" s="23">
        <f t="shared" si="4"/>
        <v>0</v>
      </c>
      <c r="X11" s="112"/>
      <c r="Y11" s="112"/>
      <c r="Z11" s="25"/>
      <c r="AB11" s="112"/>
      <c r="AC11" s="112"/>
      <c r="AD11" s="25"/>
      <c r="AF11" s="28" t="s">
        <v>91</v>
      </c>
    </row>
    <row r="12" spans="1:32" x14ac:dyDescent="0.2">
      <c r="A12" s="47"/>
      <c r="B12" s="63"/>
      <c r="C12" s="34" t="s">
        <v>23</v>
      </c>
      <c r="D12" s="72"/>
      <c r="E12" s="72"/>
      <c r="F12" s="28">
        <v>2</v>
      </c>
      <c r="G12" s="28" t="s">
        <v>33</v>
      </c>
      <c r="H12" s="28">
        <v>2</v>
      </c>
      <c r="I12" s="50"/>
      <c r="J12" s="49"/>
      <c r="K12" s="67"/>
      <c r="L12" s="67"/>
      <c r="M12" s="46">
        <f>F12*$K$10/H12</f>
        <v>0</v>
      </c>
      <c r="N12" s="46">
        <f>F12*$L$10/H12</f>
        <v>5</v>
      </c>
      <c r="O12" s="46">
        <f t="shared" si="0"/>
        <v>0</v>
      </c>
      <c r="P12" s="46">
        <f t="shared" si="0"/>
        <v>0</v>
      </c>
      <c r="Q12" s="23">
        <f t="shared" si="1"/>
        <v>0</v>
      </c>
      <c r="R12" s="23">
        <f t="shared" si="1"/>
        <v>15</v>
      </c>
      <c r="S12" s="23">
        <f t="shared" si="2"/>
        <v>0</v>
      </c>
      <c r="T12" s="23">
        <f t="shared" si="2"/>
        <v>0</v>
      </c>
      <c r="U12" s="23">
        <f t="shared" si="3"/>
        <v>15</v>
      </c>
      <c r="V12" s="23">
        <f t="shared" si="4"/>
        <v>0</v>
      </c>
      <c r="X12" s="112"/>
      <c r="Y12" s="112"/>
      <c r="Z12" s="25"/>
      <c r="AB12" s="112"/>
      <c r="AC12" s="112"/>
      <c r="AD12" s="25"/>
      <c r="AF12" s="28" t="s">
        <v>9</v>
      </c>
    </row>
    <row r="13" spans="1:32" ht="25.5" x14ac:dyDescent="0.2">
      <c r="A13" s="47"/>
      <c r="B13" s="38" t="s">
        <v>38</v>
      </c>
      <c r="C13" s="48" t="s">
        <v>37</v>
      </c>
      <c r="D13" s="72"/>
      <c r="E13" s="72"/>
      <c r="F13" s="28">
        <v>2</v>
      </c>
      <c r="G13" s="29" t="s">
        <v>33</v>
      </c>
      <c r="H13" s="29">
        <v>2</v>
      </c>
      <c r="I13" s="25"/>
      <c r="J13" s="26"/>
      <c r="K13" s="44">
        <f>27+3</f>
        <v>30</v>
      </c>
      <c r="L13" s="44"/>
      <c r="M13" s="46">
        <f>F13*$K$13/H13</f>
        <v>30</v>
      </c>
      <c r="N13" s="46">
        <f>F13*$L$13/H13</f>
        <v>0</v>
      </c>
      <c r="O13" s="46">
        <f t="shared" si="0"/>
        <v>0</v>
      </c>
      <c r="P13" s="46">
        <f t="shared" si="0"/>
        <v>0</v>
      </c>
      <c r="Q13" s="23">
        <f t="shared" si="1"/>
        <v>90</v>
      </c>
      <c r="R13" s="23">
        <f t="shared" si="1"/>
        <v>0</v>
      </c>
      <c r="S13" s="23">
        <f t="shared" si="2"/>
        <v>0</v>
      </c>
      <c r="T13" s="23">
        <f t="shared" si="2"/>
        <v>0</v>
      </c>
      <c r="U13" s="23">
        <f t="shared" si="3"/>
        <v>90</v>
      </c>
      <c r="V13" s="23">
        <f t="shared" si="4"/>
        <v>0</v>
      </c>
      <c r="X13" s="112"/>
      <c r="Y13" s="112"/>
      <c r="Z13" s="25"/>
      <c r="AB13" s="112"/>
      <c r="AC13" s="112"/>
      <c r="AD13" s="25"/>
      <c r="AF13" s="28" t="s">
        <v>20</v>
      </c>
    </row>
    <row r="14" spans="1:32" ht="38.25" x14ac:dyDescent="0.2">
      <c r="A14" s="47"/>
      <c r="B14" s="38"/>
      <c r="C14" s="30" t="s">
        <v>36</v>
      </c>
      <c r="D14" s="72"/>
      <c r="E14" s="72"/>
      <c r="F14" s="29">
        <v>1</v>
      </c>
      <c r="G14" s="29" t="s">
        <v>33</v>
      </c>
      <c r="H14" s="29">
        <v>2</v>
      </c>
      <c r="I14" s="25"/>
      <c r="J14" s="26"/>
      <c r="K14" s="24"/>
      <c r="L14" s="24"/>
      <c r="M14" s="46">
        <f>F14*$K$13/H14</f>
        <v>15</v>
      </c>
      <c r="N14" s="46">
        <f>F14*$L$13/H14</f>
        <v>0</v>
      </c>
      <c r="O14" s="46">
        <f t="shared" si="0"/>
        <v>0</v>
      </c>
      <c r="P14" s="46">
        <f t="shared" si="0"/>
        <v>0</v>
      </c>
      <c r="Q14" s="23">
        <f t="shared" si="1"/>
        <v>45</v>
      </c>
      <c r="R14" s="23">
        <f t="shared" si="1"/>
        <v>0</v>
      </c>
      <c r="S14" s="23">
        <f t="shared" si="2"/>
        <v>0</v>
      </c>
      <c r="T14" s="23">
        <f t="shared" si="2"/>
        <v>0</v>
      </c>
      <c r="U14" s="23">
        <f t="shared" si="3"/>
        <v>45</v>
      </c>
      <c r="V14" s="23">
        <f t="shared" si="4"/>
        <v>0</v>
      </c>
      <c r="X14" s="112"/>
      <c r="Y14" s="112"/>
      <c r="Z14" s="25"/>
      <c r="AB14" s="112"/>
      <c r="AC14" s="112"/>
      <c r="AD14" s="25"/>
      <c r="AF14" s="28" t="s">
        <v>20</v>
      </c>
    </row>
    <row r="15" spans="1:32" ht="25.5" x14ac:dyDescent="0.2">
      <c r="A15" s="47"/>
      <c r="B15" s="38"/>
      <c r="C15" s="30" t="s">
        <v>35</v>
      </c>
      <c r="D15" s="72"/>
      <c r="E15" s="72"/>
      <c r="F15" s="29">
        <v>2</v>
      </c>
      <c r="G15" s="29" t="s">
        <v>33</v>
      </c>
      <c r="H15" s="29">
        <v>2</v>
      </c>
      <c r="I15" s="25"/>
      <c r="J15" s="26"/>
      <c r="K15" s="24"/>
      <c r="L15" s="24"/>
      <c r="M15" s="46">
        <f>F15*$K$13/H15</f>
        <v>30</v>
      </c>
      <c r="N15" s="46">
        <f>F15*$L$13/H15</f>
        <v>0</v>
      </c>
      <c r="O15" s="46">
        <f t="shared" si="0"/>
        <v>0</v>
      </c>
      <c r="P15" s="46">
        <f t="shared" si="0"/>
        <v>0</v>
      </c>
      <c r="Q15" s="23">
        <f t="shared" si="1"/>
        <v>90</v>
      </c>
      <c r="R15" s="23">
        <f t="shared" si="1"/>
        <v>0</v>
      </c>
      <c r="S15" s="23">
        <f t="shared" si="2"/>
        <v>0</v>
      </c>
      <c r="T15" s="23">
        <f t="shared" si="2"/>
        <v>0</v>
      </c>
      <c r="U15" s="23">
        <f t="shared" si="3"/>
        <v>90</v>
      </c>
      <c r="V15" s="23">
        <f t="shared" si="4"/>
        <v>0</v>
      </c>
      <c r="X15" s="112"/>
      <c r="Y15" s="112"/>
      <c r="Z15" s="25"/>
      <c r="AB15" s="112"/>
      <c r="AC15" s="112"/>
      <c r="AD15" s="25"/>
      <c r="AF15" s="28" t="s">
        <v>20</v>
      </c>
    </row>
    <row r="16" spans="1:32" ht="38.25" x14ac:dyDescent="0.2">
      <c r="A16" s="47"/>
      <c r="B16" s="38"/>
      <c r="C16" s="30" t="s">
        <v>34</v>
      </c>
      <c r="D16" s="72"/>
      <c r="E16" s="72"/>
      <c r="F16" s="29">
        <v>1</v>
      </c>
      <c r="G16" s="29" t="s">
        <v>33</v>
      </c>
      <c r="H16" s="29">
        <v>2</v>
      </c>
      <c r="I16" s="25"/>
      <c r="J16" s="26"/>
      <c r="K16" s="24"/>
      <c r="L16" s="24"/>
      <c r="M16" s="46">
        <f>F16*$K$13/H16</f>
        <v>15</v>
      </c>
      <c r="N16" s="46">
        <f>F16*$L$13/H16</f>
        <v>0</v>
      </c>
      <c r="O16" s="46">
        <f t="shared" si="0"/>
        <v>0</v>
      </c>
      <c r="P16" s="46">
        <f t="shared" si="0"/>
        <v>0</v>
      </c>
      <c r="Q16" s="23">
        <f t="shared" si="1"/>
        <v>45</v>
      </c>
      <c r="R16" s="23">
        <f t="shared" si="1"/>
        <v>0</v>
      </c>
      <c r="S16" s="23">
        <f t="shared" si="2"/>
        <v>0</v>
      </c>
      <c r="T16" s="23">
        <f t="shared" si="2"/>
        <v>0</v>
      </c>
      <c r="U16" s="23">
        <f t="shared" si="3"/>
        <v>45</v>
      </c>
      <c r="V16" s="23">
        <f t="shared" si="4"/>
        <v>0</v>
      </c>
      <c r="X16" s="112"/>
      <c r="Y16" s="112"/>
      <c r="Z16" s="25"/>
      <c r="AB16" s="112"/>
      <c r="AC16" s="112"/>
      <c r="AD16" s="25"/>
      <c r="AF16" s="28" t="s">
        <v>20</v>
      </c>
    </row>
    <row r="17" spans="1:32" x14ac:dyDescent="0.2">
      <c r="A17" s="47"/>
      <c r="B17" s="38"/>
      <c r="C17" s="33" t="s">
        <v>32</v>
      </c>
      <c r="D17" s="72"/>
      <c r="E17" s="72"/>
      <c r="F17" s="29">
        <v>1</v>
      </c>
      <c r="G17" s="29" t="s">
        <v>31</v>
      </c>
      <c r="H17" s="29">
        <v>1</v>
      </c>
      <c r="I17" s="25"/>
      <c r="J17" s="26"/>
      <c r="K17" s="67"/>
      <c r="L17" s="67"/>
      <c r="M17" s="46">
        <v>3</v>
      </c>
      <c r="N17" s="46">
        <f>F17*$L$13/H17</f>
        <v>0</v>
      </c>
      <c r="O17" s="46">
        <f t="shared" si="0"/>
        <v>0</v>
      </c>
      <c r="P17" s="46">
        <f t="shared" si="0"/>
        <v>0</v>
      </c>
      <c r="Q17" s="23">
        <f t="shared" si="1"/>
        <v>9</v>
      </c>
      <c r="R17" s="23">
        <f t="shared" si="1"/>
        <v>0</v>
      </c>
      <c r="S17" s="23">
        <f t="shared" si="2"/>
        <v>0</v>
      </c>
      <c r="T17" s="23">
        <f t="shared" si="2"/>
        <v>0</v>
      </c>
      <c r="U17" s="23">
        <f t="shared" si="3"/>
        <v>9</v>
      </c>
      <c r="V17" s="23">
        <f t="shared" si="4"/>
        <v>0</v>
      </c>
      <c r="X17" s="112"/>
      <c r="Y17" s="112"/>
      <c r="Z17" s="25"/>
      <c r="AB17" s="112"/>
      <c r="AC17" s="112"/>
      <c r="AD17" s="25"/>
      <c r="AF17" s="28" t="s">
        <v>20</v>
      </c>
    </row>
    <row r="18" spans="1:32" x14ac:dyDescent="0.2">
      <c r="A18" s="35" t="s">
        <v>69</v>
      </c>
      <c r="B18" s="64" t="s">
        <v>30</v>
      </c>
      <c r="C18" s="34" t="s">
        <v>23</v>
      </c>
      <c r="D18" s="72"/>
      <c r="E18" s="72"/>
      <c r="F18" s="28">
        <v>4</v>
      </c>
      <c r="G18" s="28" t="s">
        <v>8</v>
      </c>
      <c r="H18" s="27">
        <v>1</v>
      </c>
      <c r="I18" s="25"/>
      <c r="J18" s="36"/>
      <c r="K18" s="24">
        <v>2</v>
      </c>
      <c r="L18" s="24"/>
      <c r="M18" s="23">
        <f>F18*$K$18/H18</f>
        <v>8</v>
      </c>
      <c r="N18" s="23">
        <f>F18*$L$18/H18</f>
        <v>0</v>
      </c>
      <c r="O18" s="23">
        <f t="shared" si="0"/>
        <v>0</v>
      </c>
      <c r="P18" s="23">
        <f t="shared" si="0"/>
        <v>0</v>
      </c>
      <c r="Q18" s="23">
        <f t="shared" si="1"/>
        <v>24</v>
      </c>
      <c r="R18" s="23">
        <f t="shared" si="1"/>
        <v>0</v>
      </c>
      <c r="S18" s="23">
        <f t="shared" si="2"/>
        <v>0</v>
      </c>
      <c r="T18" s="23">
        <f t="shared" si="2"/>
        <v>0</v>
      </c>
      <c r="U18" s="23">
        <f t="shared" si="3"/>
        <v>24</v>
      </c>
      <c r="V18" s="23">
        <f t="shared" si="4"/>
        <v>0</v>
      </c>
      <c r="X18" s="112"/>
      <c r="Y18" s="112"/>
      <c r="Z18" s="25"/>
      <c r="AB18" s="112"/>
      <c r="AC18" s="112"/>
      <c r="AD18" s="25"/>
      <c r="AF18" s="28" t="s">
        <v>20</v>
      </c>
    </row>
    <row r="19" spans="1:32" x14ac:dyDescent="0.2">
      <c r="A19" s="31"/>
      <c r="B19" s="40" t="s">
        <v>29</v>
      </c>
      <c r="C19" s="34" t="s">
        <v>12</v>
      </c>
      <c r="D19" s="72"/>
      <c r="E19" s="72"/>
      <c r="F19" s="28">
        <v>3</v>
      </c>
      <c r="G19" s="28" t="s">
        <v>8</v>
      </c>
      <c r="H19" s="27">
        <v>1</v>
      </c>
      <c r="I19" s="25"/>
      <c r="J19" s="36"/>
      <c r="K19" s="44">
        <v>28</v>
      </c>
      <c r="L19" s="44"/>
      <c r="M19" s="23">
        <f>F19*$K$19/H19</f>
        <v>84</v>
      </c>
      <c r="N19" s="23">
        <f>F19*$L$19/H19</f>
        <v>0</v>
      </c>
      <c r="O19" s="23">
        <f t="shared" si="0"/>
        <v>0</v>
      </c>
      <c r="P19" s="23">
        <f t="shared" si="0"/>
        <v>0</v>
      </c>
      <c r="Q19" s="23">
        <f t="shared" si="1"/>
        <v>252</v>
      </c>
      <c r="R19" s="23">
        <f t="shared" si="1"/>
        <v>0</v>
      </c>
      <c r="S19" s="23">
        <f t="shared" si="2"/>
        <v>0</v>
      </c>
      <c r="T19" s="23">
        <f t="shared" si="2"/>
        <v>0</v>
      </c>
      <c r="U19" s="23">
        <f t="shared" si="3"/>
        <v>252</v>
      </c>
      <c r="V19" s="23">
        <f t="shared" si="4"/>
        <v>0</v>
      </c>
      <c r="X19" s="112"/>
      <c r="Y19" s="112"/>
      <c r="Z19" s="25"/>
      <c r="AB19" s="112"/>
      <c r="AC19" s="112"/>
      <c r="AD19" s="25"/>
      <c r="AF19" s="28" t="s">
        <v>14</v>
      </c>
    </row>
    <row r="20" spans="1:32" x14ac:dyDescent="0.2">
      <c r="A20" s="31"/>
      <c r="B20" s="63"/>
      <c r="C20" s="34" t="s">
        <v>23</v>
      </c>
      <c r="D20" s="72"/>
      <c r="E20" s="72"/>
      <c r="F20" s="28">
        <v>3</v>
      </c>
      <c r="G20" s="28" t="s">
        <v>8</v>
      </c>
      <c r="H20" s="27">
        <v>1</v>
      </c>
      <c r="I20" s="25"/>
      <c r="J20" s="36"/>
      <c r="K20" s="24"/>
      <c r="L20" s="24"/>
      <c r="M20" s="23">
        <f>F20*$K$19/H20</f>
        <v>84</v>
      </c>
      <c r="N20" s="23">
        <f>F20*$L$19/H20</f>
        <v>0</v>
      </c>
      <c r="O20" s="23">
        <f t="shared" si="0"/>
        <v>0</v>
      </c>
      <c r="P20" s="23">
        <f t="shared" si="0"/>
        <v>0</v>
      </c>
      <c r="Q20" s="23">
        <f t="shared" si="1"/>
        <v>252</v>
      </c>
      <c r="R20" s="23">
        <f t="shared" si="1"/>
        <v>0</v>
      </c>
      <c r="S20" s="23">
        <f t="shared" si="2"/>
        <v>0</v>
      </c>
      <c r="T20" s="23">
        <f t="shared" si="2"/>
        <v>0</v>
      </c>
      <c r="U20" s="23">
        <f t="shared" si="3"/>
        <v>252</v>
      </c>
      <c r="V20" s="23">
        <f t="shared" si="4"/>
        <v>0</v>
      </c>
      <c r="X20" s="112"/>
      <c r="Y20" s="112"/>
      <c r="Z20" s="25"/>
      <c r="AB20" s="112"/>
      <c r="AC20" s="112"/>
      <c r="AD20" s="25"/>
      <c r="AF20" s="28" t="s">
        <v>14</v>
      </c>
    </row>
    <row r="21" spans="1:32" x14ac:dyDescent="0.2">
      <c r="A21" s="31"/>
      <c r="B21" s="40" t="s">
        <v>28</v>
      </c>
      <c r="C21" s="34" t="s">
        <v>12</v>
      </c>
      <c r="D21" s="72"/>
      <c r="E21" s="72"/>
      <c r="F21" s="28">
        <v>3</v>
      </c>
      <c r="G21" s="28" t="s">
        <v>8</v>
      </c>
      <c r="H21" s="27">
        <v>1</v>
      </c>
      <c r="I21" s="26"/>
      <c r="J21" s="32"/>
      <c r="K21" s="44"/>
      <c r="L21" s="44">
        <v>6</v>
      </c>
      <c r="M21" s="23">
        <f>F21*$K$21/H21</f>
        <v>0</v>
      </c>
      <c r="N21" s="23">
        <f>F21*$L$21/H21</f>
        <v>18</v>
      </c>
      <c r="O21" s="23">
        <f t="shared" si="0"/>
        <v>0</v>
      </c>
      <c r="P21" s="23">
        <f t="shared" si="0"/>
        <v>0</v>
      </c>
      <c r="Q21" s="23">
        <f t="shared" si="1"/>
        <v>0</v>
      </c>
      <c r="R21" s="23">
        <f t="shared" si="1"/>
        <v>54</v>
      </c>
      <c r="S21" s="23">
        <f t="shared" si="2"/>
        <v>0</v>
      </c>
      <c r="T21" s="23">
        <f t="shared" si="2"/>
        <v>0</v>
      </c>
      <c r="U21" s="23">
        <f t="shared" si="3"/>
        <v>54</v>
      </c>
      <c r="V21" s="23">
        <f t="shared" si="4"/>
        <v>0</v>
      </c>
      <c r="X21" s="112"/>
      <c r="Y21" s="112"/>
      <c r="Z21" s="25"/>
      <c r="AB21" s="112"/>
      <c r="AC21" s="112"/>
      <c r="AD21" s="25"/>
      <c r="AF21" s="29" t="s">
        <v>9</v>
      </c>
    </row>
    <row r="22" spans="1:32" x14ac:dyDescent="0.2">
      <c r="A22" s="31"/>
      <c r="B22" s="63"/>
      <c r="C22" s="34" t="s">
        <v>23</v>
      </c>
      <c r="D22" s="72"/>
      <c r="E22" s="72"/>
      <c r="F22" s="28">
        <v>3</v>
      </c>
      <c r="G22" s="28" t="s">
        <v>8</v>
      </c>
      <c r="H22" s="27">
        <v>1</v>
      </c>
      <c r="I22" s="26"/>
      <c r="J22" s="32"/>
      <c r="K22" s="24"/>
      <c r="L22" s="24"/>
      <c r="M22" s="23">
        <f>F22*$K$21/H22</f>
        <v>0</v>
      </c>
      <c r="N22" s="23">
        <f>F22*$L$21/H22</f>
        <v>18</v>
      </c>
      <c r="O22" s="23">
        <f t="shared" ref="O22:P37" si="5">M22*I22</f>
        <v>0</v>
      </c>
      <c r="P22" s="23">
        <f t="shared" si="5"/>
        <v>0</v>
      </c>
      <c r="Q22" s="23">
        <f t="shared" ref="Q22:R37" si="6">M22*3</f>
        <v>0</v>
      </c>
      <c r="R22" s="23">
        <f t="shared" si="6"/>
        <v>54</v>
      </c>
      <c r="S22" s="23">
        <f t="shared" ref="S22:T37" si="7">Q22*I22</f>
        <v>0</v>
      </c>
      <c r="T22" s="23">
        <f t="shared" si="7"/>
        <v>0</v>
      </c>
      <c r="U22" s="23">
        <f t="shared" si="3"/>
        <v>54</v>
      </c>
      <c r="V22" s="23">
        <f t="shared" si="4"/>
        <v>0</v>
      </c>
      <c r="X22" s="112"/>
      <c r="Y22" s="112"/>
      <c r="Z22" s="25"/>
      <c r="AB22" s="112"/>
      <c r="AC22" s="112"/>
      <c r="AD22" s="25"/>
      <c r="AF22" s="29" t="s">
        <v>9</v>
      </c>
    </row>
    <row r="23" spans="1:32" x14ac:dyDescent="0.2">
      <c r="A23" s="31"/>
      <c r="B23" s="45" t="s">
        <v>27</v>
      </c>
      <c r="C23" s="33" t="s">
        <v>26</v>
      </c>
      <c r="D23" s="72"/>
      <c r="E23" s="72"/>
      <c r="F23" s="29">
        <v>6</v>
      </c>
      <c r="G23" s="28" t="s">
        <v>8</v>
      </c>
      <c r="H23" s="27">
        <v>1</v>
      </c>
      <c r="I23" s="25"/>
      <c r="J23" s="36"/>
      <c r="K23" s="71">
        <v>39</v>
      </c>
      <c r="L23" s="71"/>
      <c r="M23" s="23">
        <f>F23*$K$23/H23</f>
        <v>234</v>
      </c>
      <c r="N23" s="23">
        <f>F23*$L$23/H23</f>
        <v>0</v>
      </c>
      <c r="O23" s="23">
        <f t="shared" si="5"/>
        <v>0</v>
      </c>
      <c r="P23" s="23">
        <f t="shared" si="5"/>
        <v>0</v>
      </c>
      <c r="Q23" s="23">
        <f t="shared" si="6"/>
        <v>702</v>
      </c>
      <c r="R23" s="23">
        <f t="shared" si="6"/>
        <v>0</v>
      </c>
      <c r="S23" s="23">
        <f t="shared" si="7"/>
        <v>0</v>
      </c>
      <c r="T23" s="23">
        <f t="shared" si="7"/>
        <v>0</v>
      </c>
      <c r="U23" s="23">
        <f t="shared" si="3"/>
        <v>702</v>
      </c>
      <c r="V23" s="23">
        <f t="shared" si="4"/>
        <v>0</v>
      </c>
      <c r="X23" s="112"/>
      <c r="Y23" s="112"/>
      <c r="Z23" s="25"/>
      <c r="AB23" s="112"/>
      <c r="AC23" s="112"/>
      <c r="AD23" s="25"/>
      <c r="AF23" s="28" t="s">
        <v>20</v>
      </c>
    </row>
    <row r="24" spans="1:32" x14ac:dyDescent="0.2">
      <c r="A24" s="31"/>
      <c r="B24" s="43" t="s">
        <v>25</v>
      </c>
      <c r="C24" s="34" t="s">
        <v>12</v>
      </c>
      <c r="D24" s="72"/>
      <c r="E24" s="72"/>
      <c r="F24" s="28">
        <v>3</v>
      </c>
      <c r="G24" s="28" t="s">
        <v>8</v>
      </c>
      <c r="H24" s="27">
        <v>1</v>
      </c>
      <c r="I24" s="25"/>
      <c r="J24" s="36"/>
      <c r="K24" s="39">
        <f>30-10</f>
        <v>20</v>
      </c>
      <c r="L24" s="69"/>
      <c r="M24" s="23">
        <f>F24*$K$24/H24</f>
        <v>60</v>
      </c>
      <c r="N24" s="23">
        <f>F24*$L$24/H24</f>
        <v>0</v>
      </c>
      <c r="O24" s="23">
        <f t="shared" si="5"/>
        <v>0</v>
      </c>
      <c r="P24" s="23">
        <f t="shared" si="5"/>
        <v>0</v>
      </c>
      <c r="Q24" s="23">
        <f t="shared" si="6"/>
        <v>180</v>
      </c>
      <c r="R24" s="23">
        <f t="shared" si="6"/>
        <v>0</v>
      </c>
      <c r="S24" s="23">
        <f t="shared" si="7"/>
        <v>0</v>
      </c>
      <c r="T24" s="23">
        <f t="shared" si="7"/>
        <v>0</v>
      </c>
      <c r="U24" s="23">
        <f t="shared" si="3"/>
        <v>180</v>
      </c>
      <c r="V24" s="23">
        <f t="shared" si="4"/>
        <v>0</v>
      </c>
      <c r="X24" s="112"/>
      <c r="Y24" s="112"/>
      <c r="Z24" s="25"/>
      <c r="AB24" s="112"/>
      <c r="AC24" s="112"/>
      <c r="AD24" s="25"/>
      <c r="AF24" s="28" t="s">
        <v>14</v>
      </c>
    </row>
    <row r="25" spans="1:32" x14ac:dyDescent="0.2">
      <c r="A25" s="31"/>
      <c r="B25" s="42"/>
      <c r="C25" s="34" t="s">
        <v>23</v>
      </c>
      <c r="D25" s="72"/>
      <c r="E25" s="72"/>
      <c r="F25" s="28">
        <v>3</v>
      </c>
      <c r="G25" s="28" t="s">
        <v>8</v>
      </c>
      <c r="H25" s="27">
        <v>1</v>
      </c>
      <c r="I25" s="25"/>
      <c r="J25" s="36"/>
      <c r="K25" s="28"/>
      <c r="L25" s="70"/>
      <c r="M25" s="23">
        <f>F25*$K$24/H25</f>
        <v>60</v>
      </c>
      <c r="N25" s="23">
        <f>F25*$L$24/H25</f>
        <v>0</v>
      </c>
      <c r="O25" s="23">
        <f t="shared" si="5"/>
        <v>0</v>
      </c>
      <c r="P25" s="23">
        <f t="shared" si="5"/>
        <v>0</v>
      </c>
      <c r="Q25" s="23">
        <f t="shared" si="6"/>
        <v>180</v>
      </c>
      <c r="R25" s="23">
        <f t="shared" si="6"/>
        <v>0</v>
      </c>
      <c r="S25" s="23">
        <f t="shared" si="7"/>
        <v>0</v>
      </c>
      <c r="T25" s="23">
        <f t="shared" si="7"/>
        <v>0</v>
      </c>
      <c r="U25" s="23">
        <f t="shared" si="3"/>
        <v>180</v>
      </c>
      <c r="V25" s="23">
        <f t="shared" si="4"/>
        <v>0</v>
      </c>
      <c r="X25" s="112"/>
      <c r="Y25" s="112"/>
      <c r="Z25" s="25"/>
      <c r="AB25" s="112"/>
      <c r="AC25" s="112"/>
      <c r="AD25" s="25"/>
      <c r="AF25" s="28" t="s">
        <v>14</v>
      </c>
    </row>
    <row r="26" spans="1:32" x14ac:dyDescent="0.2">
      <c r="A26" s="31"/>
      <c r="B26" s="43" t="s">
        <v>24</v>
      </c>
      <c r="C26" s="34" t="s">
        <v>12</v>
      </c>
      <c r="D26" s="72"/>
      <c r="E26" s="72"/>
      <c r="F26" s="28">
        <v>3</v>
      </c>
      <c r="G26" s="28" t="s">
        <v>8</v>
      </c>
      <c r="H26" s="27">
        <v>1</v>
      </c>
      <c r="I26" s="26"/>
      <c r="J26" s="32"/>
      <c r="K26" s="39"/>
      <c r="L26" s="69">
        <f>8-3</f>
        <v>5</v>
      </c>
      <c r="M26" s="23">
        <f>F26*$K$26/H26</f>
        <v>0</v>
      </c>
      <c r="N26" s="23">
        <f>F26*$L$26/H26</f>
        <v>15</v>
      </c>
      <c r="O26" s="23">
        <f t="shared" si="5"/>
        <v>0</v>
      </c>
      <c r="P26" s="23">
        <f t="shared" si="5"/>
        <v>0</v>
      </c>
      <c r="Q26" s="23">
        <f t="shared" si="6"/>
        <v>0</v>
      </c>
      <c r="R26" s="23">
        <f t="shared" si="6"/>
        <v>45</v>
      </c>
      <c r="S26" s="23">
        <f t="shared" si="7"/>
        <v>0</v>
      </c>
      <c r="T26" s="23">
        <f t="shared" si="7"/>
        <v>0</v>
      </c>
      <c r="U26" s="23">
        <f t="shared" si="3"/>
        <v>45</v>
      </c>
      <c r="V26" s="23">
        <f t="shared" si="4"/>
        <v>0</v>
      </c>
      <c r="X26" s="112"/>
      <c r="Y26" s="112"/>
      <c r="Z26" s="25"/>
      <c r="AB26" s="112"/>
      <c r="AC26" s="112"/>
      <c r="AD26" s="25"/>
      <c r="AF26" s="29" t="s">
        <v>9</v>
      </c>
    </row>
    <row r="27" spans="1:32" x14ac:dyDescent="0.2">
      <c r="A27" s="62"/>
      <c r="B27" s="42"/>
      <c r="C27" s="34" t="s">
        <v>23</v>
      </c>
      <c r="D27" s="72"/>
      <c r="E27" s="72"/>
      <c r="F27" s="28">
        <v>3</v>
      </c>
      <c r="G27" s="28" t="s">
        <v>8</v>
      </c>
      <c r="H27" s="27">
        <v>1</v>
      </c>
      <c r="I27" s="26"/>
      <c r="J27" s="32"/>
      <c r="K27" s="28"/>
      <c r="L27" s="70"/>
      <c r="M27" s="23">
        <f>F27*$K$26/H27</f>
        <v>0</v>
      </c>
      <c r="N27" s="23">
        <f>F27*$L$26/H27</f>
        <v>15</v>
      </c>
      <c r="O27" s="23">
        <f t="shared" si="5"/>
        <v>0</v>
      </c>
      <c r="P27" s="23">
        <f t="shared" si="5"/>
        <v>0</v>
      </c>
      <c r="Q27" s="23">
        <f t="shared" si="6"/>
        <v>0</v>
      </c>
      <c r="R27" s="23">
        <f t="shared" si="6"/>
        <v>45</v>
      </c>
      <c r="S27" s="23">
        <f t="shared" si="7"/>
        <v>0</v>
      </c>
      <c r="T27" s="23">
        <f t="shared" si="7"/>
        <v>0</v>
      </c>
      <c r="U27" s="23">
        <f t="shared" si="3"/>
        <v>45</v>
      </c>
      <c r="V27" s="23">
        <f t="shared" si="4"/>
        <v>0</v>
      </c>
      <c r="X27" s="112"/>
      <c r="Y27" s="112"/>
      <c r="Z27" s="25"/>
      <c r="AB27" s="112"/>
      <c r="AC27" s="112"/>
      <c r="AD27" s="25"/>
      <c r="AF27" s="29" t="s">
        <v>9</v>
      </c>
    </row>
    <row r="28" spans="1:32" x14ac:dyDescent="0.2">
      <c r="A28" s="31" t="s">
        <v>68</v>
      </c>
      <c r="B28" s="43" t="s">
        <v>22</v>
      </c>
      <c r="C28" s="33" t="s">
        <v>21</v>
      </c>
      <c r="D28" s="72"/>
      <c r="E28" s="72"/>
      <c r="F28" s="28">
        <v>6</v>
      </c>
      <c r="G28" s="28" t="s">
        <v>8</v>
      </c>
      <c r="H28" s="27">
        <v>1</v>
      </c>
      <c r="I28" s="25"/>
      <c r="J28" s="36"/>
      <c r="K28" s="39">
        <f>30-20</f>
        <v>10</v>
      </c>
      <c r="L28" s="69"/>
      <c r="M28" s="23">
        <f>F28*$K$28/H28</f>
        <v>60</v>
      </c>
      <c r="N28" s="23">
        <f>F28*$L$28/H28</f>
        <v>0</v>
      </c>
      <c r="O28" s="23">
        <f t="shared" si="5"/>
        <v>0</v>
      </c>
      <c r="P28" s="23">
        <f t="shared" si="5"/>
        <v>0</v>
      </c>
      <c r="Q28" s="23">
        <f t="shared" si="6"/>
        <v>180</v>
      </c>
      <c r="R28" s="23">
        <f t="shared" si="6"/>
        <v>0</v>
      </c>
      <c r="S28" s="23">
        <f t="shared" si="7"/>
        <v>0</v>
      </c>
      <c r="T28" s="23">
        <f t="shared" si="7"/>
        <v>0</v>
      </c>
      <c r="U28" s="23">
        <f t="shared" si="3"/>
        <v>180</v>
      </c>
      <c r="V28" s="23">
        <f t="shared" si="4"/>
        <v>0</v>
      </c>
      <c r="X28" s="112"/>
      <c r="Y28" s="112"/>
      <c r="Z28" s="25"/>
      <c r="AB28" s="112"/>
      <c r="AC28" s="112"/>
      <c r="AD28" s="25"/>
      <c r="AF28" s="28" t="s">
        <v>20</v>
      </c>
    </row>
    <row r="29" spans="1:32" x14ac:dyDescent="0.2">
      <c r="A29" s="31"/>
      <c r="B29" s="42"/>
      <c r="C29" s="37" t="s">
        <v>17</v>
      </c>
      <c r="D29" s="72"/>
      <c r="E29" s="72"/>
      <c r="F29" s="29">
        <v>4</v>
      </c>
      <c r="G29" s="28" t="s">
        <v>8</v>
      </c>
      <c r="H29" s="27">
        <v>1</v>
      </c>
      <c r="I29" s="25"/>
      <c r="J29" s="36"/>
      <c r="K29" s="24"/>
      <c r="L29" s="66"/>
      <c r="M29" s="23">
        <f>F29*$K$28/H29</f>
        <v>40</v>
      </c>
      <c r="N29" s="23">
        <f>F29*$L$28/H29</f>
        <v>0</v>
      </c>
      <c r="O29" s="23">
        <f t="shared" si="5"/>
        <v>0</v>
      </c>
      <c r="P29" s="23">
        <f t="shared" si="5"/>
        <v>0</v>
      </c>
      <c r="Q29" s="23">
        <f t="shared" si="6"/>
        <v>120</v>
      </c>
      <c r="R29" s="23">
        <f t="shared" si="6"/>
        <v>0</v>
      </c>
      <c r="S29" s="23">
        <f t="shared" si="7"/>
        <v>0</v>
      </c>
      <c r="T29" s="23">
        <f t="shared" si="7"/>
        <v>0</v>
      </c>
      <c r="U29" s="23">
        <f t="shared" si="3"/>
        <v>120</v>
      </c>
      <c r="V29" s="23">
        <f t="shared" si="4"/>
        <v>0</v>
      </c>
      <c r="X29" s="112"/>
      <c r="Y29" s="112"/>
      <c r="Z29" s="25"/>
      <c r="AB29" s="112"/>
      <c r="AC29" s="112"/>
      <c r="AD29" s="25"/>
      <c r="AF29" s="28" t="s">
        <v>20</v>
      </c>
    </row>
    <row r="30" spans="1:32" x14ac:dyDescent="0.2">
      <c r="A30" s="31"/>
      <c r="B30" s="42"/>
      <c r="C30" s="37" t="s">
        <v>16</v>
      </c>
      <c r="D30" s="72"/>
      <c r="E30" s="72"/>
      <c r="F30" s="29">
        <v>2</v>
      </c>
      <c r="G30" s="28" t="s">
        <v>8</v>
      </c>
      <c r="H30" s="27">
        <v>1</v>
      </c>
      <c r="I30" s="25"/>
      <c r="J30" s="36"/>
      <c r="K30" s="67"/>
      <c r="L30" s="68"/>
      <c r="M30" s="23">
        <f>F30*$K$28/H30</f>
        <v>20</v>
      </c>
      <c r="N30" s="23">
        <f>F30*$L$28/H30</f>
        <v>0</v>
      </c>
      <c r="O30" s="23">
        <f t="shared" si="5"/>
        <v>0</v>
      </c>
      <c r="P30" s="23">
        <f t="shared" si="5"/>
        <v>0</v>
      </c>
      <c r="Q30" s="23">
        <f t="shared" si="6"/>
        <v>60</v>
      </c>
      <c r="R30" s="23">
        <f t="shared" si="6"/>
        <v>0</v>
      </c>
      <c r="S30" s="23">
        <f t="shared" si="7"/>
        <v>0</v>
      </c>
      <c r="T30" s="23">
        <f t="shared" si="7"/>
        <v>0</v>
      </c>
      <c r="U30" s="23">
        <f t="shared" si="3"/>
        <v>60</v>
      </c>
      <c r="V30" s="23">
        <f t="shared" si="4"/>
        <v>0</v>
      </c>
      <c r="X30" s="112"/>
      <c r="Y30" s="112"/>
      <c r="Z30" s="25"/>
      <c r="AB30" s="112"/>
      <c r="AC30" s="112"/>
      <c r="AD30" s="25"/>
      <c r="AF30" s="28" t="s">
        <v>20</v>
      </c>
    </row>
    <row r="31" spans="1:32" x14ac:dyDescent="0.2">
      <c r="A31" s="31"/>
      <c r="B31" s="149" t="s">
        <v>19</v>
      </c>
      <c r="C31" s="33" t="s">
        <v>18</v>
      </c>
      <c r="D31" s="72"/>
      <c r="E31" s="72"/>
      <c r="F31" s="28">
        <v>6</v>
      </c>
      <c r="G31" s="28" t="s">
        <v>8</v>
      </c>
      <c r="H31" s="27">
        <v>1</v>
      </c>
      <c r="I31" s="26"/>
      <c r="J31" s="32"/>
      <c r="K31" s="39"/>
      <c r="L31" s="69">
        <f>8-5</f>
        <v>3</v>
      </c>
      <c r="M31" s="23">
        <f>F31*$K$31/H31</f>
        <v>0</v>
      </c>
      <c r="N31" s="23">
        <f>F31*$L$31/H31</f>
        <v>18</v>
      </c>
      <c r="O31" s="23">
        <f t="shared" si="5"/>
        <v>0</v>
      </c>
      <c r="P31" s="23">
        <f t="shared" si="5"/>
        <v>0</v>
      </c>
      <c r="Q31" s="23">
        <f t="shared" si="6"/>
        <v>0</v>
      </c>
      <c r="R31" s="23">
        <f t="shared" si="6"/>
        <v>54</v>
      </c>
      <c r="S31" s="23">
        <f t="shared" si="7"/>
        <v>0</v>
      </c>
      <c r="T31" s="23">
        <f t="shared" si="7"/>
        <v>0</v>
      </c>
      <c r="U31" s="23">
        <f t="shared" si="3"/>
        <v>54</v>
      </c>
      <c r="V31" s="23">
        <f t="shared" si="4"/>
        <v>0</v>
      </c>
      <c r="X31" s="112"/>
      <c r="Y31" s="112"/>
      <c r="Z31" s="25"/>
      <c r="AB31" s="112"/>
      <c r="AC31" s="112"/>
      <c r="AD31" s="25"/>
      <c r="AF31" s="29" t="s">
        <v>9</v>
      </c>
    </row>
    <row r="32" spans="1:32" x14ac:dyDescent="0.2">
      <c r="A32" s="31"/>
      <c r="B32" s="150"/>
      <c r="C32" s="37" t="s">
        <v>17</v>
      </c>
      <c r="D32" s="72"/>
      <c r="E32" s="72"/>
      <c r="F32" s="29">
        <v>4</v>
      </c>
      <c r="G32" s="28" t="s">
        <v>8</v>
      </c>
      <c r="H32" s="27">
        <v>1</v>
      </c>
      <c r="I32" s="26"/>
      <c r="J32" s="32"/>
      <c r="K32" s="24"/>
      <c r="L32" s="66"/>
      <c r="M32" s="23">
        <f>F32*$K$31/H32</f>
        <v>0</v>
      </c>
      <c r="N32" s="23">
        <f>F32*$L$31/H32</f>
        <v>12</v>
      </c>
      <c r="O32" s="23">
        <f t="shared" si="5"/>
        <v>0</v>
      </c>
      <c r="P32" s="23">
        <f t="shared" si="5"/>
        <v>0</v>
      </c>
      <c r="Q32" s="23">
        <f t="shared" si="6"/>
        <v>0</v>
      </c>
      <c r="R32" s="23">
        <f t="shared" si="6"/>
        <v>36</v>
      </c>
      <c r="S32" s="23">
        <f t="shared" si="7"/>
        <v>0</v>
      </c>
      <c r="T32" s="23">
        <f t="shared" si="7"/>
        <v>0</v>
      </c>
      <c r="U32" s="23">
        <f t="shared" si="3"/>
        <v>36</v>
      </c>
      <c r="V32" s="23">
        <f t="shared" si="4"/>
        <v>0</v>
      </c>
      <c r="X32" s="112"/>
      <c r="Y32" s="112"/>
      <c r="Z32" s="25"/>
      <c r="AB32" s="112"/>
      <c r="AC32" s="112"/>
      <c r="AD32" s="25"/>
      <c r="AF32" s="29" t="s">
        <v>9</v>
      </c>
    </row>
    <row r="33" spans="1:32" x14ac:dyDescent="0.2">
      <c r="A33" s="31"/>
      <c r="B33" s="42"/>
      <c r="C33" s="37" t="s">
        <v>16</v>
      </c>
      <c r="D33" s="72"/>
      <c r="E33" s="72"/>
      <c r="F33" s="29">
        <v>2</v>
      </c>
      <c r="G33" s="28" t="s">
        <v>8</v>
      </c>
      <c r="H33" s="27">
        <v>1</v>
      </c>
      <c r="I33" s="26"/>
      <c r="J33" s="32"/>
      <c r="K33" s="67"/>
      <c r="L33" s="68"/>
      <c r="M33" s="23">
        <f>F33*$K$31/H33</f>
        <v>0</v>
      </c>
      <c r="N33" s="23">
        <f>F33*$L$31/H33</f>
        <v>6</v>
      </c>
      <c r="O33" s="23">
        <f t="shared" si="5"/>
        <v>0</v>
      </c>
      <c r="P33" s="23">
        <f t="shared" si="5"/>
        <v>0</v>
      </c>
      <c r="Q33" s="23">
        <f t="shared" si="6"/>
        <v>0</v>
      </c>
      <c r="R33" s="23">
        <f t="shared" si="6"/>
        <v>18</v>
      </c>
      <c r="S33" s="23">
        <f t="shared" si="7"/>
        <v>0</v>
      </c>
      <c r="T33" s="23">
        <f t="shared" si="7"/>
        <v>0</v>
      </c>
      <c r="U33" s="23">
        <f t="shared" si="3"/>
        <v>18</v>
      </c>
      <c r="V33" s="23">
        <f t="shared" si="4"/>
        <v>0</v>
      </c>
      <c r="X33" s="112"/>
      <c r="Y33" s="112"/>
      <c r="Z33" s="25"/>
      <c r="AB33" s="112"/>
      <c r="AC33" s="112"/>
      <c r="AD33" s="25"/>
      <c r="AF33" s="29" t="s">
        <v>9</v>
      </c>
    </row>
    <row r="34" spans="1:32" x14ac:dyDescent="0.2">
      <c r="A34" s="31"/>
      <c r="B34" s="149" t="s">
        <v>15</v>
      </c>
      <c r="C34" s="34" t="s">
        <v>12</v>
      </c>
      <c r="D34" s="72"/>
      <c r="E34" s="72"/>
      <c r="F34" s="29">
        <v>4</v>
      </c>
      <c r="G34" s="28" t="s">
        <v>8</v>
      </c>
      <c r="H34" s="27">
        <v>1</v>
      </c>
      <c r="I34" s="25"/>
      <c r="J34" s="36"/>
      <c r="K34" s="24">
        <v>12</v>
      </c>
      <c r="L34" s="66"/>
      <c r="M34" s="23">
        <f>F34*$K$34/H34</f>
        <v>48</v>
      </c>
      <c r="N34" s="23">
        <f>F34*$L$34/H34</f>
        <v>0</v>
      </c>
      <c r="O34" s="23">
        <f t="shared" si="5"/>
        <v>0</v>
      </c>
      <c r="P34" s="23">
        <f t="shared" si="5"/>
        <v>0</v>
      </c>
      <c r="Q34" s="23">
        <f t="shared" si="6"/>
        <v>144</v>
      </c>
      <c r="R34" s="23">
        <f t="shared" si="6"/>
        <v>0</v>
      </c>
      <c r="S34" s="23">
        <f t="shared" si="7"/>
        <v>0</v>
      </c>
      <c r="T34" s="23">
        <f t="shared" si="7"/>
        <v>0</v>
      </c>
      <c r="U34" s="23">
        <f t="shared" si="3"/>
        <v>144</v>
      </c>
      <c r="V34" s="23">
        <f t="shared" si="4"/>
        <v>0</v>
      </c>
      <c r="X34" s="112"/>
      <c r="Y34" s="112"/>
      <c r="Z34" s="25"/>
      <c r="AB34" s="112"/>
      <c r="AC34" s="112"/>
      <c r="AD34" s="25"/>
      <c r="AF34" s="28" t="s">
        <v>14</v>
      </c>
    </row>
    <row r="35" spans="1:32" x14ac:dyDescent="0.2">
      <c r="A35" s="31"/>
      <c r="B35" s="150"/>
      <c r="C35" s="33" t="s">
        <v>11</v>
      </c>
      <c r="D35" s="72"/>
      <c r="E35" s="72"/>
      <c r="F35" s="29">
        <v>2</v>
      </c>
      <c r="G35" s="28" t="s">
        <v>8</v>
      </c>
      <c r="H35" s="27">
        <v>1</v>
      </c>
      <c r="I35" s="25"/>
      <c r="J35" s="36"/>
      <c r="K35" s="24"/>
      <c r="L35" s="66"/>
      <c r="M35" s="23">
        <f>F35*$K$34/H35</f>
        <v>24</v>
      </c>
      <c r="N35" s="23">
        <f>F35*$L$34/H35</f>
        <v>0</v>
      </c>
      <c r="O35" s="23">
        <f t="shared" si="5"/>
        <v>0</v>
      </c>
      <c r="P35" s="23">
        <f t="shared" si="5"/>
        <v>0</v>
      </c>
      <c r="Q35" s="23">
        <f t="shared" si="6"/>
        <v>72</v>
      </c>
      <c r="R35" s="23">
        <f t="shared" si="6"/>
        <v>0</v>
      </c>
      <c r="S35" s="23">
        <f t="shared" si="7"/>
        <v>0</v>
      </c>
      <c r="T35" s="23">
        <f t="shared" si="7"/>
        <v>0</v>
      </c>
      <c r="U35" s="23">
        <f t="shared" si="3"/>
        <v>72</v>
      </c>
      <c r="V35" s="23">
        <f t="shared" si="4"/>
        <v>0</v>
      </c>
      <c r="X35" s="112"/>
      <c r="Y35" s="112"/>
      <c r="Z35" s="25"/>
      <c r="AB35" s="112"/>
      <c r="AC35" s="112"/>
      <c r="AD35" s="25"/>
      <c r="AF35" s="28" t="s">
        <v>14</v>
      </c>
    </row>
    <row r="36" spans="1:32" ht="51" x14ac:dyDescent="0.2">
      <c r="A36" s="31"/>
      <c r="B36" s="151"/>
      <c r="C36" s="30" t="s">
        <v>10</v>
      </c>
      <c r="D36" s="72"/>
      <c r="E36" s="72"/>
      <c r="F36" s="29">
        <v>2</v>
      </c>
      <c r="G36" s="28" t="s">
        <v>8</v>
      </c>
      <c r="H36" s="27">
        <v>1</v>
      </c>
      <c r="I36" s="25"/>
      <c r="J36" s="36"/>
      <c r="K36" s="67"/>
      <c r="L36" s="68"/>
      <c r="M36" s="23">
        <f>F36*$K$34/H36</f>
        <v>24</v>
      </c>
      <c r="N36" s="23">
        <f>F36*$L$34/H36</f>
        <v>0</v>
      </c>
      <c r="O36" s="23">
        <f t="shared" si="5"/>
        <v>0</v>
      </c>
      <c r="P36" s="23">
        <f t="shared" si="5"/>
        <v>0</v>
      </c>
      <c r="Q36" s="23">
        <f t="shared" si="6"/>
        <v>72</v>
      </c>
      <c r="R36" s="23">
        <f t="shared" si="6"/>
        <v>0</v>
      </c>
      <c r="S36" s="23">
        <f t="shared" si="7"/>
        <v>0</v>
      </c>
      <c r="T36" s="23">
        <f t="shared" si="7"/>
        <v>0</v>
      </c>
      <c r="U36" s="23">
        <f t="shared" si="3"/>
        <v>72</v>
      </c>
      <c r="V36" s="23">
        <f t="shared" si="4"/>
        <v>0</v>
      </c>
      <c r="X36" s="112"/>
      <c r="Y36" s="112"/>
      <c r="Z36" s="25"/>
      <c r="AB36" s="112"/>
      <c r="AC36" s="112"/>
      <c r="AD36" s="25"/>
      <c r="AF36" s="28" t="s">
        <v>14</v>
      </c>
    </row>
    <row r="37" spans="1:32" x14ac:dyDescent="0.2">
      <c r="A37" s="31"/>
      <c r="B37" s="149" t="s">
        <v>13</v>
      </c>
      <c r="C37" s="34" t="s">
        <v>12</v>
      </c>
      <c r="D37" s="72"/>
      <c r="E37" s="72"/>
      <c r="F37" s="29">
        <v>4</v>
      </c>
      <c r="G37" s="28" t="s">
        <v>8</v>
      </c>
      <c r="H37" s="27">
        <v>1</v>
      </c>
      <c r="I37" s="26"/>
      <c r="J37" s="32"/>
      <c r="K37" s="44"/>
      <c r="L37" s="65">
        <v>11</v>
      </c>
      <c r="M37" s="23">
        <f>F37*$K$37/H37</f>
        <v>0</v>
      </c>
      <c r="N37" s="23">
        <f>F37*$L$37/H37</f>
        <v>44</v>
      </c>
      <c r="O37" s="23">
        <f t="shared" si="5"/>
        <v>0</v>
      </c>
      <c r="P37" s="23">
        <f t="shared" si="5"/>
        <v>0</v>
      </c>
      <c r="Q37" s="23">
        <f t="shared" si="6"/>
        <v>0</v>
      </c>
      <c r="R37" s="23">
        <f t="shared" si="6"/>
        <v>132</v>
      </c>
      <c r="S37" s="23">
        <f t="shared" si="7"/>
        <v>0</v>
      </c>
      <c r="T37" s="23">
        <f t="shared" si="7"/>
        <v>0</v>
      </c>
      <c r="U37" s="23">
        <f t="shared" si="3"/>
        <v>132</v>
      </c>
      <c r="V37" s="23">
        <f t="shared" si="4"/>
        <v>0</v>
      </c>
      <c r="X37" s="112"/>
      <c r="Y37" s="112"/>
      <c r="Z37" s="25"/>
      <c r="AB37" s="112"/>
      <c r="AC37" s="112"/>
      <c r="AD37" s="25"/>
      <c r="AF37" s="29" t="s">
        <v>9</v>
      </c>
    </row>
    <row r="38" spans="1:32" x14ac:dyDescent="0.2">
      <c r="A38" s="31"/>
      <c r="B38" s="150"/>
      <c r="C38" s="33" t="s">
        <v>11</v>
      </c>
      <c r="D38" s="72"/>
      <c r="E38" s="72"/>
      <c r="F38" s="29">
        <v>2</v>
      </c>
      <c r="G38" s="28" t="s">
        <v>8</v>
      </c>
      <c r="H38" s="27">
        <v>1</v>
      </c>
      <c r="I38" s="26"/>
      <c r="J38" s="32"/>
      <c r="K38" s="24"/>
      <c r="L38" s="66"/>
      <c r="M38" s="23">
        <f>F38*$K$37/H38</f>
        <v>0</v>
      </c>
      <c r="N38" s="23">
        <f>F38*$L$37/H38</f>
        <v>22</v>
      </c>
      <c r="O38" s="23">
        <f t="shared" ref="O38:P39" si="8">M38*I38</f>
        <v>0</v>
      </c>
      <c r="P38" s="23">
        <f t="shared" si="8"/>
        <v>0</v>
      </c>
      <c r="Q38" s="23">
        <f t="shared" ref="Q38:R39" si="9">M38*3</f>
        <v>0</v>
      </c>
      <c r="R38" s="23">
        <f t="shared" si="9"/>
        <v>66</v>
      </c>
      <c r="S38" s="23">
        <f t="shared" ref="S38:T39" si="10">Q38*I38</f>
        <v>0</v>
      </c>
      <c r="T38" s="23">
        <f t="shared" si="10"/>
        <v>0</v>
      </c>
      <c r="U38" s="23">
        <f t="shared" si="3"/>
        <v>66</v>
      </c>
      <c r="V38" s="23">
        <f t="shared" si="4"/>
        <v>0</v>
      </c>
      <c r="X38" s="112"/>
      <c r="Y38" s="112"/>
      <c r="Z38" s="25"/>
      <c r="AB38" s="112"/>
      <c r="AC38" s="112"/>
      <c r="AD38" s="25"/>
      <c r="AF38" s="29" t="s">
        <v>9</v>
      </c>
    </row>
    <row r="39" spans="1:32" ht="51.75" thickBot="1" x14ac:dyDescent="0.25">
      <c r="A39" s="62"/>
      <c r="B39" s="151"/>
      <c r="C39" s="30" t="s">
        <v>10</v>
      </c>
      <c r="D39" s="72"/>
      <c r="E39" s="72"/>
      <c r="F39" s="29">
        <v>2</v>
      </c>
      <c r="G39" s="28" t="s">
        <v>8</v>
      </c>
      <c r="H39" s="27">
        <v>1</v>
      </c>
      <c r="I39" s="26"/>
      <c r="J39" s="25"/>
      <c r="K39" s="67"/>
      <c r="L39" s="68"/>
      <c r="M39" s="23">
        <f>F39*$K$37/H39</f>
        <v>0</v>
      </c>
      <c r="N39" s="23">
        <f>F39*$L$37/H39</f>
        <v>22</v>
      </c>
      <c r="O39" s="23">
        <f t="shared" si="8"/>
        <v>0</v>
      </c>
      <c r="P39" s="23">
        <f t="shared" si="8"/>
        <v>0</v>
      </c>
      <c r="Q39" s="23">
        <f t="shared" si="9"/>
        <v>0</v>
      </c>
      <c r="R39" s="23">
        <f t="shared" si="9"/>
        <v>66</v>
      </c>
      <c r="S39" s="23">
        <f t="shared" si="10"/>
        <v>0</v>
      </c>
      <c r="T39" s="23">
        <f t="shared" si="10"/>
        <v>0</v>
      </c>
      <c r="U39" s="23">
        <f t="shared" si="3"/>
        <v>66</v>
      </c>
      <c r="V39" s="73">
        <f t="shared" si="4"/>
        <v>0</v>
      </c>
      <c r="X39" s="112"/>
      <c r="Y39" s="112"/>
      <c r="Z39" s="25"/>
      <c r="AB39" s="112"/>
      <c r="AC39" s="112"/>
      <c r="AD39" s="25"/>
      <c r="AF39" s="28" t="s">
        <v>9</v>
      </c>
    </row>
    <row r="40" spans="1:32" s="125" customFormat="1" ht="16.5" thickBot="1" x14ac:dyDescent="0.25">
      <c r="A40" s="114" t="s">
        <v>71</v>
      </c>
      <c r="B40" s="115"/>
      <c r="C40" s="116"/>
      <c r="D40" s="116"/>
      <c r="E40" s="116"/>
      <c r="F40" s="117"/>
      <c r="G40" s="117"/>
      <c r="H40" s="117"/>
      <c r="I40" s="118"/>
      <c r="J40" s="118"/>
      <c r="K40" s="117"/>
      <c r="L40" s="117"/>
      <c r="M40" s="118"/>
      <c r="N40" s="119"/>
      <c r="O40" s="120">
        <f>SUM(O6:O39)</f>
        <v>0</v>
      </c>
      <c r="P40" s="120">
        <f>SUM(P6:P39)</f>
        <v>0</v>
      </c>
      <c r="Q40" s="121"/>
      <c r="R40" s="119"/>
      <c r="S40" s="120">
        <f>SUM(S6:S39)</f>
        <v>0</v>
      </c>
      <c r="T40" s="122">
        <f>SUM(T6:T39)</f>
        <v>0</v>
      </c>
      <c r="U40" s="123"/>
      <c r="V40" s="124">
        <f>SUM(V6:V39)</f>
        <v>0</v>
      </c>
    </row>
    <row r="41" spans="1:32" s="16" customFormat="1" ht="12.75" customHeight="1" x14ac:dyDescent="0.2">
      <c r="A41" s="21"/>
      <c r="B41" s="20"/>
      <c r="C41" s="19"/>
      <c r="D41" s="19"/>
      <c r="E41" s="19"/>
      <c r="F41" s="18"/>
      <c r="G41" s="18"/>
      <c r="H41" s="18"/>
      <c r="I41" s="17"/>
      <c r="J41" s="17"/>
      <c r="K41" s="18"/>
      <c r="L41" s="18"/>
      <c r="M41" s="17"/>
      <c r="N41" s="17"/>
      <c r="O41" s="17"/>
      <c r="P41" s="17"/>
      <c r="Q41" s="17"/>
      <c r="R41" s="17"/>
      <c r="S41" s="17"/>
      <c r="T41" s="17"/>
      <c r="V41" s="128" t="s">
        <v>87</v>
      </c>
      <c r="Z41" s="17"/>
      <c r="AD41" s="17"/>
    </row>
    <row r="42" spans="1:32" ht="15.75" x14ac:dyDescent="0.25">
      <c r="A42" s="12" t="s">
        <v>88</v>
      </c>
      <c r="D42" s="154" t="str">
        <f>IF(COUNTBLANK(D6:E39)
+COUNTBLANK(I6:I9)
+COUNTBLANK(J10:J12)
+COUNTBLANK(I13:I20)
+COUNTBLANK(J21:J22)
+COUNTBLANK(I23:I25)
+COUNTBLANK(J26:J27)
+COUNTBLANK(I28:I30)
+COUNTBLANK(J31:J33)
+COUNTBLANK(I34:I36)
+COUNTBLANK(J37:J39)
&gt;0,"POZOR! Nejsou vyplněny všechny požadované buňky","VŠE VYPLNĚNO")</f>
        <v>POZOR! Nejsou vyplněny všechny požadované buňky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</row>
    <row r="43" spans="1:32" s="2" customFormat="1" ht="12.75" customHeight="1" x14ac:dyDescent="0.2">
      <c r="A43" s="8" t="s">
        <v>7</v>
      </c>
      <c r="B43" s="6"/>
      <c r="C43" s="5"/>
      <c r="D43" s="5"/>
      <c r="E43" s="5"/>
      <c r="F43" s="4"/>
      <c r="G43" s="4"/>
      <c r="H43" s="4"/>
      <c r="K43" s="3"/>
      <c r="L43" s="3"/>
      <c r="U43" s="1"/>
      <c r="V43" s="1"/>
      <c r="W43" s="1"/>
      <c r="X43" s="1"/>
      <c r="Y43" s="1"/>
      <c r="AA43" s="1"/>
      <c r="AB43" s="1"/>
      <c r="AC43" s="1"/>
      <c r="AE43" s="1"/>
    </row>
    <row r="44" spans="1:32" s="2" customFormat="1" ht="12.75" customHeight="1" x14ac:dyDescent="0.2">
      <c r="A44" s="8" t="s">
        <v>92</v>
      </c>
      <c r="B44" s="6"/>
      <c r="C44" s="5"/>
      <c r="D44" s="5"/>
      <c r="E44" s="5"/>
      <c r="F44" s="4"/>
      <c r="G44" s="4"/>
      <c r="H44" s="4"/>
      <c r="K44" s="3"/>
      <c r="L44" s="3"/>
      <c r="U44" s="1"/>
      <c r="V44" s="1"/>
      <c r="W44" s="1"/>
      <c r="X44" s="1"/>
      <c r="Y44" s="1"/>
      <c r="AA44" s="1"/>
      <c r="AB44" s="1"/>
      <c r="AC44" s="1"/>
      <c r="AE44" s="1"/>
    </row>
    <row r="45" spans="1:32" s="2" customFormat="1" ht="12.75" customHeight="1" x14ac:dyDescent="0.2">
      <c r="A45" s="8" t="s">
        <v>90</v>
      </c>
      <c r="B45" s="6"/>
      <c r="C45" s="5"/>
      <c r="D45" s="5"/>
      <c r="E45" s="5"/>
      <c r="F45" s="4"/>
      <c r="G45" s="4"/>
      <c r="H45" s="4"/>
      <c r="K45" s="3"/>
      <c r="L45" s="3"/>
      <c r="U45" s="1"/>
      <c r="V45" s="1"/>
      <c r="W45" s="1"/>
      <c r="X45" s="1"/>
      <c r="Y45" s="1"/>
      <c r="AA45" s="1"/>
      <c r="AB45" s="1"/>
      <c r="AC45" s="1"/>
      <c r="AE45" s="1"/>
    </row>
    <row r="46" spans="1:32" x14ac:dyDescent="0.2">
      <c r="A46" s="8" t="s">
        <v>6</v>
      </c>
      <c r="I46" s="4"/>
      <c r="K46" s="1"/>
      <c r="M46" s="3"/>
      <c r="Z46" s="4"/>
      <c r="AD46" s="4"/>
    </row>
    <row r="47" spans="1:32" x14ac:dyDescent="0.2">
      <c r="A47" s="8" t="s">
        <v>5</v>
      </c>
    </row>
    <row r="48" spans="1:32" ht="12.75" customHeight="1" x14ac:dyDescent="0.2">
      <c r="A48" s="8" t="s">
        <v>93</v>
      </c>
      <c r="I48" s="2"/>
      <c r="J48" s="2"/>
      <c r="Z48" s="2"/>
      <c r="AD48" s="2"/>
    </row>
    <row r="49" spans="1:30" s="5" customFormat="1" ht="12.75" customHeight="1" x14ac:dyDescent="0.2">
      <c r="A49" s="11" t="s">
        <v>4</v>
      </c>
      <c r="B49" s="10"/>
      <c r="F49" s="4"/>
      <c r="G49" s="4"/>
      <c r="H49" s="4"/>
      <c r="I49" s="9"/>
      <c r="J49" s="9"/>
      <c r="K49" s="4"/>
      <c r="L49" s="4"/>
      <c r="M49" s="9"/>
      <c r="N49" s="9"/>
      <c r="O49" s="9"/>
      <c r="P49" s="9"/>
      <c r="Q49" s="9"/>
      <c r="R49" s="9"/>
      <c r="S49" s="9"/>
      <c r="T49" s="9"/>
      <c r="Z49" s="9"/>
      <c r="AD49" s="9"/>
    </row>
    <row r="50" spans="1:30" ht="12.75" customHeight="1" x14ac:dyDescent="0.2">
      <c r="A50" s="8" t="s">
        <v>89</v>
      </c>
      <c r="I50" s="2"/>
      <c r="J50" s="2"/>
      <c r="Z50" s="2"/>
      <c r="AD50" s="2"/>
    </row>
    <row r="51" spans="1:30" ht="12.75" customHeight="1" x14ac:dyDescent="0.2">
      <c r="A51" s="8" t="s">
        <v>3</v>
      </c>
      <c r="I51" s="2"/>
      <c r="J51" s="2"/>
      <c r="Z51" s="2"/>
      <c r="AD51" s="2"/>
    </row>
    <row r="52" spans="1:30" x14ac:dyDescent="0.2">
      <c r="A52" s="8" t="s">
        <v>2</v>
      </c>
    </row>
    <row r="53" spans="1:30" x14ac:dyDescent="0.2">
      <c r="A53" s="8" t="s">
        <v>1</v>
      </c>
    </row>
    <row r="54" spans="1:30" x14ac:dyDescent="0.2">
      <c r="A54" s="8" t="s">
        <v>0</v>
      </c>
    </row>
    <row r="55" spans="1:30" s="6" customFormat="1" x14ac:dyDescent="0.2">
      <c r="A55" s="8" t="s">
        <v>94</v>
      </c>
      <c r="C55" s="5"/>
      <c r="D55" s="5"/>
      <c r="E55" s="5"/>
      <c r="F55" s="4"/>
      <c r="G55" s="4"/>
      <c r="H55" s="4"/>
      <c r="I55" s="1"/>
      <c r="J55" s="1"/>
      <c r="K55" s="3"/>
      <c r="L55" s="3"/>
      <c r="M55" s="2"/>
      <c r="N55" s="2"/>
      <c r="O55" s="2"/>
      <c r="P55" s="2"/>
      <c r="Q55" s="2"/>
      <c r="R55" s="2"/>
      <c r="S55" s="2"/>
      <c r="T55" s="2"/>
      <c r="Z55" s="1"/>
      <c r="AD55" s="1"/>
    </row>
    <row r="56" spans="1:30" x14ac:dyDescent="0.2">
      <c r="A56" s="8" t="s">
        <v>86</v>
      </c>
    </row>
    <row r="57" spans="1:30" x14ac:dyDescent="0.2">
      <c r="A57" s="8"/>
    </row>
    <row r="58" spans="1:30" x14ac:dyDescent="0.2">
      <c r="A58" s="8"/>
    </row>
    <row r="59" spans="1:30" x14ac:dyDescent="0.2">
      <c r="A59" s="8"/>
    </row>
    <row r="60" spans="1:30" x14ac:dyDescent="0.2">
      <c r="A60" s="8"/>
    </row>
    <row r="61" spans="1:30" x14ac:dyDescent="0.2">
      <c r="A61" s="8"/>
    </row>
  </sheetData>
  <sheetProtection formatColumns="0" autoFilter="0"/>
  <protectedRanges>
    <protectedRange sqref="Q1:T1" name="Oblast11"/>
    <protectedRange sqref="Q1:T1" name="Oblast10"/>
    <protectedRange sqref="I45:J45" name="Oblast3_1_1"/>
    <protectedRange sqref="I49:J49" name="Oblast3_1"/>
    <protectedRange sqref="D49:E49" name="Oblast2_1"/>
    <protectedRange sqref="I47:J48 I50:J153 J6:J44 I6:I41 I43:I44" name="Oblast3"/>
    <protectedRange sqref="D48:E48 D43:E44 D6:E41 D50:E51" name="Oblast2"/>
    <protectedRange sqref="J46:K46" name="Oblast3_5"/>
    <protectedRange sqref="U2:U41 V2:V4 W4:W5 AA4:AA5 AE4:AE5 W2:XFD3 V41:XFD41 V6:AE40 AG4:XFD40 AF40 U1:XFD1" name="Oblast5"/>
  </protectedRanges>
  <autoFilter ref="A4:V40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</autoFilter>
  <mergeCells count="31">
    <mergeCell ref="A1:V1"/>
    <mergeCell ref="D3:V3"/>
    <mergeCell ref="X3:Z3"/>
    <mergeCell ref="AB3:AD3"/>
    <mergeCell ref="A4:A5"/>
    <mergeCell ref="B4:B5"/>
    <mergeCell ref="C4:C5"/>
    <mergeCell ref="D4:D5"/>
    <mergeCell ref="E4:E5"/>
    <mergeCell ref="AC4:AC5"/>
    <mergeCell ref="AD4:AD5"/>
    <mergeCell ref="AF4:AF5"/>
    <mergeCell ref="B31:B32"/>
    <mergeCell ref="Q4:R4"/>
    <mergeCell ref="S4:T4"/>
    <mergeCell ref="U4:U5"/>
    <mergeCell ref="V4:V5"/>
    <mergeCell ref="X4:X5"/>
    <mergeCell ref="Y4:Y5"/>
    <mergeCell ref="G4:G5"/>
    <mergeCell ref="H4:H5"/>
    <mergeCell ref="I4:J4"/>
    <mergeCell ref="K4:L4"/>
    <mergeCell ref="M4:N4"/>
    <mergeCell ref="O4:P4"/>
    <mergeCell ref="B34:B36"/>
    <mergeCell ref="B37:B39"/>
    <mergeCell ref="D42:V42"/>
    <mergeCell ref="Z4:Z5"/>
    <mergeCell ref="AB4:AB5"/>
    <mergeCell ref="F4:F5"/>
  </mergeCells>
  <conditionalFormatting sqref="D42">
    <cfRule type="containsText" dxfId="1" priority="2" operator="containsText" text="POZOR">
      <formula>NOT(ISERROR(SEARCH("POZOR",D42)))</formula>
    </cfRule>
  </conditionalFormatting>
  <conditionalFormatting sqref="D42">
    <cfRule type="containsText" dxfId="0" priority="1" operator="containsText" text="Vše vyplněno">
      <formula>NOT(ISERROR(SEARCH("Vše vyplněno",D42)))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3" orientation="landscape" r:id="rId1"/>
  <headerFooter>
    <oddFooter>&amp;L&amp;G&amp;Rstr. &amp;P z &amp;N</oddFooter>
  </headerFooter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A_ZÚ</vt:lpstr>
      <vt:lpstr>část A_ZÚ bez hesla</vt:lpstr>
      <vt:lpstr>'část A_ZÚ'!Názvy_tisku</vt:lpstr>
      <vt:lpstr>'část A_ZÚ bez hesla'!Názvy_tisku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Kahounová Hana, Ing.</dc:creator>
  <cp:lastModifiedBy>Kahounová Hana, Ing.</cp:lastModifiedBy>
  <cp:lastPrinted>2021-11-03T11:35:58Z</cp:lastPrinted>
  <dcterms:created xsi:type="dcterms:W3CDTF">2021-10-18T04:36:27Z</dcterms:created>
  <dcterms:modified xsi:type="dcterms:W3CDTF">2021-11-04T04:33:16Z</dcterms:modified>
</cp:coreProperties>
</file>