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, zpev..." sheetId="2" r:id="rId2"/>
    <sheet name="SO 301 - Vodovod a vodovo..." sheetId="3" r:id="rId3"/>
    <sheet name="SO 302 - Splašková kanali..." sheetId="4" r:id="rId4"/>
    <sheet name="SO 303 - Dešťová kanaliza..." sheetId="5" r:id="rId5"/>
    <sheet name="SO 401 - Veřejné osvětlen..." sheetId="6" r:id="rId6"/>
    <sheet name="SO 701 - Kontejnerové pří..." sheetId="7" r:id="rId7"/>
    <sheet name="VON - Vedlejší a ostatní ..." sheetId="8" r:id="rId8"/>
    <sheet name="Seznam figur" sheetId="9" r:id="rId9"/>
    <sheet name="Pokyny pro vyplnění" sheetId="10" r:id="rId10"/>
  </sheets>
  <definedNames>
    <definedName name="_xlnm.Print_Area" localSheetId="0">'Rekapitulace stavby'!$D$4:$AO$36,'Rekapitulace stavby'!$C$42:$AQ$62</definedName>
    <definedName name="_xlnm._FilterDatabase" localSheetId="1" hidden="1">'SO 101 - Komunikace, zpev...'!$C$85:$K$354</definedName>
    <definedName name="_xlnm.Print_Area" localSheetId="1">'SO 101 - Komunikace, zpev...'!$C$4:$J$39,'SO 101 - Komunikace, zpev...'!$C$45:$J$67,'SO 101 - Komunikace, zpev...'!$C$73:$K$354</definedName>
    <definedName name="_xlnm._FilterDatabase" localSheetId="2" hidden="1">'SO 301 - Vodovod a vodovo...'!$C$90:$K$311</definedName>
    <definedName name="_xlnm.Print_Area" localSheetId="2">'SO 301 - Vodovod a vodovo...'!$C$4:$J$39,'SO 301 - Vodovod a vodovo...'!$C$45:$J$72,'SO 301 - Vodovod a vodovo...'!$C$78:$K$311</definedName>
    <definedName name="_xlnm._FilterDatabase" localSheetId="3" hidden="1">'SO 302 - Splašková kanali...'!$C$89:$K$261</definedName>
    <definedName name="_xlnm.Print_Area" localSheetId="3">'SO 302 - Splašková kanali...'!$C$4:$J$39,'SO 302 - Splašková kanali...'!$C$45:$J$71,'SO 302 - Splašková kanali...'!$C$77:$K$261</definedName>
    <definedName name="_xlnm._FilterDatabase" localSheetId="4" hidden="1">'SO 303 - Dešťová kanaliza...'!$C$87:$K$244</definedName>
    <definedName name="_xlnm.Print_Area" localSheetId="4">'SO 303 - Dešťová kanaliza...'!$C$4:$J$39,'SO 303 - Dešťová kanaliza...'!$C$45:$J$69,'SO 303 - Dešťová kanaliza...'!$C$75:$K$244</definedName>
    <definedName name="_xlnm._FilterDatabase" localSheetId="5" hidden="1">'SO 401 - Veřejné osvětlen...'!$C$82:$K$195</definedName>
    <definedName name="_xlnm.Print_Area" localSheetId="5">'SO 401 - Veřejné osvětlen...'!$C$4:$J$39,'SO 401 - Veřejné osvětlen...'!$C$45:$J$64,'SO 401 - Veřejné osvětlen...'!$C$70:$K$195</definedName>
    <definedName name="_xlnm._FilterDatabase" localSheetId="6" hidden="1">'SO 701 - Kontejnerové pří...'!$C$83:$K$118</definedName>
    <definedName name="_xlnm.Print_Area" localSheetId="6">'SO 701 - Kontejnerové pří...'!$C$4:$J$39,'SO 701 - Kontejnerové pří...'!$C$45:$J$65,'SO 701 - Kontejnerové pří...'!$C$71:$K$118</definedName>
    <definedName name="_xlnm._FilterDatabase" localSheetId="7" hidden="1">'VON - Vedlejší a ostatní ...'!$C$85:$K$149</definedName>
    <definedName name="_xlnm.Print_Area" localSheetId="7">'VON - Vedlejší a ostatní ...'!$C$4:$J$39,'VON - Vedlejší a ostatní ...'!$C$45:$J$67,'VON - Vedlejší a ostatní ...'!$C$73:$K$149</definedName>
    <definedName name="_xlnm.Print_Area" localSheetId="8">'Seznam figur'!$C$4:$G$104</definedName>
    <definedName name="_xlnm.Print_Area" localSheetId="9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2">'SO 301 - Vodovod a vodovo...'!$90:$90</definedName>
    <definedName name="_xlnm.Print_Titles" localSheetId="3">'SO 302 - Splašková kanali...'!$89:$89</definedName>
    <definedName name="_xlnm.Print_Titles" localSheetId="4">'SO 303 - Dešťová kanaliza...'!$87:$87</definedName>
    <definedName name="_xlnm.Print_Titles" localSheetId="5">'SO 401 - Veřejné osvětlen...'!$82:$82</definedName>
    <definedName name="_xlnm.Print_Titles" localSheetId="6">'SO 701 - Kontejnerové pří...'!$83:$83</definedName>
    <definedName name="_xlnm.Print_Titles" localSheetId="7">'VON - Vedlejší a ostatní ...'!$85:$85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<sst xmlns="http://schemas.openxmlformats.org/spreadsheetml/2006/main" count="10341" uniqueCount="1638">
  <si>
    <t>Export Komplet</t>
  </si>
  <si>
    <t>VZ</t>
  </si>
  <si>
    <t>2.0</t>
  </si>
  <si>
    <t>ZAMOK</t>
  </si>
  <si>
    <t>False</t>
  </si>
  <si>
    <t>{f835a0f8-25f4-4707-a1fd-04ff91ff4bcd}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</si>
  <si>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</si>
  <si>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</si>
  <si>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</si>
  <si>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</si>
  <si>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</si>
  <si>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</si>
  <si>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</si>
  <si>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</si>
  <si>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2022-02-10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</si>
  <si>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</si>
  <si>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</si>
  <si>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MK v ul. Komenského a 1. etapy ul. Polní v Třeboni</t>
  </si>
  <si>
    <t>KSO:</t>
  </si>
  <si>
    <t/>
  </si>
  <si>
    <t>CC-CZ:</t>
  </si>
  <si>
    <t>Místo:</t>
  </si>
  <si>
    <t>Třeboň</t>
  </si>
  <si>
    <t>Datum:</t>
  </si>
  <si>
    <t>10. 2. 2022</t>
  </si>
  <si>
    <t>Zadavatel:</t>
  </si>
  <si>
    <t>IČ:</t>
  </si>
  <si>
    <t>Město Třeboň, Palackého nám. 46/II, 379 01 Třeboň</t>
  </si>
  <si>
    <t>DIČ:</t>
  </si>
  <si>
    <t>Uchazeč:</t>
  </si>
  <si>
    <t>Vyplň údaj</t>
  </si>
  <si>
    <t>Projektant:</t>
  </si>
  <si>
    <t>25171232</t>
  </si>
  <si>
    <t>INVENTE, s.r.o., Žerotínova 483/1, 370 04 Č. Buděj</t>
  </si>
  <si>
    <t>CZ 25171232</t>
  </si>
  <si>
    <t>True</t>
  </si>
  <si>
    <t>Zpracovatel:</t>
  </si>
  <si>
    <t xml:space="preserve"> </t>
  </si>
  <si>
    <t>Poznámka:</t>
  </si>
  <si>
    <t>Při zpracování nabídky je nutné vycházet ze všech částí dokumentace (technické zprávy, seznamu pozice, všech výkresů a specifikace materiálu).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které se na ně vztahují. Uchazeč je povinnen si před podáním cenové nabídky řádně prostudovat projektovou dokumentaci a překontrolovat výkaz výměr. Na případné nesrovnalosti, mezi výkazem výměr a projektovou dokumentací, zjištěné v průběhu realizace stavby nebude brán zřetel a vzniklé náklady půjdou k tíži zhotovitele.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</si>
  <si>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</si>
  <si>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</si>
  <si>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</si>
  <si>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</si>
  <si>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</si>
  <si>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</si>
  <si>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</si>
  <si>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</si>
  <si>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</si>
  <si>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</si>
  <si>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</si>
  <si>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</si>
  <si>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</si>
  <si>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</si>
  <si>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</si>
  <si>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</si>
  <si>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</si>
  <si>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</si>
  <si>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</si>
  <si>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</si>
  <si>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</si>
  <si>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</si>
  <si>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</si>
  <si>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</si>
  <si>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</si>
  <si>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</si>
  <si>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</si>
  <si>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</si>
  <si>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</si>
  <si>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</si>
  <si>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</si>
  <si>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</si>
  <si>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</si>
  <si>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</si>
  <si>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</si>
  <si>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</si>
  <si>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</si>
  <si>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</si>
  <si>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</si>
  <si>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</si>
  <si>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Komunikace, zpevněné plochy a odvodnění komunikace</t>
  </si>
  <si>
    <t>STA</t>
  </si>
  <si>
    <t>1</t>
  </si>
  <si>
    <t>{a08898e2-65c2-48b6-837c-a19fc0c1ee97}</t>
  </si>
  <si>
    <t>2</t>
  </si>
  <si>
    <t>SO 301</t>
  </si>
  <si>
    <t>Vodovod a vodovodní přípojky</t>
  </si>
  <si>
    <t>{cedc248e-9cfc-4c2a-a700-03dfff8db76f}</t>
  </si>
  <si>
    <t>SO 302</t>
  </si>
  <si>
    <t>Splašková kanalizace a přípojky</t>
  </si>
  <si>
    <t>{84fcb7f2-d9bd-4d97-86c7-7382b976d4fa}</t>
  </si>
  <si>
    <t>SO 303</t>
  </si>
  <si>
    <t>Dešťová kanalizace a přípojky</t>
  </si>
  <si>
    <t>{6a039f9d-6297-4c61-9784-de2e35cb462c}</t>
  </si>
  <si>
    <t>SO 401</t>
  </si>
  <si>
    <t>Veřejné osvětlení (dále jen „VO)</t>
  </si>
  <si>
    <t>{291d1491-0c7b-4e02-b762-75a6065abcae}</t>
  </si>
  <si>
    <t>SO 701</t>
  </si>
  <si>
    <t>Kontejnerové přístřešky</t>
  </si>
  <si>
    <t>{5fd77493-93f7-425e-8127-1bf5532fb305}</t>
  </si>
  <si>
    <t>VON</t>
  </si>
  <si>
    <t>Vedlejší a ostatní náklady</t>
  </si>
  <si>
    <t>{9f447dcd-f655-490f-9a1b-649d10077c36}</t>
  </si>
  <si>
    <t>S1</t>
  </si>
  <si>
    <t>Konstrukce asfaltové vozovky</t>
  </si>
  <si>
    <t>m2</t>
  </si>
  <si>
    <t>1628,251</t>
  </si>
  <si>
    <t>3</t>
  </si>
  <si>
    <t>S4</t>
  </si>
  <si>
    <t>Konstrukce asfaltových chodníků</t>
  </si>
  <si>
    <t>104,082</t>
  </si>
  <si>
    <t>KRYCÍ LIST SOUPISU PRACÍ</t>
  </si>
  <si>
    <t>S3_I</t>
  </si>
  <si>
    <t>Konstrukce chodníků - Zámková dlažba šedá 100x200x60 mm</t>
  </si>
  <si>
    <t>680,87</t>
  </si>
  <si>
    <t>S3_II</t>
  </si>
  <si>
    <t>Konstrukce chodníků - Hmatové prvky - červená dlažba s výstupky</t>
  </si>
  <si>
    <t>57,788</t>
  </si>
  <si>
    <t>S3_III</t>
  </si>
  <si>
    <t>Konstrukce chodníků - Odrazový proužek/okapový chodník - Zámková dlažba šedá 100x200x80 mm</t>
  </si>
  <si>
    <t>43,802</t>
  </si>
  <si>
    <t>S3_IV</t>
  </si>
  <si>
    <t>Konstrukce chodníků - Dlážděné vjezdy - Zámková dlažba černá 100x200x80 mm</t>
  </si>
  <si>
    <t>321,88</t>
  </si>
  <si>
    <t>Objekt:</t>
  </si>
  <si>
    <t>S2_I</t>
  </si>
  <si>
    <t>Konstrukce parkovišť - Parkovací stání - Širokospárá dlažba červená 210x140x80 mm (spára 30 mm)</t>
  </si>
  <si>
    <t>446,009</t>
  </si>
  <si>
    <t>SO 101 - Komunikace, zpevněné plochy a odvodnění komunikace</t>
  </si>
  <si>
    <t>S2_II</t>
  </si>
  <si>
    <t>Konstrukce parkovišť - Bezpečnostní odstup -  Širokospárá dlažba šedá 210x140x80 mm (spára 30 mm)</t>
  </si>
  <si>
    <t>62,863</t>
  </si>
  <si>
    <t>S2_III</t>
  </si>
  <si>
    <t>Konstrukce parkovišť - Stání pro ZTP - Zámková dlažba červená 100x200x80 mm</t>
  </si>
  <si>
    <t>31,5</t>
  </si>
  <si>
    <t>S2_IV</t>
  </si>
  <si>
    <t>Konstrukce parkovišť - Bezpečnostní odstup - Zmáková dlažba šedá 210x140x80 mm</t>
  </si>
  <si>
    <t>7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</si>
  <si>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</si>
  <si>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</si>
  <si>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</si>
  <si>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</si>
  <si>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</si>
  <si>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</si>
  <si>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</si>
  <si>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</si>
  <si>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</si>
  <si>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</si>
  <si>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</si>
  <si>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</si>
  <si>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</si>
  <si>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</si>
  <si>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</si>
  <si>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</si>
  <si>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</si>
  <si>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</si>
  <si>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</si>
  <si>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</si>
  <si>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</si>
  <si>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</si>
  <si>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</si>
  <si>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</si>
  <si>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</si>
  <si>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</si>
  <si>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</si>
  <si>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</si>
  <si>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</si>
  <si>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</si>
  <si>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113107211</t>
  </si>
  <si>
    <t>Odstranění podkladu z kameniva těženého tl do 100 mm strojně pl přes 200 m2</t>
  </si>
  <si>
    <t>CS ÚRS 2022 01</t>
  </si>
  <si>
    <t>4</t>
  </si>
  <si>
    <t>-1502043400</t>
  </si>
  <si>
    <t>PP</t>
  </si>
  <si>
    <t>Odstranění podkladů nebo krytů strojně plochy jednotlivě přes 200 m2 s přemístěním hmot na skládku na vzdálenost do 20 m nebo s naložením na dopravní prostředek z kameniva těženého, o tl. vrstvy do 100 mm</t>
  </si>
  <si>
    <t>Online PSC</t>
  </si>
  <si>
    <t>https://podminky.urs.cz/item/CS_URS_2022_01/113107211</t>
  </si>
  <si>
    <t>VV</t>
  </si>
  <si>
    <t>1628,251+1055,896</t>
  </si>
  <si>
    <t>Součet</t>
  </si>
  <si>
    <t>113154253</t>
  </si>
  <si>
    <t>Frézování živičného krytu tl 50 mm pruh š přes 0,5 do 1 m pl přes 500 do 1000 m2 s překážkami v trase</t>
  </si>
  <si>
    <t>1298004484</t>
  </si>
  <si>
    <t>Frézování živičného podkladu nebo krytu s naložením na dopravní prostředek plochy přes 500 do 1 000 m2 s překážkami v trase pruhu šířky do 1 m, tloušťky vrstvy 50 mm</t>
  </si>
  <si>
    <t>https://podminky.urs.cz/item/CS_URS_2022_01/113154253</t>
  </si>
  <si>
    <t>P</t>
  </si>
  <si>
    <t>Poznámka k položce:
PAU ZAS-T3</t>
  </si>
  <si>
    <t>2684,147*0,4 'Přepočtené koeficientem množství</t>
  </si>
  <si>
    <t>113154254</t>
  </si>
  <si>
    <t>Frézování živičného krytu tl 100 mm pruh š přes 0,5 do 1 m pl přes 500 do 1000 m2 s překážkami v trase</t>
  </si>
  <si>
    <t>-1415043605</t>
  </si>
  <si>
    <t>Frézování živičného podkladu nebo krytu s naložením na dopravní prostředek plochy přes 500 do 1 000 m2 s překážkami v trase pruhu šířky do 1 m, tloušťky vrstvy 100 mm</t>
  </si>
  <si>
    <t>https://podminky.urs.cz/item/CS_URS_2022_01/113154254</t>
  </si>
  <si>
    <t>2684,147*0,6 'Přepočtené koeficientem množství</t>
  </si>
  <si>
    <t>113201112</t>
  </si>
  <si>
    <t>Vytrhání obrub silničních ležatých</t>
  </si>
  <si>
    <t>m</t>
  </si>
  <si>
    <t>-975906490</t>
  </si>
  <si>
    <t>Vytrhání obrub s vybouráním lože, s přemístěním hmot na skládku na vzdálenost do 3 m nebo s naložením na dopravní prostředek silničních ležatých</t>
  </si>
  <si>
    <t>https://podminky.urs.cz/item/CS_URS_2022_01/113201112</t>
  </si>
  <si>
    <t>634,031</t>
  </si>
  <si>
    <t>5</t>
  </si>
  <si>
    <t>113204111</t>
  </si>
  <si>
    <t>Vytrhání obrub záhonových</t>
  </si>
  <si>
    <t>-1768058321</t>
  </si>
  <si>
    <t>Vytrhání obrub s vybouráním lože, s přemístěním hmot na skládku na vzdálenost do 3 m nebo s naložením na dopravní prostředek záhonových</t>
  </si>
  <si>
    <t>https://podminky.urs.cz/item/CS_URS_2022_01/113204111</t>
  </si>
  <si>
    <t>6</t>
  </si>
  <si>
    <t>121151113</t>
  </si>
  <si>
    <t>Sejmutí ornice plochy do 500 m2 tl vrstvy do 200 mm strojně</t>
  </si>
  <si>
    <t>47612793</t>
  </si>
  <si>
    <t>Sejmutí ornice strojně při souvislé ploše přes 100 do 500 m2, tl. vrstvy do 200 mm</t>
  </si>
  <si>
    <t>https://podminky.urs.cz/item/CS_URS_2022_01/121151113</t>
  </si>
  <si>
    <t>40*6</t>
  </si>
  <si>
    <t>121-R01</t>
  </si>
  <si>
    <t>Příplatek za provádění prací v blízkosti stromů a jejich kořenů viz situace C2</t>
  </si>
  <si>
    <t>1588339185</t>
  </si>
  <si>
    <t>Poznámka k položce:
Plocha, ve které musí výkopy být prováděny šetrnou technologii, například supersonickým vzduchovým rýčem, tlakovou vodou nebo ručním výkopem a selektivním přístupem k obnaženým kořenům.</t>
  </si>
  <si>
    <t>8</t>
  </si>
  <si>
    <t>122452205</t>
  </si>
  <si>
    <t>Odkopávky a prokopávky nezapažené pro silnice a dálnice v hornině třídy těžitelnosti II objem do 1000 m3 strojně</t>
  </si>
  <si>
    <t>m3</t>
  </si>
  <si>
    <t>1930850755</t>
  </si>
  <si>
    <t>Odkopávky a prokopávky nezapažené pro silnice a dálnice strojně v hornině třídy těžitelnosti II přes 500 do 1 000 m3</t>
  </si>
  <si>
    <t>https://podminky.urs.cz/item/CS_URS_2022_01/122452205</t>
  </si>
  <si>
    <t>(S1)*(0,41-0,15)</t>
  </si>
  <si>
    <t>(S2_I+S2_II+S2_III+S2_IV)*(0,42-0,15)</t>
  </si>
  <si>
    <t>(S3_I+S3_II+S3_III+S3_IV)*(0,4-0,15)</t>
  </si>
  <si>
    <t>(S4)*(0,25-0,15)</t>
  </si>
  <si>
    <t>9</t>
  </si>
  <si>
    <t>1225-R01</t>
  </si>
  <si>
    <t xml:space="preserve">Vodorovné přemístění výkopku na skládku, (vč. poplatku za uložení) dle platné legislativy -  zeminy a kamení zatříděného do Katalogu odpadů pod kódem 17 05 04 </t>
  </si>
  <si>
    <t>1174646535</t>
  </si>
  <si>
    <t xml:space="preserve">Vodorovné přemístění výkopku na skládku, (vč. poplatku za uložení) dle platné legislativy - zeminy a kamení zatříděného do Katalogu odpadů pod kódem 17 05 04 </t>
  </si>
  <si>
    <t>857,628+67,187</t>
  </si>
  <si>
    <t>10</t>
  </si>
  <si>
    <t>132351103</t>
  </si>
  <si>
    <t>Hloubení rýh nezapažených š do 800 mm v hornině třídy těžitelnosti II skupiny 4 objem do 100 m3 strojně</t>
  </si>
  <si>
    <t>-323494829</t>
  </si>
  <si>
    <t>Hloubení nezapažených rýh šířky do 800 mm strojně s urovnáním dna do předepsaného profilu a spádu v hornině třídy těžitelnosti II skupiny 4 přes 50 do 100 m3</t>
  </si>
  <si>
    <t>https://podminky.urs.cz/item/CS_URS_2022_01/132351103</t>
  </si>
  <si>
    <t>"výkop rýhy pro trativod</t>
  </si>
  <si>
    <t>(((0,2+0,5)*0,6)/2)*319,939</t>
  </si>
  <si>
    <t>11</t>
  </si>
  <si>
    <t>181151321</t>
  </si>
  <si>
    <t>Plošná úprava terénu přes 500 m2 zemina skupiny 1 až 4 nerovnosti přes 100 do 150 mm v rovinně a svahu do 1:5</t>
  </si>
  <si>
    <t>-1591862873</t>
  </si>
  <si>
    <t>Plošná úprava terénu v zemině skupiny 1 až 4 s urovnáním povrchu bez doplnění ornice souvislé plochy přes 500 m2 při nerovnostech terénu přes 100 do 150 mm v rovině nebo na svahu do 1:5</t>
  </si>
  <si>
    <t>https://podminky.urs.cz/item/CS_URS_2022_01/181151321</t>
  </si>
  <si>
    <t>(S1)</t>
  </si>
  <si>
    <t>(S2_I+S2_II+S2_III+S2_IV)</t>
  </si>
  <si>
    <t>(S3_I+S3_II+S3_III+S3_IV)</t>
  </si>
  <si>
    <t>(S4)</t>
  </si>
  <si>
    <t>12</t>
  </si>
  <si>
    <t>181351003</t>
  </si>
  <si>
    <t>Rozprostření ornice tl vrstvy do 200 mm pl do 100 m2 v rovině nebo ve svahu do 1:5 strojně</t>
  </si>
  <si>
    <t>1763040220</t>
  </si>
  <si>
    <t>Rozprostření a urovnání ornice v rovině nebo ve svahu sklonu do 1:5 strojně při souvislé ploše do 100 m2, tl. vrstvy do 200 mm</t>
  </si>
  <si>
    <t>https://podminky.urs.cz/item/CS_URS_2022_01/181351003</t>
  </si>
  <si>
    <t>13</t>
  </si>
  <si>
    <t>181451131</t>
  </si>
  <si>
    <t>Založení parkového trávníku výsevem pl přes 1000 m2 v rovině a ve svahu do 1:5</t>
  </si>
  <si>
    <t>-359131336</t>
  </si>
  <si>
    <t>Založení trávníku na půdě předem připravené plochy přes 1000 m2 výsevem včetně utažení parkového v rovině nebo na svahu do 1:5</t>
  </si>
  <si>
    <t>https://podminky.urs.cz/item/CS_URS_2022_01/181451131</t>
  </si>
  <si>
    <t>771,19</t>
  </si>
  <si>
    <t>14</t>
  </si>
  <si>
    <t>M</t>
  </si>
  <si>
    <t>00572410</t>
  </si>
  <si>
    <t>osivo směs travní parková</t>
  </si>
  <si>
    <t>kg</t>
  </si>
  <si>
    <t>90164104</t>
  </si>
  <si>
    <t>771,19*0,15 'Přepočtené koeficientem množství</t>
  </si>
  <si>
    <t>1999-R01</t>
  </si>
  <si>
    <t>Ochrana kmene stromu dřevěným bedněním</t>
  </si>
  <si>
    <t>kus</t>
  </si>
  <si>
    <t>956126100</t>
  </si>
  <si>
    <t>16</t>
  </si>
  <si>
    <t>1999-R02</t>
  </si>
  <si>
    <t>Aboristický dohled v průběhu provádění prací</t>
  </si>
  <si>
    <t>kpl</t>
  </si>
  <si>
    <t>1169636891</t>
  </si>
  <si>
    <t>Zakládání</t>
  </si>
  <si>
    <t>17</t>
  </si>
  <si>
    <t>211531111</t>
  </si>
  <si>
    <t>Výplň odvodňovacích žeber nebo trativodů kamenivem hrubým drceným frakce 16 až 63 mm</t>
  </si>
  <si>
    <t>644168337</t>
  </si>
  <si>
    <t>Výplň kamenivem do rýh odvodňovacích žeber nebo trativodů bez zhutnění, s úpravou povrchu výplně kamenivem hrubým drceným frakce 16 až 63 mm</t>
  </si>
  <si>
    <t>https://podminky.urs.cz/item/CS_URS_2022_01/211531111</t>
  </si>
  <si>
    <t>18</t>
  </si>
  <si>
    <t>211971121</t>
  </si>
  <si>
    <t>Zřízení opláštění žeber nebo trativodů geotextilií v rýze nebo zářezu sklonu přes 1:2 š do 2,5 m</t>
  </si>
  <si>
    <t>1801172628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</si>
  <si>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</si>
  <si>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https://podminky.urs.cz/item/CS_URS_2022_01/211971121</t>
  </si>
  <si>
    <t>(0,2+0,7+0,7+0,5)*319,939</t>
  </si>
  <si>
    <t>19</t>
  </si>
  <si>
    <t>69311081</t>
  </si>
  <si>
    <t>geotextilie netkaná separační, ochranná, filtrační, drenážní PES 300g/m2</t>
  </si>
  <si>
    <t>330863045</t>
  </si>
  <si>
    <t>671,872*1,1845 'Přepočtené koeficientem množství</t>
  </si>
  <si>
    <t>Komunikace pozemní</t>
  </si>
  <si>
    <t>20</t>
  </si>
  <si>
    <t>56485101R</t>
  </si>
  <si>
    <t>Podklad ze štěrkodrtě ŠD plochy přes 100 m2 tl 150 mm</t>
  </si>
  <si>
    <t>989526475</t>
  </si>
  <si>
    <t>Podklad ze štěrkodrti ŠD s rozprostřením a zhutněním plochy přes 100 m2, po zhutnění tl. 150 mm</t>
  </si>
  <si>
    <t xml:space="preserve">Poznámka k položce:
ŠDA 0/32
</t>
  </si>
  <si>
    <t>S1+S4+S2_I+S2_II+S3_III+S2_IV+S3_I+S3_II+S3_III+S3_IV</t>
  </si>
  <si>
    <t>564851111</t>
  </si>
  <si>
    <t>-2029150100</t>
  </si>
  <si>
    <t>https://podminky.urs.cz/item/CS_URS_2022_01/564851111</t>
  </si>
  <si>
    <t xml:space="preserve">Poznámka k položce:
ŠDA 0/63
</t>
  </si>
  <si>
    <t>22</t>
  </si>
  <si>
    <t>564921411</t>
  </si>
  <si>
    <t>Podklad z asfaltového recyklátu plochy přes 100 m2 tl 60 mm</t>
  </si>
  <si>
    <t>-1818339432</t>
  </si>
  <si>
    <t>Podklad nebo podsyp z asfaltového recyklátu s rozprostřením a zhutněním plochy přes 100 m2, po zhutnění tl. 60 mm</t>
  </si>
  <si>
    <t>https://podminky.urs.cz/item/CS_URS_2022_01/564921411</t>
  </si>
  <si>
    <t>23</t>
  </si>
  <si>
    <t>565155111</t>
  </si>
  <si>
    <t>Asfaltový beton vrstva podkladní ACP 16 (obalované kamenivo OKS) tl 70 mm š do 3 m</t>
  </si>
  <si>
    <t>640276556</t>
  </si>
  <si>
    <t>Asfaltový beton vrstva podkladní ACP 16 (obalované kamenivo střednězrnné - OKS) s rozprostřením a zhutněním v pruhu šířky přes 1,5 do 3 m, po zhutnění tl. 70 mm</t>
  </si>
  <si>
    <t>https://podminky.urs.cz/item/CS_URS_2022_01/565155111</t>
  </si>
  <si>
    <t>24</t>
  </si>
  <si>
    <t>567921112</t>
  </si>
  <si>
    <t>Podklad z mezerovitého betonu MCB tl 150 mm</t>
  </si>
  <si>
    <t>2142063115</t>
  </si>
  <si>
    <t>Podklad z mezerovitého betonu MCB tl. 150 mm</t>
  </si>
  <si>
    <t>https://podminky.urs.cz/item/CS_URS_2022_01/567921112</t>
  </si>
  <si>
    <t>S2_I+S2_II+S2_III+S2_IV+S3_I+S3_II+S3_III+S3_IV</t>
  </si>
  <si>
    <t>25</t>
  </si>
  <si>
    <t>573111111</t>
  </si>
  <si>
    <t>Postřik živičný infiltrační s posypem z asfaltu množství 0,60 kg/m2</t>
  </si>
  <si>
    <t>6563997</t>
  </si>
  <si>
    <t>Postřik infiltrační PI z asfaltu silničního s posypem kamenivem, v množství 0,60 kg/m2</t>
  </si>
  <si>
    <t>https://podminky.urs.cz/item/CS_URS_2022_01/573111111</t>
  </si>
  <si>
    <t>26</t>
  </si>
  <si>
    <t>573211107</t>
  </si>
  <si>
    <t>Postřik živičný spojovací z asfaltu v množství 0,30 kg/m2</t>
  </si>
  <si>
    <t>580306185</t>
  </si>
  <si>
    <t>Postřik spojovací PS bez posypu kamenivem z asfaltu silničního, v množství 0,30 kg/m2</t>
  </si>
  <si>
    <t>https://podminky.urs.cz/item/CS_URS_2022_01/573211107</t>
  </si>
  <si>
    <t>27</t>
  </si>
  <si>
    <t>577133111</t>
  </si>
  <si>
    <t>Asfaltový beton vrstva obrusná ACO 8 (ABJ) tl 40 mm š do 3 m z nemodifikovaného asfaltu</t>
  </si>
  <si>
    <t>-343173298</t>
  </si>
  <si>
    <t>Asfaltový beton vrstva obrusná ACO 8 (ABJ) s rozprostřením a se zhutněním z nemodifikovaného asfaltu v pruhu šířky do 3 m, po zhutnění tl. 40 mm</t>
  </si>
  <si>
    <t>https://podminky.urs.cz/item/CS_URS_2022_01/577133111</t>
  </si>
  <si>
    <t>28</t>
  </si>
  <si>
    <t>577134141</t>
  </si>
  <si>
    <t>Asfaltový beton vrstva obrusná ACO 11 (ABS) tř. I tl 40 mm š přes 3 m z modifikovaného asfaltu</t>
  </si>
  <si>
    <t>1801840623</t>
  </si>
  <si>
    <t>Asfaltový beton vrstva obrusná ACO 11 (ABS) s rozprostřením a se zhutněním z modifikovaného asfaltu v pruhu šířky přes 3 m, po zhutnění tl. 40 mm</t>
  </si>
  <si>
    <t>https://podminky.urs.cz/item/CS_URS_2022_01/577134141</t>
  </si>
  <si>
    <t>29</t>
  </si>
  <si>
    <t>596211113</t>
  </si>
  <si>
    <t>Kladení zámkové dlažby komunikací pro pěší ručně tl 60 mm skupiny A pl přes 300 m2</t>
  </si>
  <si>
    <t>-2002673953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</si>
  <si>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</si>
  <si>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https://podminky.urs.cz/item/CS_URS_2022_01/596211113</t>
  </si>
  <si>
    <t>30</t>
  </si>
  <si>
    <t>59245018</t>
  </si>
  <si>
    <t>dlažba tvar obdélník betonová 200x100x60mm přírodní</t>
  </si>
  <si>
    <t>970294078</t>
  </si>
  <si>
    <t>S3_I+S3_III</t>
  </si>
  <si>
    <t>31</t>
  </si>
  <si>
    <t>59245006</t>
  </si>
  <si>
    <t>dlažba tvar obdélník betonová pro nevidomé 200x100x60mm barevná</t>
  </si>
  <si>
    <t>-1908897270</t>
  </si>
  <si>
    <t>32</t>
  </si>
  <si>
    <t>596212213</t>
  </si>
  <si>
    <t>Kladení zámkové dlažby pozemních komunikací ručně tl 80 mm skupiny A pl přes 300 m2</t>
  </si>
  <si>
    <t>1545163031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</si>
  <si>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300 m2</t>
  </si>
  <si>
    <t>https://podminky.urs.cz/item/CS_URS_2022_01/596212213</t>
  </si>
  <si>
    <t>33</t>
  </si>
  <si>
    <t>59245005.I</t>
  </si>
  <si>
    <t>dlažba tvar obdélník betonová 200x100x80mm barevná</t>
  </si>
  <si>
    <t>-951970292</t>
  </si>
  <si>
    <t>"černá</t>
  </si>
  <si>
    <t>34</t>
  </si>
  <si>
    <t>59245005.II</t>
  </si>
  <si>
    <t>-734541860</t>
  </si>
  <si>
    <t>"červená</t>
  </si>
  <si>
    <t>35</t>
  </si>
  <si>
    <t>596412213</t>
  </si>
  <si>
    <t>Kladení dlažby z vegetačních tvárnic pozemních komunikací tl 80 mm pl přes 300 m2</t>
  </si>
  <si>
    <t>-1247527834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</si>
  <si>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</si>
  <si>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https://podminky.urs.cz/item/CS_URS_2022_01/596412213</t>
  </si>
  <si>
    <t>S2_II+S2_I+S2_IV</t>
  </si>
  <si>
    <t>36</t>
  </si>
  <si>
    <t>5924601R1</t>
  </si>
  <si>
    <t>Vegetační dlažba červená, 210x140x80 mm, šířka spáry 30 mm</t>
  </si>
  <si>
    <t>-266440970</t>
  </si>
  <si>
    <t>446,009*1,01 'Přepočtené koeficientem množství</t>
  </si>
  <si>
    <t>37</t>
  </si>
  <si>
    <t>5924601R2</t>
  </si>
  <si>
    <t>Vegetační dlažba šedá 210x140x80 mm, šířka spáry 30 mm</t>
  </si>
  <si>
    <t>-1124061872</t>
  </si>
  <si>
    <t>S2_IV+S2_II</t>
  </si>
  <si>
    <t>69,863*1,01 'Přepočtené koeficientem množství</t>
  </si>
  <si>
    <t>Ostatní konstrukce a práce, bourání</t>
  </si>
  <si>
    <t>38</t>
  </si>
  <si>
    <t>914111111</t>
  </si>
  <si>
    <t>Montáž svislé dopravní značky do velikosti 1 m2 objímkami na sloupek nebo konzolu</t>
  </si>
  <si>
    <t>1998630345</t>
  </si>
  <si>
    <t>Montáž svislé dopravní značky základní velikosti do 1 m2 objímkami na sloupky nebo konzoly</t>
  </si>
  <si>
    <t>https://podminky.urs.cz/item/CS_URS_2022_01/914111111</t>
  </si>
  <si>
    <t>39</t>
  </si>
  <si>
    <t>40445622</t>
  </si>
  <si>
    <t>informativní značky provozní IP1-IP3, IP4b-IP7, IP10a, b 750x750mm</t>
  </si>
  <si>
    <t>1118442046</t>
  </si>
  <si>
    <t>1"IP4b</t>
  </si>
  <si>
    <t>40</t>
  </si>
  <si>
    <t>40445625</t>
  </si>
  <si>
    <t>informativní značky provozní IP8, IP9, IP11-IP13 500x700mm</t>
  </si>
  <si>
    <t>1167808370</t>
  </si>
  <si>
    <t>2"IP11a</t>
  </si>
  <si>
    <t>1"IP12+225</t>
  </si>
  <si>
    <t>1"IP11c</t>
  </si>
  <si>
    <t>41</t>
  </si>
  <si>
    <t>40445647</t>
  </si>
  <si>
    <t>dodatkové tabulky E1, E2a,b , E6, E9, E10 E12c, E17 500x500mm</t>
  </si>
  <si>
    <t>1036623217</t>
  </si>
  <si>
    <t>1"E1</t>
  </si>
  <si>
    <t>42</t>
  </si>
  <si>
    <t>40445619</t>
  </si>
  <si>
    <t>zákazové, příkazové dopravní značky B1-B34, C1-15 500mm</t>
  </si>
  <si>
    <t>1738486787</t>
  </si>
  <si>
    <t>1"B2</t>
  </si>
  <si>
    <t>1"B24b</t>
  </si>
  <si>
    <t>1"C2c</t>
  </si>
  <si>
    <t>43</t>
  </si>
  <si>
    <t>40445649</t>
  </si>
  <si>
    <t>dodatkové tabulky E3-E5, E8, E14-E16 500x150mm</t>
  </si>
  <si>
    <t>445078414</t>
  </si>
  <si>
    <t>2"E8</t>
  </si>
  <si>
    <t>44</t>
  </si>
  <si>
    <t>914511111</t>
  </si>
  <si>
    <t>Montáž sloupku dopravních značek délky do 3,5 m s betonovým základem</t>
  </si>
  <si>
    <t>1071066487</t>
  </si>
  <si>
    <t>Montáž sloupku dopravních značek délky do 3,5 m do betonového základu</t>
  </si>
  <si>
    <t>https://podminky.urs.cz/item/CS_URS_2022_01/914511111</t>
  </si>
  <si>
    <t>45</t>
  </si>
  <si>
    <t>40445235</t>
  </si>
  <si>
    <t>sloupek pro dopravní značku Al D 60mm v 3,5m</t>
  </si>
  <si>
    <t>-83817922</t>
  </si>
  <si>
    <t>46</t>
  </si>
  <si>
    <t>915311112</t>
  </si>
  <si>
    <t>Předformátované vodorovné dopravní značení dopravní značky do 2 m2</t>
  </si>
  <si>
    <t>381965762</t>
  </si>
  <si>
    <t>Vodorovné značení předformovaným termoplastem dopravní značky barevné velikosti do 2 m2</t>
  </si>
  <si>
    <t>https://podminky.urs.cz/item/CS_URS_2022_01/915311112</t>
  </si>
  <si>
    <t>"ZTP</t>
  </si>
  <si>
    <t>47</t>
  </si>
  <si>
    <t>915331111</t>
  </si>
  <si>
    <t>Předformátované vodorovné dopravní značení čára šířky 12 cm</t>
  </si>
  <si>
    <t>478130012</t>
  </si>
  <si>
    <t>Vodorovné značení předformovaným termoplastem čáry šířky 120 mm</t>
  </si>
  <si>
    <t>https://podminky.urs.cz/item/CS_URS_2022_01/915331111</t>
  </si>
  <si>
    <t>"dělící čáry parkovacích míst</t>
  </si>
  <si>
    <t>22*5</t>
  </si>
  <si>
    <t>7*2</t>
  </si>
  <si>
    <t>48</t>
  </si>
  <si>
    <t>916131213</t>
  </si>
  <si>
    <t>Osazení silničního obrubníku betonového stojatého s boční opěrou do lože z betonu prostého</t>
  </si>
  <si>
    <t>229146228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</si>
  <si>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</si>
  <si>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https://podminky.urs.cz/item/CS_URS_2022_01/916131213</t>
  </si>
  <si>
    <t>879,69</t>
  </si>
  <si>
    <t>49</t>
  </si>
  <si>
    <t>59217031</t>
  </si>
  <si>
    <t>obrubník betonový silniční 1000x150x250mm</t>
  </si>
  <si>
    <t>-1086520927</t>
  </si>
  <si>
    <t>879,69-96,186-57,12</t>
  </si>
  <si>
    <t>726,384*1,02 'Přepočtené koeficientem množství</t>
  </si>
  <si>
    <t>50</t>
  </si>
  <si>
    <t>59217030</t>
  </si>
  <si>
    <t>obrubník betonový silniční přechodový 1000x150x150-250mm</t>
  </si>
  <si>
    <t>-504038583</t>
  </si>
  <si>
    <t>3+3+3+3+5,65+3,1+4,05+3,1+3,45+3,05+2,35+3+2,45+1,9+3,55+3,55+5,2+3+3,1+3+1,1+3,55+6+3,1+5,3+3,65+3,1+3</t>
  </si>
  <si>
    <t>94,3*1,02 'Přepočtené koeficientem množství</t>
  </si>
  <si>
    <t>51</t>
  </si>
  <si>
    <t>59217029</t>
  </si>
  <si>
    <t>obrubník betonový silniční nájezdový 1000x150x150mm</t>
  </si>
  <si>
    <t>493839639</t>
  </si>
  <si>
    <t>28*2</t>
  </si>
  <si>
    <t>56*1,02 'Přepočtené koeficientem množství</t>
  </si>
  <si>
    <t>52</t>
  </si>
  <si>
    <t>916331112</t>
  </si>
  <si>
    <t>Osazení zahradního obrubníku betonového do lože z betonu s boční opěrou</t>
  </si>
  <si>
    <t>-1422423995</t>
  </si>
  <si>
    <t>Osazení zahradního obrubníku betonového s ložem tl. od 50 do 100 mm z betonu prostého tř. C 12/15 s boční opěrou z betonu prostého tř. C 12/15</t>
  </si>
  <si>
    <t>https://podminky.urs.cz/item/CS_URS_2022_01/916331112</t>
  </si>
  <si>
    <t>338.9756</t>
  </si>
  <si>
    <t>53</t>
  </si>
  <si>
    <t>59217001</t>
  </si>
  <si>
    <t>obrubník betonový zahradní 1000x50x250mm</t>
  </si>
  <si>
    <t>962226806</t>
  </si>
  <si>
    <t>338,976*1,02 'Přepočtené koeficientem množství</t>
  </si>
  <si>
    <t>54</t>
  </si>
  <si>
    <t>919731122</t>
  </si>
  <si>
    <t>Zarovnání styčné plochy podkladu nebo krytu živičného tl přes 50 do 100 mm</t>
  </si>
  <si>
    <t>788501377</t>
  </si>
  <si>
    <t>Zarovnání styčné plochy podkladu nebo krytu podél vybourané části komunikace nebo zpevněné plochy živičné tl. přes 50 do 100 mm</t>
  </si>
  <si>
    <t>https://podminky.urs.cz/item/CS_URS_2022_01/919731122</t>
  </si>
  <si>
    <t>55</t>
  </si>
  <si>
    <t>919732211</t>
  </si>
  <si>
    <t>Styčná spára napojení nového živičného povrchu na stávající za tepla š 15 mm hl 25 mm s prořezáním</t>
  </si>
  <si>
    <t>-1056341600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</si>
  <si>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</si>
  <si>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https://podminky.urs.cz/item/CS_URS_2022_01/919732211</t>
  </si>
  <si>
    <t>5,65</t>
  </si>
  <si>
    <t>6+6,8+5,3</t>
  </si>
  <si>
    <t>56</t>
  </si>
  <si>
    <t>919735112</t>
  </si>
  <si>
    <t>Řezání stávajícího živičného krytu hl přes 50 do 100 mm</t>
  </si>
  <si>
    <t>1672892688</t>
  </si>
  <si>
    <t>Řezání stávajícího živičného krytu nebo podkladu hloubky přes 50 do 100 mm</t>
  </si>
  <si>
    <t>https://podminky.urs.cz/item/CS_URS_2022_01/919735112</t>
  </si>
  <si>
    <t>57</t>
  </si>
  <si>
    <t>9197-R01</t>
  </si>
  <si>
    <t>Oprava chodníku mezi ulicemi Komenského a Třebízského v délce 30 bm, šířka 2 m</t>
  </si>
  <si>
    <t>1339783188</t>
  </si>
  <si>
    <t>997</t>
  </si>
  <si>
    <t>Přesun sutě</t>
  </si>
  <si>
    <t>58</t>
  </si>
  <si>
    <t>99722-R01</t>
  </si>
  <si>
    <t>Odvoz suti a vybouraných hmot na skládku, (vč. poplatku za uložení) dle platné legislativy - odpadu asfaltového bez dehtu kód odpadu 17 03 02</t>
  </si>
  <si>
    <t>t</t>
  </si>
  <si>
    <t>-1622637376</t>
  </si>
  <si>
    <t>123,471+370,412</t>
  </si>
  <si>
    <t>59</t>
  </si>
  <si>
    <t>99722-R02</t>
  </si>
  <si>
    <t>Odvoz suti a vybouraných hmot na skládku, (vč. poplatku za uložení) dle platné legislativy - odpadu betonového kód odpadu 17 01 01</t>
  </si>
  <si>
    <t>1518145860</t>
  </si>
  <si>
    <t>1,2+183,869</t>
  </si>
  <si>
    <t>60</t>
  </si>
  <si>
    <t>99722-R03</t>
  </si>
  <si>
    <t>Odvoz suti a vybouraných hmot na skládku, (vč. poplatku za uložení) dle platné legislativy - zeminy a kamení kód odpadu 17 05 04</t>
  </si>
  <si>
    <t>-336960114</t>
  </si>
  <si>
    <t>483,146</t>
  </si>
  <si>
    <t>998</t>
  </si>
  <si>
    <t>Přesun hmot</t>
  </si>
  <si>
    <t>61</t>
  </si>
  <si>
    <t>998225111</t>
  </si>
  <si>
    <t>Přesun hmot pro pozemní komunikace s krytem z kamene, monolitickým betonovým nebo živičným</t>
  </si>
  <si>
    <t>84606253</t>
  </si>
  <si>
    <t>Přesun hmot pro komunikace s krytem z kameniva, monolitickým betonovým nebo živičným dopravní vzdálenost do 200 m jakékoliv délky objektu</t>
  </si>
  <si>
    <t>https://podminky.urs.cz/item/CS_URS_2022_01/998225111</t>
  </si>
  <si>
    <t>SO 301 - Vodovod a vodovodní přípojky</t>
  </si>
  <si>
    <t xml:space="preserve">    3 - Svislé a kompletní konstrukce</t>
  </si>
  <si>
    <t xml:space="preserve">    4 - Vodorovné konstrukce</t>
  </si>
  <si>
    <t xml:space="preserve">    8 - Trubní vedení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</si>
  <si>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</si>
  <si>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</si>
  <si>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</si>
  <si>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</si>
  <si>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VRN7 - Provozní vlivy</t>
  </si>
  <si>
    <t>132254104</t>
  </si>
  <si>
    <t>Hloubení rýh zapažených š do 800 mm v hornině třídy těžitelnosti I skupiny 3 objem přes 100 m3 strojně</t>
  </si>
  <si>
    <t>-2040163103</t>
  </si>
  <si>
    <t>Hloubení zapažených rýh šířky do 800 mm strojně s urovnáním dna do předepsaného profilu a spádu v hornině třídy těžitelnosti I skupiny 3 přes 100 m3</t>
  </si>
  <si>
    <t>https://podminky.urs.cz/item/CS_URS_2022_01/132254104</t>
  </si>
  <si>
    <t>Výkop do hloubky 2,0m šířky 0,8m</t>
  </si>
  <si>
    <t>325,36</t>
  </si>
  <si>
    <t>Výkop do hloubky 2,0m šířky 0,6m</t>
  </si>
  <si>
    <t>63,51</t>
  </si>
  <si>
    <t>151101101</t>
  </si>
  <si>
    <t>Zřízení příložného pažení a rozepření stěn rýh hl do 2 m</t>
  </si>
  <si>
    <t>-833403489</t>
  </si>
  <si>
    <t>Zřízení pažení a rozepření stěn rýh pro podzemní vedení příložné pro jakoukoliv mezerovitost, hloubky do 2 m</t>
  </si>
  <si>
    <t>https://podminky.urs.cz/item/CS_URS_2022_01/151101101</t>
  </si>
  <si>
    <t>404</t>
  </si>
  <si>
    <t>151101111</t>
  </si>
  <si>
    <t>Odstranění příložného pažení a rozepření stěn rýh hl do 2 m</t>
  </si>
  <si>
    <t>-1000857958</t>
  </si>
  <si>
    <t>Odstranění pažení a rozepření stěn rýh pro podzemní vedení s uložením materiálu na vzdálenost do 3 m od kraje výkopu příložné, hloubky do 2 m</t>
  </si>
  <si>
    <t>https://podminky.urs.cz/item/CS_URS_2022_01/151101111</t>
  </si>
  <si>
    <t>162351103</t>
  </si>
  <si>
    <t>Vodorovné přemístění přes 50 do 500 m výkopku/sypaniny z horniny třídy těžitelnosti I skupiny 1 až 3</t>
  </si>
  <si>
    <t>914989357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</si>
  <si>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</si>
  <si>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https://podminky.urs.cz/item/CS_URS_2022_01/162351103</t>
  </si>
  <si>
    <t>162751117</t>
  </si>
  <si>
    <t>Vodorovné přemístění přes 9 000 do 10000 m výkopku/sypaniny z horniny třídy těžitelnosti I skupiny 1 až 3</t>
  </si>
  <si>
    <t>10731378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</si>
  <si>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</si>
  <si>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</si>
  <si>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167151111</t>
  </si>
  <si>
    <t>Nakládání výkopku z hornin třídy těžitelnosti I skupiny 1 až 3 přes 100 m3</t>
  </si>
  <si>
    <t>-2136076224</t>
  </si>
  <si>
    <t>Nakládání, skládání a překládání neulehlého výkopku nebo sypaniny strojně nakládání, množství přes 100 m3, z hornin třídy těžitelnosti I, skupiny 1 až 3</t>
  </si>
  <si>
    <t>https://podminky.urs.cz/item/CS_URS_2022_01/167151111</t>
  </si>
  <si>
    <t>171201231</t>
  </si>
  <si>
    <t>Poplatek za uložení zeminy a kamení na recyklační skládce (skládkovné) kód odpadu 17 05 04</t>
  </si>
  <si>
    <t>-1469465609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</si>
  <si>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</si>
  <si>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</si>
  <si>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f9</t>
  </si>
  <si>
    <t>147,76*2 "Přepočtené koeficientem množství</t>
  </si>
  <si>
    <t>171251201</t>
  </si>
  <si>
    <t>Uložení sypaniny na skládky nebo meziskládky</t>
  </si>
  <si>
    <t>774369471</t>
  </si>
  <si>
    <t>Uložení sypaniny na skládky nebo meziskládky bez hutnění s upravením uložené sypaniny do předepsaného tvaru</t>
  </si>
  <si>
    <t>https://podminky.urs.cz/item/CS_URS_2022_01/171251201</t>
  </si>
  <si>
    <t>174151101</t>
  </si>
  <si>
    <t>Zásyp jam, šachet rýh nebo kolem objektů sypaninou se zhutněním</t>
  </si>
  <si>
    <t>1769266819</t>
  </si>
  <si>
    <t>Zásyp sypaninou z jakékoliv horniny strojně s uložením výkopku ve vrstvách se zhutněním jam, šachet, rýh nebo kolem objektů v těchto vykopávkách</t>
  </si>
  <si>
    <t>https://podminky.urs.cz/item/CS_URS_2022_01/174151101</t>
  </si>
  <si>
    <t>175151101</t>
  </si>
  <si>
    <t>Obsypání potrubí strojně sypaninou bez prohození, uloženou do 3 m</t>
  </si>
  <si>
    <t>-106638069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</si>
  <si>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</si>
  <si>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https://podminky.urs.cz/item/CS_URS_2022_01/175151101</t>
  </si>
  <si>
    <t>104,46</t>
  </si>
  <si>
    <t>58337302</t>
  </si>
  <si>
    <t>štěrkopísek frakce 0/16</t>
  </si>
  <si>
    <t>264800382</t>
  </si>
  <si>
    <t>f2</t>
  </si>
  <si>
    <t>104,46*2 "Přepočtené koeficientem množství</t>
  </si>
  <si>
    <t>Svislé a kompletní konstrukce</t>
  </si>
  <si>
    <t>891181R90</t>
  </si>
  <si>
    <t>Demontáž stávajícího vodovodu PE 90</t>
  </si>
  <si>
    <t>-967757</t>
  </si>
  <si>
    <t>891181R91</t>
  </si>
  <si>
    <t>Demontáž stávajících vodovodních přípojek do DN 32</t>
  </si>
  <si>
    <t>-1359390659</t>
  </si>
  <si>
    <t>Vodorovné konstrukce</t>
  </si>
  <si>
    <t>451573111</t>
  </si>
  <si>
    <t>Lože pod potrubí otevřený výkop ze štěrkopísku</t>
  </si>
  <si>
    <t>1758417220</t>
  </si>
  <si>
    <t>Lože pod potrubí, stoky a drobné objekty v otevřeném výkopu z písku a štěrkopísku do 63 mm</t>
  </si>
  <si>
    <t>https://podminky.urs.cz/item/CS_URS_2022_01/451573111</t>
  </si>
  <si>
    <t>43,3</t>
  </si>
  <si>
    <t>Trubní vedení</t>
  </si>
  <si>
    <t>857242122</t>
  </si>
  <si>
    <t>Montáž litinových tvarovek jednoosých přírubových otevřený výkop DN 80</t>
  </si>
  <si>
    <t>297453804</t>
  </si>
  <si>
    <t>Montáž litinových tvarovek na potrubí litinovém tlakovém jednoosých na potrubí z trub přírubových v otevřeném výkopu, kanálu nebo v šachtě DN 80</t>
  </si>
  <si>
    <t>https://podminky.urs.cz/item/CS_URS_2022_01/857242122</t>
  </si>
  <si>
    <t>55253236</t>
  </si>
  <si>
    <t>trouba přírubová litinová vodovodní  PN10/16 DN 80 dl 250mm</t>
  </si>
  <si>
    <t>-1659299456</t>
  </si>
  <si>
    <t>55250642</t>
  </si>
  <si>
    <t>koleno přírubové s patkou PP litinové DN 80</t>
  </si>
  <si>
    <t>10290785</t>
  </si>
  <si>
    <t>28654368</t>
  </si>
  <si>
    <t>příruba volná k lemovému nákružku z polypropylénu 90</t>
  </si>
  <si>
    <t>528722875</t>
  </si>
  <si>
    <t>857262122</t>
  </si>
  <si>
    <t>Montáž litinových tvarovek jednoosých přírubových otevřený výkop DN 100</t>
  </si>
  <si>
    <t>1374260552</t>
  </si>
  <si>
    <t>Montáž litinových tvarovek na potrubí litinovém tlakovém jednoosých na potrubí z trub přírubových v otevřeném výkopu, kanálu nebo v šachtě DN 100</t>
  </si>
  <si>
    <t>https://podminky.urs.cz/item/CS_URS_2022_01/857262122</t>
  </si>
  <si>
    <t>55259815</t>
  </si>
  <si>
    <t>přechod přírubový tvárná litina dl 200mm DN 100/80</t>
  </si>
  <si>
    <t>-447301018</t>
  </si>
  <si>
    <t>28654410</t>
  </si>
  <si>
    <t>příruba volná k lemovému nákružku z polypropylénu 110</t>
  </si>
  <si>
    <t>-675671246</t>
  </si>
  <si>
    <t>857264122</t>
  </si>
  <si>
    <t>Montáž litinových tvarovek odbočných přírubových otevřený výkop DN 100</t>
  </si>
  <si>
    <t>1309650003</t>
  </si>
  <si>
    <t>Montáž litinových tvarovek na potrubí litinovém tlakovém odbočných na potrubí z trub přírubových v otevřeném výkopu, kanálu nebo v šachtě DN 100</t>
  </si>
  <si>
    <t>https://podminky.urs.cz/item/CS_URS_2022_01/857264122</t>
  </si>
  <si>
    <t>55253515</t>
  </si>
  <si>
    <t>tvarovka přírubová litinová s přírubovou odbočkou,práškový epoxid tl 250µm T-kus DN 100/80</t>
  </si>
  <si>
    <t>-64865749</t>
  </si>
  <si>
    <t>55253592</t>
  </si>
  <si>
    <t>kříž přírubový litinový PN10/16 TT-kus DN 100/100</t>
  </si>
  <si>
    <t>90723743</t>
  </si>
  <si>
    <t>871161211</t>
  </si>
  <si>
    <t>Montáž potrubí z PE100 SDR 11 otevřený výkop svařovaných elektrotvarovkou D 32 x 3,0 mm</t>
  </si>
  <si>
    <t>448680735</t>
  </si>
  <si>
    <t>Montáž vodovodního potrubí z plastů v otevřeném výkopu z polyetylenu PE 100 svařovaných elektrotvarovkou SDR 11/PN16 D 32 x 3,0 mm</t>
  </si>
  <si>
    <t>https://podminky.urs.cz/item/CS_URS_2022_01/871161211</t>
  </si>
  <si>
    <t>28613524</t>
  </si>
  <si>
    <t>potrubí třívrstvé PE100 RC SDR11 32x3,0 dl 12m</t>
  </si>
  <si>
    <t>1051587146</t>
  </si>
  <si>
    <t>Poznámka k položce:
Poznámka k položce: dle PAS 1775 typ2</t>
  </si>
  <si>
    <t>871211141</t>
  </si>
  <si>
    <t>Montáž potrubí z PE100 SDR 11 otevřený výkop svařovaných na tupo D 63 x 5,8 mm</t>
  </si>
  <si>
    <t>-208892598</t>
  </si>
  <si>
    <t>Montáž vodovodního potrubí z plastů v otevřeném výkopu z polyetylenu PE 100 svařovaných na tupo SDR 11/PN16 D 63 x 5,8 mm</t>
  </si>
  <si>
    <t>https://podminky.urs.cz/item/CS_URS_2022_01/871211141</t>
  </si>
  <si>
    <t>28613962</t>
  </si>
  <si>
    <t>trubka ochranná pro plyn PEHD 63x3,0mm</t>
  </si>
  <si>
    <t>1113950375</t>
  </si>
  <si>
    <t>28655100</t>
  </si>
  <si>
    <t>manžeta chráničky vč. upínací pásky 32x63mm DN 25x50</t>
  </si>
  <si>
    <t>-202709182</t>
  </si>
  <si>
    <t>871251211</t>
  </si>
  <si>
    <t>Montáž potrubí z PE100 SDR 11 otevřený výkop svařovaných elektrotvarovkou D 110 x 10,0 mm</t>
  </si>
  <si>
    <t>2042399071</t>
  </si>
  <si>
    <t>Montáž vodovodního potrubí z plastů v otevřeném výkopu z polyetylenu PE 100 svařovaných elektrotvarovkou SDR 11/PN16 D 110 x 10,0 mm</t>
  </si>
  <si>
    <t>https://podminky.urs.cz/item/CS_URS_2022_01/871251211</t>
  </si>
  <si>
    <t>28613510</t>
  </si>
  <si>
    <t>potrubí třívrstvé PE100 RC SDR11 90x8,2  dl 100m</t>
  </si>
  <si>
    <t>1813575560</t>
  </si>
  <si>
    <t>871321141</t>
  </si>
  <si>
    <t>Montáž potrubí z PE100 SDR 11 otevřený výkop svařovaných na tupo D 160 x 14,6 mm</t>
  </si>
  <si>
    <t>1683716790</t>
  </si>
  <si>
    <t>Montáž vodovodního potrubí z plastů v otevřeném výkopu z polyetylenu PE 100 svařovaných na tupo SDR 11/PN16 D 160 x 14,6 mm</t>
  </si>
  <si>
    <t>https://podminky.urs.cz/item/CS_URS_2022_01/871321141</t>
  </si>
  <si>
    <t>28613970</t>
  </si>
  <si>
    <t>trubka ochranná pro plyn PEHD 160x6,2mm</t>
  </si>
  <si>
    <t>-1403678556</t>
  </si>
  <si>
    <t>28655115</t>
  </si>
  <si>
    <t>manžeta chráničky vč. upínací pásky 110x160mm DN 100x150</t>
  </si>
  <si>
    <t>-845186996</t>
  </si>
  <si>
    <t>28655R01</t>
  </si>
  <si>
    <t>objímka kluzná pro potrubí D 110 do chráničky s vnitřním průměrem 141 mm</t>
  </si>
  <si>
    <t>-820095677</t>
  </si>
  <si>
    <t>877241101</t>
  </si>
  <si>
    <t>Montáž elektrospojek na vodovodním potrubí z PE trub d 90</t>
  </si>
  <si>
    <t>-53777810</t>
  </si>
  <si>
    <t>Montáž tvarovek na vodovodním plastovém potrubí z polyetylenu PE 100 elektrotvarovek SDR 11/PN16 spojek, oblouků nebo redukcí d 90</t>
  </si>
  <si>
    <t>https://podminky.urs.cz/item/CS_URS_2022_01/877241101</t>
  </si>
  <si>
    <t>28653135</t>
  </si>
  <si>
    <t>nákružek lemový PE 100 SDR11 90mm</t>
  </si>
  <si>
    <t>-1094771700</t>
  </si>
  <si>
    <t>877261101</t>
  </si>
  <si>
    <t>Montáž elektrospojek na vodovodním potrubí z PE trub d 110</t>
  </si>
  <si>
    <t>1492168472</t>
  </si>
  <si>
    <t>Montáž tvarovek na vodovodním plastovém potrubí z polyetylenu PE 100 elektrotvarovek SDR 11/PN16 spojek, oblouků nebo redukcí d 110</t>
  </si>
  <si>
    <t>https://podminky.urs.cz/item/CS_URS_2022_01/877261101</t>
  </si>
  <si>
    <t>28614978</t>
  </si>
  <si>
    <t>elektroredukce PE 100 PN16 D 110-90mm</t>
  </si>
  <si>
    <t>1899968022</t>
  </si>
  <si>
    <t>28615975</t>
  </si>
  <si>
    <t>elektrospojka SDR11 PE 100 PN16 D 110mm</t>
  </si>
  <si>
    <t>168694011</t>
  </si>
  <si>
    <t>28653136</t>
  </si>
  <si>
    <t>nákružek lemový PE 100 SDR11 110mm</t>
  </si>
  <si>
    <t>-268434967</t>
  </si>
  <si>
    <t>877261110</t>
  </si>
  <si>
    <t>Montáž elektrokolen 45° na vodovodním potrubí z PE trub d 110</t>
  </si>
  <si>
    <t>-953333913</t>
  </si>
  <si>
    <t>Montáž tvarovek na vodovodním plastovém potrubí z polyetylenu PE 100 elektrotvarovek SDR 11/PN16 kolen 45° d 110</t>
  </si>
  <si>
    <t>https://podminky.urs.cz/item/CS_URS_2022_01/877261110</t>
  </si>
  <si>
    <t>28614949</t>
  </si>
  <si>
    <t>elektrokoleno 45° PE 100 PN16 D 110mm</t>
  </si>
  <si>
    <t>1930969617</t>
  </si>
  <si>
    <t>891161322</t>
  </si>
  <si>
    <t>Montáž vodovodních šoupátek vevařovacích PE konec SDR11 PN16 otevřený výkop DN 25/32</t>
  </si>
  <si>
    <t>-1645813086</t>
  </si>
  <si>
    <t>Montáž vodovodních armatur na potrubí šoupátek vevařovacích v otevřeném výkopu nebo v šachtách s ručním kolečkem svařovaných na tupo s PE konci SDR 11 PN16 DN 25/32</t>
  </si>
  <si>
    <t>https://podminky.urs.cz/item/CS_URS_2022_01/891161322</t>
  </si>
  <si>
    <t>42221144</t>
  </si>
  <si>
    <t>šoupátko s PE vevařovacími konci voda PN10 DN 25/32 PE 100</t>
  </si>
  <si>
    <t>1654770199</t>
  </si>
  <si>
    <t>42291072</t>
  </si>
  <si>
    <t>souprava zemní pro šoupátka DN 40-50mm Rd 1,5m</t>
  </si>
  <si>
    <t>769680390</t>
  </si>
  <si>
    <t>891241112</t>
  </si>
  <si>
    <t>Montáž vodovodních šoupátek otevřený výkop DN 80</t>
  </si>
  <si>
    <t>779946594</t>
  </si>
  <si>
    <t>Montáž vodovodních armatur na potrubí šoupátek nebo klapek uzavíracích v otevřeném výkopu nebo v šachtách s osazením zemní soupravy (bez poklopů) DN 80</t>
  </si>
  <si>
    <t>https://podminky.urs.cz/item/CS_URS_2022_01/891241112</t>
  </si>
  <si>
    <t>42221116</t>
  </si>
  <si>
    <t>šoupátko s přírubami voda DN 80 PN16</t>
  </si>
  <si>
    <t>-1786903973</t>
  </si>
  <si>
    <t>42291073</t>
  </si>
  <si>
    <t>souprava zemní pro šoupátka DN 65-80mm Rd 1,5m</t>
  </si>
  <si>
    <t>-389958082</t>
  </si>
  <si>
    <t>891247111</t>
  </si>
  <si>
    <t>Montáž hydrantů podzemních DN 80</t>
  </si>
  <si>
    <t>-1751746440</t>
  </si>
  <si>
    <t>Montáž vodovodních armatur na potrubí hydrantů podzemních (bez osazení poklopů) DN 80</t>
  </si>
  <si>
    <t>https://podminky.urs.cz/item/CS_URS_2022_01/891247111</t>
  </si>
  <si>
    <t>42273594</t>
  </si>
  <si>
    <t>hydrant podzemní DN 80 PN 16 dvojitý uzávěr s koulí krycí v 1500mm</t>
  </si>
  <si>
    <t>811831236</t>
  </si>
  <si>
    <t>891261112</t>
  </si>
  <si>
    <t>Montáž vodovodních šoupátek otevřený výkop DN 100</t>
  </si>
  <si>
    <t>324589952</t>
  </si>
  <si>
    <t>Montáž vodovodních armatur na potrubí šoupátek nebo klapek uzavíracích v otevřeném výkopu nebo v šachtách s osazením zemní soupravy (bez poklopů) DN 100</t>
  </si>
  <si>
    <t>https://podminky.urs.cz/item/CS_URS_2022_01/891261112</t>
  </si>
  <si>
    <t>42221117</t>
  </si>
  <si>
    <t>šoupátko s přírubami voda DN 100 PN16</t>
  </si>
  <si>
    <t>-1600465464</t>
  </si>
  <si>
    <t>42291074</t>
  </si>
  <si>
    <t>souprava zemní pro šoupátka DN 100-150mm Rd 1,5m</t>
  </si>
  <si>
    <t>-299009237</t>
  </si>
  <si>
    <t>891269111</t>
  </si>
  <si>
    <t>Montáž navrtávacích pasů na potrubí z jakýchkoli trub DN 100</t>
  </si>
  <si>
    <t>-79872311</t>
  </si>
  <si>
    <t>Montáž vodovodních armatur na potrubí navrtávacích pasů s ventilem Jt 1 MPa, na potrubí z trub litinových, ocelových nebo plastických hmot DN 100</t>
  </si>
  <si>
    <t>https://podminky.urs.cz/item/CS_URS_2022_01/891269111</t>
  </si>
  <si>
    <t>42273549</t>
  </si>
  <si>
    <t>pás navrtávací se závitovým výstupem z tvárné litiny pro vodovodní PE a PVC potrubí 110-1”</t>
  </si>
  <si>
    <t>-1338372143</t>
  </si>
  <si>
    <t>899401112</t>
  </si>
  <si>
    <t>Osazení poklopů litinových šoupátkových</t>
  </si>
  <si>
    <t>-1104198162</t>
  </si>
  <si>
    <t>https://podminky.urs.cz/item/CS_URS_2022_01/899401112</t>
  </si>
  <si>
    <t>42291352</t>
  </si>
  <si>
    <t>poklop litinový šoupátkový pro zemní soupravy osazení do terénu a do vozovky</t>
  </si>
  <si>
    <t>260466309</t>
  </si>
  <si>
    <t>899401113</t>
  </si>
  <si>
    <t>Osazení poklopů litinových hydrantových</t>
  </si>
  <si>
    <t>581043731</t>
  </si>
  <si>
    <t>https://podminky.urs.cz/item/CS_URS_2022_01/899401113</t>
  </si>
  <si>
    <t>42291452</t>
  </si>
  <si>
    <t>poklop litinový hydrantový DN 80</t>
  </si>
  <si>
    <t>-575882303</t>
  </si>
  <si>
    <t>899721111</t>
  </si>
  <si>
    <t>Signalizační vodič DN do 150 mm na potrubí</t>
  </si>
  <si>
    <t>-2014293662</t>
  </si>
  <si>
    <t>Signalizační vodič na potrubí DN do 150 mm</t>
  </si>
  <si>
    <t>https://podminky.urs.cz/item/CS_URS_2022_01/899721111</t>
  </si>
  <si>
    <t>62</t>
  </si>
  <si>
    <t>899722113</t>
  </si>
  <si>
    <t>Krytí potrubí z plastů výstražnou fólií z PVC 34cm</t>
  </si>
  <si>
    <t>-1934641476</t>
  </si>
  <si>
    <t>Krytí potrubí z plastů výstražnou fólií z PVC šířky 34 cm</t>
  </si>
  <si>
    <t>https://podminky.urs.cz/item/CS_URS_2022_01/899722113</t>
  </si>
  <si>
    <t>63</t>
  </si>
  <si>
    <t>899722R90</t>
  </si>
  <si>
    <t>Propojení stávající a nové vodovodní přípojky</t>
  </si>
  <si>
    <t>soubor</t>
  </si>
  <si>
    <t>41241564</t>
  </si>
  <si>
    <t>64</t>
  </si>
  <si>
    <t>997013501</t>
  </si>
  <si>
    <t>Odvoz suti a vybouraných hmot na skládku nebo meziskládku do 1 km se složením</t>
  </si>
  <si>
    <t>-1397427421</t>
  </si>
  <si>
    <t>Odvoz suti a vybouraných hmot na skládku nebo meziskládku se složením, na vzdálenost do 1 km</t>
  </si>
  <si>
    <t>https://podminky.urs.cz/item/CS_URS_2022_01/997013501</t>
  </si>
  <si>
    <t>65</t>
  </si>
  <si>
    <t>997013509</t>
  </si>
  <si>
    <t>Příplatek k odvozu suti a vybouraných hmot na skládku ZKD 1 km přes 1 km</t>
  </si>
  <si>
    <t>2105925013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</si>
  <si>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</si>
  <si>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</si>
  <si>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4,188*9 "Přepočtené koeficientem množství</t>
  </si>
  <si>
    <t>66</t>
  </si>
  <si>
    <t>997013813</t>
  </si>
  <si>
    <t>Poplatek za uložení na skládce (skládkovné) stavebního odpadu z plastických hmot kód odpadu 17 02 03</t>
  </si>
  <si>
    <t>-292845954</t>
  </si>
  <si>
    <t>Poplatek za uložení stavebního odpadu na skládce (skládkovné) z plastických hmot zatříděného do Katalogu odpadů pod kódem 17 02 03</t>
  </si>
  <si>
    <t>https://podminky.urs.cz/item/CS_URS_2022_01/997013813</t>
  </si>
  <si>
    <t>67</t>
  </si>
  <si>
    <t>998276101</t>
  </si>
  <si>
    <t>Přesun hmot pro trubní vedení z trub z plastických hmot otevřený výkop</t>
  </si>
  <si>
    <t>524173447</t>
  </si>
  <si>
    <t>Přesun hmot pro trubní vedení hloubené z trub z plastických hmot nebo sklolaminátových pro vodovody nebo kanalizace v otevřeném výkopu dopravní vzdálenost do 15 m</t>
  </si>
  <si>
    <t>https://podminky.urs.cz/item/CS_URS_2022_01/998276101</t>
  </si>
  <si>
    <t>68</t>
  </si>
  <si>
    <t>998276124</t>
  </si>
  <si>
    <t>Příplatek k přesunu hmot pro trubní vedení z trub z plastických hmot za zvětšený přesun do 500 m</t>
  </si>
  <si>
    <t>-1001037403</t>
  </si>
  <si>
    <t>Přesun hmot pro trubní vedení hloubené z trub z plastických hmot nebo sklolaminátových Příplatek k cenám za zvětšený přesun přes vymezenou největší dopravní vzdálenost do 500 m</t>
  </si>
  <si>
    <t>https://podminky.urs.cz/item/CS_URS_2022_01/998276124</t>
  </si>
  <si>
    <t>VRN</t>
  </si>
  <si>
    <t>Vedlejší rozpočtové náklady</t>
  </si>
  <si>
    <t>VRN1</t>
  </si>
  <si>
    <t>Průzkumné, geodetické a projektové práce</t>
  </si>
  <si>
    <t>69</t>
  </si>
  <si>
    <t>011114000</t>
  </si>
  <si>
    <t>Inženýrsko-geologický průzkum, inženýrsko geologický posudek na vhodnost zemin pro zpětné zásypy</t>
  </si>
  <si>
    <t>-2094161750</t>
  </si>
  <si>
    <t>70</t>
  </si>
  <si>
    <t>012103000</t>
  </si>
  <si>
    <t>Geodetické práce před výstavbou</t>
  </si>
  <si>
    <t>1032104826</t>
  </si>
  <si>
    <t>71</t>
  </si>
  <si>
    <t>012303000</t>
  </si>
  <si>
    <t>Geodetické práce po výstavbě</t>
  </si>
  <si>
    <t>-1499082568</t>
  </si>
  <si>
    <t>72</t>
  </si>
  <si>
    <t>013254000</t>
  </si>
  <si>
    <t>Dokumentace skutečného provedení stavby</t>
  </si>
  <si>
    <t>1588355524</t>
  </si>
  <si>
    <t>VRN4</t>
  </si>
  <si>
    <t>Inženýrská činnost</t>
  </si>
  <si>
    <t>73</t>
  </si>
  <si>
    <t>041903000</t>
  </si>
  <si>
    <t>Dozor geologa</t>
  </si>
  <si>
    <t>hod</t>
  </si>
  <si>
    <t>-1759027063</t>
  </si>
  <si>
    <t>74</t>
  </si>
  <si>
    <t>043114R01</t>
  </si>
  <si>
    <t>Zkoušky tlakové, proplach a desinfekce vodovodního potrubí</t>
  </si>
  <si>
    <t>-1422468763</t>
  </si>
  <si>
    <t>VRN6</t>
  </si>
  <si>
    <t>Územní vlivy</t>
  </si>
  <si>
    <t>75</t>
  </si>
  <si>
    <t>062103R01</t>
  </si>
  <si>
    <t>Ochrana výkopané zeminy proti znehodnocení deštěm zaplachtováním apod.</t>
  </si>
  <si>
    <t>-961586357</t>
  </si>
  <si>
    <t>VRN7</t>
  </si>
  <si>
    <t>Provozní vlivy</t>
  </si>
  <si>
    <t>76</t>
  </si>
  <si>
    <t>071103R01</t>
  </si>
  <si>
    <t>Zásobování vodou pomocí cisterny po nezbytně dlouhou dobu</t>
  </si>
  <si>
    <t>567674587</t>
  </si>
  <si>
    <t>SO 302 - Splašková kanalizace a přípojky</t>
  </si>
  <si>
    <t>132254205</t>
  </si>
  <si>
    <t>Hloubení zapažených rýh š do 2000 mm v hornině třídy těžitelnosti I skupiny 3 objem do 1000 m3</t>
  </si>
  <si>
    <t>-1091617691</t>
  </si>
  <si>
    <t>Hloubení zapažených rýh šířky přes 800 do 2 000 mm strojně s urovnáním dna do předepsaného profilu a spádu v hornině třídy těžitelnosti I skupiny 3 přes 500 do 1 000 m3</t>
  </si>
  <si>
    <t>https://podminky.urs.cz/item/CS_URS_2022_01/132254205</t>
  </si>
  <si>
    <t>Výkop do hloubky 2,0m šířky 1,25m</t>
  </si>
  <si>
    <t>369,94</t>
  </si>
  <si>
    <t>Výkop do hloubky 2,5-4,0m šířky 1,25m</t>
  </si>
  <si>
    <t>389,75</t>
  </si>
  <si>
    <t>Výkop do hloubky 2,0m šířky 1,1m</t>
  </si>
  <si>
    <t>61,43</t>
  </si>
  <si>
    <t>Výkop do hloubky 2,5-4,0m šířky 1,1m</t>
  </si>
  <si>
    <t>151101102</t>
  </si>
  <si>
    <t>Zřízení příložného pažení a rozepření stěn rýh hl přes 2 do 4 m</t>
  </si>
  <si>
    <t>-2096948209</t>
  </si>
  <si>
    <t>Zřízení pažení a rozepření stěn rýh pro podzemní vedení příložné pro jakoukoliv mezerovitost, hloubky přes 2 do 4 m</t>
  </si>
  <si>
    <t>https://podminky.urs.cz/item/CS_URS_2022_01/151101102</t>
  </si>
  <si>
    <t>2019,7</t>
  </si>
  <si>
    <t>151101112</t>
  </si>
  <si>
    <t>Odstranění příložného pažení a rozepření stěn rýh hl přes 2 do 4 m</t>
  </si>
  <si>
    <t>-1270334827</t>
  </si>
  <si>
    <t>Odstranění pažení a rozepření stěn rýh pro podzemní vedení s uložením materiálu na vzdálenost do 3 m od kraje výkopu příložné, hloubky přes 2 do 4 m</t>
  </si>
  <si>
    <t>https://podminky.urs.cz/item/CS_URS_2022_01/151101112</t>
  </si>
  <si>
    <t>-2020923154</t>
  </si>
  <si>
    <t>-1622085631</t>
  </si>
  <si>
    <t>-1142971927</t>
  </si>
  <si>
    <t>-678958105</t>
  </si>
  <si>
    <t>511,38*2 "Přepočtené koeficientem množství</t>
  </si>
  <si>
    <t>-31246117</t>
  </si>
  <si>
    <t>4807873</t>
  </si>
  <si>
    <t>414,2</t>
  </si>
  <si>
    <t>-1852538020</t>
  </si>
  <si>
    <t>233,26</t>
  </si>
  <si>
    <t>-553797478</t>
  </si>
  <si>
    <t>233,26*2 "Přepočtené koeficientem množství</t>
  </si>
  <si>
    <t>358215R01</t>
  </si>
  <si>
    <t>Demontáž stávající betonové stoky DN 400</t>
  </si>
  <si>
    <t>-566474026</t>
  </si>
  <si>
    <t>358215R02</t>
  </si>
  <si>
    <t>Demontáž stávajících kanalizačních přípojek do DN 150 kamenina, PVC</t>
  </si>
  <si>
    <t>437722992</t>
  </si>
  <si>
    <t>358215R10</t>
  </si>
  <si>
    <t>Demontáž revizních šachet betonových DN 1000 výšky 2,0 m</t>
  </si>
  <si>
    <t>231133715</t>
  </si>
  <si>
    <t>981927098</t>
  </si>
  <si>
    <t>112,23</t>
  </si>
  <si>
    <t>452311141</t>
  </si>
  <si>
    <t>Podkladní desky z betonu prostého tř. C 16/20 otevřený výkop</t>
  </si>
  <si>
    <t>-1795359577</t>
  </si>
  <si>
    <t>Podkladní a zajišťovací konstrukce z betonu prostého v otevřeném výkopu desky pod potrubí, stoky a drobné objekty z betonu tř. C 16/20</t>
  </si>
  <si>
    <t>https://podminky.urs.cz/item/CS_URS_2022_01/452311141</t>
  </si>
  <si>
    <t>8*1,2*1,2*0,15</t>
  </si>
  <si>
    <t>871315241</t>
  </si>
  <si>
    <t>Kanalizační potrubí z tvrdého PVC vícevrstvé tuhost třídy SN12 DN 150</t>
  </si>
  <si>
    <t>962695074</t>
  </si>
  <si>
    <t>Kanalizační potrubí z tvrdého PVC v otevřeném výkopu ve sklonu do 20 %, hladkého plnostěnného vícevrstvého, tuhost třídy SN 12 DN 150</t>
  </si>
  <si>
    <t>https://podminky.urs.cz/item/CS_URS_2022_01/871315241</t>
  </si>
  <si>
    <t>Poznámka k položce:
Poznámka k položce: dle ČSN EN 1401</t>
  </si>
  <si>
    <t>871315R01</t>
  </si>
  <si>
    <t>Napojení na stávající kanalizační přípojku přes pružnou spojku D 160/kamenina, PVC</t>
  </si>
  <si>
    <t>1294651827</t>
  </si>
  <si>
    <t>871315R02</t>
  </si>
  <si>
    <t>Zátka na potrubí DN 160</t>
  </si>
  <si>
    <t>-65041384</t>
  </si>
  <si>
    <t>871375241</t>
  </si>
  <si>
    <t>Kanalizační potrubí z tvrdého PVC vícevrstvé tuhost třídy SN12 DN 300</t>
  </si>
  <si>
    <t>-28260657</t>
  </si>
  <si>
    <t>Kanalizační potrubí z tvrdého PVC v otevřeném výkopu ve sklonu do 20 %, hladkého plnostěnného vícevrstvého, tuhost třídy SN 12 DN 300</t>
  </si>
  <si>
    <t>https://podminky.urs.cz/item/CS_URS_2022_01/871375241</t>
  </si>
  <si>
    <t>877375221</t>
  </si>
  <si>
    <t>Montáž tvarovek z tvrdého PVC-systém KG nebo z polypropylenu-systém KG 2000 dvouosé DN 315</t>
  </si>
  <si>
    <t>-720177193</t>
  </si>
  <si>
    <t>Montáž tvarovek na kanalizačním potrubí z trub z plastu z tvrdého PVC nebo z polypropylenu v otevřeném výkopu dvouosých DN 315</t>
  </si>
  <si>
    <t>https://podminky.urs.cz/item/CS_URS_2022_01/877375221</t>
  </si>
  <si>
    <t>28611439</t>
  </si>
  <si>
    <t>odbočka kanalizační plastová s hrdlem KG 315/110/87°</t>
  </si>
  <si>
    <t>-1683384872</t>
  </si>
  <si>
    <t>894411311</t>
  </si>
  <si>
    <t>Osazení betonových nebo železobetonových dílců pro šachty skruží rovných</t>
  </si>
  <si>
    <t>1116930737</t>
  </si>
  <si>
    <t>https://podminky.urs.cz/item/CS_URS_2022_01/894411311</t>
  </si>
  <si>
    <t>59224184</t>
  </si>
  <si>
    <t>prstenec šachtový vyrovnávací betonový 625x120x40mm</t>
  </si>
  <si>
    <t>-470062910</t>
  </si>
  <si>
    <t>59224185</t>
  </si>
  <si>
    <t>prstenec šachtový vyrovnávací betonový 625x120x60mm</t>
  </si>
  <si>
    <t>813512558</t>
  </si>
  <si>
    <t>59224176</t>
  </si>
  <si>
    <t>prstenec šachtový vyrovnávací betonový 625x120x80mm</t>
  </si>
  <si>
    <t>-1288827575</t>
  </si>
  <si>
    <t>59224187</t>
  </si>
  <si>
    <t>prstenec šachtový vyrovnávací betonový 625x120x100mm</t>
  </si>
  <si>
    <t>1938140576</t>
  </si>
  <si>
    <t>59224188</t>
  </si>
  <si>
    <t>prstenec šachtový vyrovnávací betonový 625x120x120mm</t>
  </si>
  <si>
    <t>1808336848</t>
  </si>
  <si>
    <t>59224065</t>
  </si>
  <si>
    <t>skruž betonová DN 1000x250, 100x25x12cm</t>
  </si>
  <si>
    <t>31072987</t>
  </si>
  <si>
    <t>59224067</t>
  </si>
  <si>
    <t>skruž betonová DN 1000x500, 100x50x12cm</t>
  </si>
  <si>
    <t>-359268739</t>
  </si>
  <si>
    <t>59224069</t>
  </si>
  <si>
    <t>skruž betonová DN 1000x1000, 100x100x12cm</t>
  </si>
  <si>
    <t>-250593872</t>
  </si>
  <si>
    <t>894412411</t>
  </si>
  <si>
    <t>Osazení betonových nebo železobetonových dílců pro šachty skruží přechodových</t>
  </si>
  <si>
    <t>-51114765</t>
  </si>
  <si>
    <t>https://podminky.urs.cz/item/CS_URS_2022_01/894412411</t>
  </si>
  <si>
    <t>59224312</t>
  </si>
  <si>
    <t>kónus šachetní betonový kapsové plastové stupadlo 100x62,5x58cm</t>
  </si>
  <si>
    <t>523236207</t>
  </si>
  <si>
    <t>894414111</t>
  </si>
  <si>
    <t>Osazení betonových nebo železobetonových dílců pro šachty skruží základových (dno)</t>
  </si>
  <si>
    <t>-153578451</t>
  </si>
  <si>
    <t>https://podminky.urs.cz/item/CS_URS_2022_01/894414111</t>
  </si>
  <si>
    <t>592240R1</t>
  </si>
  <si>
    <t>dno betonové šachtové kulaté DN 1000x522, tl. 15 cm</t>
  </si>
  <si>
    <t>314768499</t>
  </si>
  <si>
    <t>592240R2</t>
  </si>
  <si>
    <t>dno betonové šachtové kulaté DN 1000x612, tl. 15 cm</t>
  </si>
  <si>
    <t>255899061</t>
  </si>
  <si>
    <t>59224348</t>
  </si>
  <si>
    <t>těsnění elastomerové pro spojení šachetních dílů DN 1000</t>
  </si>
  <si>
    <t>1881356630</t>
  </si>
  <si>
    <t>894414211</t>
  </si>
  <si>
    <t>Osazení betonových nebo železobetonových dílců pro šachty desek zákrytových</t>
  </si>
  <si>
    <t>1716003265</t>
  </si>
  <si>
    <t>https://podminky.urs.cz/item/CS_URS_2022_01/894414211</t>
  </si>
  <si>
    <t>59224075</t>
  </si>
  <si>
    <t>deska betonová zákrytová k ukončení šachet 1000/625x200mm</t>
  </si>
  <si>
    <t>1293228357</t>
  </si>
  <si>
    <t>899104112</t>
  </si>
  <si>
    <t>Osazení poklopů litinových nebo ocelových včetně rámů pro třídu zatížení D400, E600</t>
  </si>
  <si>
    <t>-660486672</t>
  </si>
  <si>
    <t>Osazení poklopů litinových a ocelových včetně rámů pro třídu zatížení D400, E600</t>
  </si>
  <si>
    <t>https://podminky.urs.cz/item/CS_URS_2022_01/899104112</t>
  </si>
  <si>
    <t>286619R1</t>
  </si>
  <si>
    <t>poklop šachtový litinový  DN 600 pro třídu zatížení D400, s kloubem bez větracích otvorů</t>
  </si>
  <si>
    <t>-1855154563</t>
  </si>
  <si>
    <t>1327741010</t>
  </si>
  <si>
    <t>-1897805838</t>
  </si>
  <si>
    <t>99,995*9 "Přepočtené koeficientem množství</t>
  </si>
  <si>
    <t>997013601</t>
  </si>
  <si>
    <t>Poplatek za uložení na skládce (skládkovné) stavebního odpadu betonového kód odpadu 17 01 01</t>
  </si>
  <si>
    <t>-513380143</t>
  </si>
  <si>
    <t>Poplatek za uložení stavebního odpadu na skládce (skládkovné) z prostého betonu zatříděného do Katalogu odpadů pod kódem 17 01 01</t>
  </si>
  <si>
    <t>https://podminky.urs.cz/item/CS_URS_2022_01/997013601</t>
  </si>
  <si>
    <t>77486746</t>
  </si>
  <si>
    <t>801698050</t>
  </si>
  <si>
    <t>-975036562</t>
  </si>
  <si>
    <t>2022981642</t>
  </si>
  <si>
    <t>-1262142065</t>
  </si>
  <si>
    <t>256479121</t>
  </si>
  <si>
    <t>1046046642</t>
  </si>
  <si>
    <t>043114R02</t>
  </si>
  <si>
    <t>Zkoušky těsnosti kanalizačního potrubí</t>
  </si>
  <si>
    <t>-644741470</t>
  </si>
  <si>
    <t>1584452849</t>
  </si>
  <si>
    <t>SO 303 - Dešťová kanalizace a přípojky</t>
  </si>
  <si>
    <t>132254206</t>
  </si>
  <si>
    <t>Hloubení zapažených rýh š do 2000 mm v hornině třídy těžitelnosti I skupiny 3 objem do 5000 m3</t>
  </si>
  <si>
    <t>-264844120</t>
  </si>
  <si>
    <t>Hloubení zapažených rýh šířky přes 800 do 2 000 mm strojně s urovnáním dna do předepsaného profilu a spádu v hornině třídy těžitelnosti I skupiny 3 přes 1 000 do 5 000 m3</t>
  </si>
  <si>
    <t>https://podminky.urs.cz/item/CS_URS_2022_01/132254206</t>
  </si>
  <si>
    <t>Výkop do hloubky 2,0m šířky 1,35m</t>
  </si>
  <si>
    <t>676,29</t>
  </si>
  <si>
    <t>Výkop do hloubky 2,0m šířky 1,2m</t>
  </si>
  <si>
    <t>66,99</t>
  </si>
  <si>
    <t>Výkop do hloubky 2,5-4,0m šířky 1,35m</t>
  </si>
  <si>
    <t>81,75</t>
  </si>
  <si>
    <t>496,33</t>
  </si>
  <si>
    <t>1934878179</t>
  </si>
  <si>
    <t>2088,64</t>
  </si>
  <si>
    <t>797525894</t>
  </si>
  <si>
    <t>-1444157710</t>
  </si>
  <si>
    <t>691141236</t>
  </si>
  <si>
    <t>580598620</t>
  </si>
  <si>
    <t>-1808127027</t>
  </si>
  <si>
    <t>466,74*2 "Přepočtené koeficientem množství</t>
  </si>
  <si>
    <t>-1659094382</t>
  </si>
  <si>
    <t>-738222236</t>
  </si>
  <si>
    <t>854,62</t>
  </si>
  <si>
    <t>1882420337</t>
  </si>
  <si>
    <t>314,38</t>
  </si>
  <si>
    <t>-1786558106</t>
  </si>
  <si>
    <t>314,38*2 "Přepočtené koeficientem množství</t>
  </si>
  <si>
    <t>427484571</t>
  </si>
  <si>
    <t>152,36</t>
  </si>
  <si>
    <t>766222946</t>
  </si>
  <si>
    <t>9*1,2*1,2*0,15</t>
  </si>
  <si>
    <t>854310889</t>
  </si>
  <si>
    <t>639991716</t>
  </si>
  <si>
    <t>1749006344</t>
  </si>
  <si>
    <t>871365241</t>
  </si>
  <si>
    <t>Kanalizační potrubí z tvrdého PVC vícevrstvé tuhost třídy SN12 DN 250</t>
  </si>
  <si>
    <t>-2012295540</t>
  </si>
  <si>
    <t>Kanalizační potrubí z tvrdého PVC v otevřeném výkopu ve sklonu do 20 %, hladkého plnostěnného vícevrstvého, tuhost třídy SN 12 DN 250</t>
  </si>
  <si>
    <t>https://podminky.urs.cz/item/CS_URS_2022_01/871365241</t>
  </si>
  <si>
    <t>871395241</t>
  </si>
  <si>
    <t>Kanalizační potrubí z tvrdého PVC vícevrstvé tuhost třídy SN12 DN 400</t>
  </si>
  <si>
    <t>487005226</t>
  </si>
  <si>
    <t>Kanalizační potrubí z tvrdého PVC v otevřeném výkopu ve sklonu do 20 %, hladkého plnostěnného vícevrstvého, tuhost třídy SN 12 DN 400</t>
  </si>
  <si>
    <t>https://podminky.urs.cz/item/CS_URS_2022_01/871395241</t>
  </si>
  <si>
    <t>877365221</t>
  </si>
  <si>
    <t>Montáž tvarovek z tvrdého PVC-systém KG nebo z polypropylenu-systém KG 2000 dvouosé DN 250</t>
  </si>
  <si>
    <t>1558325823</t>
  </si>
  <si>
    <t>Montáž tvarovek na kanalizačním potrubí z trub z plastu z tvrdého PVC nebo z polypropylenu v otevřeném výkopu dvouosých DN 250</t>
  </si>
  <si>
    <t>https://podminky.urs.cz/item/CS_URS_2022_01/877365221</t>
  </si>
  <si>
    <t>28611436</t>
  </si>
  <si>
    <t>odbočka kanalizační plastová s hrdlem KG 250/160/87°</t>
  </si>
  <si>
    <t>933040970</t>
  </si>
  <si>
    <t>877395221</t>
  </si>
  <si>
    <t>Montáž tvarovek z tvrdého PVC-systém KG nebo z polypropylenu-systém KG 2000 dvouosé DN 400</t>
  </si>
  <si>
    <t>-1810344931</t>
  </si>
  <si>
    <t>Montáž tvarovek na kanalizačním potrubí z trub z plastu z tvrdého PVC nebo z polypropylenu v otevřeném výkopu dvouosých DN 400</t>
  </si>
  <si>
    <t>https://podminky.urs.cz/item/CS_URS_2022_01/877395221</t>
  </si>
  <si>
    <t>28611446</t>
  </si>
  <si>
    <t>odbočka kanalizační plastová s hrdlem KG 400/160/87°</t>
  </si>
  <si>
    <t>-2143697958</t>
  </si>
  <si>
    <t>759336135</t>
  </si>
  <si>
    <t>-638860597</t>
  </si>
  <si>
    <t>2143376532</t>
  </si>
  <si>
    <t>-1676646781</t>
  </si>
  <si>
    <t>-1332980352</t>
  </si>
  <si>
    <t>1728821938</t>
  </si>
  <si>
    <t>-760061344</t>
  </si>
  <si>
    <t>1540327767</t>
  </si>
  <si>
    <t>-1009428469</t>
  </si>
  <si>
    <t>-869482879</t>
  </si>
  <si>
    <t>814354002</t>
  </si>
  <si>
    <t>-597094278</t>
  </si>
  <si>
    <t>-695590594</t>
  </si>
  <si>
    <t>895941R01</t>
  </si>
  <si>
    <t>Uliční vpust betonová DN 450 s mříží plastovou D 400, zápachovou uzávěrkou a kalovým košem A4, výška sestavy cca 1,5 m</t>
  </si>
  <si>
    <t>1955857217</t>
  </si>
  <si>
    <t>-473365996</t>
  </si>
  <si>
    <t>896122178</t>
  </si>
  <si>
    <t>1539739639</t>
  </si>
  <si>
    <t>-726297725</t>
  </si>
  <si>
    <t>-1660356031</t>
  </si>
  <si>
    <t>1263289828</t>
  </si>
  <si>
    <t>-1578869606</t>
  </si>
  <si>
    <t>1589847694</t>
  </si>
  <si>
    <t>-1579033500</t>
  </si>
  <si>
    <t>-2022778671</t>
  </si>
  <si>
    <t>-22529307</t>
  </si>
  <si>
    <t>SO 401 - Veřejné osvětlení (dále jen „VO)</t>
  </si>
  <si>
    <t>C46M - - Zemní práce</t>
  </si>
  <si>
    <t>D1 - Revize, DSPS,  geo. Zaměření</t>
  </si>
  <si>
    <t>D2 - Materiály</t>
  </si>
  <si>
    <t>D3 - C21M - Elektromontáže</t>
  </si>
  <si>
    <t>C46M -</t>
  </si>
  <si>
    <t>4600000001</t>
  </si>
  <si>
    <t>kabel.lože z kop.písku rýha 65cm tl.10cm</t>
  </si>
  <si>
    <t>-1239434076</t>
  </si>
  <si>
    <t>4600000002</t>
  </si>
  <si>
    <t>křižovatka se silovým kabelem (potrubí)</t>
  </si>
  <si>
    <t>ks</t>
  </si>
  <si>
    <t>76828267</t>
  </si>
  <si>
    <t>4600000003</t>
  </si>
  <si>
    <t>fólie výstražná z PVC šířky 33cm</t>
  </si>
  <si>
    <t>1120069417</t>
  </si>
  <si>
    <t>460010024</t>
  </si>
  <si>
    <t>Vytyčení trati vedení kabelového podzemního v zástavbě</t>
  </si>
  <si>
    <t>km</t>
  </si>
  <si>
    <t>46488603</t>
  </si>
  <si>
    <t>460050003.1</t>
  </si>
  <si>
    <t>ruční výkop jámy zem.tř.3-4</t>
  </si>
  <si>
    <t>1697188586</t>
  </si>
  <si>
    <t>460050003.1.1</t>
  </si>
  <si>
    <t>zához jámy zem.tř. 3-4</t>
  </si>
  <si>
    <t>1297711329</t>
  </si>
  <si>
    <t>460050005</t>
  </si>
  <si>
    <t>betonový základ do bednění</t>
  </si>
  <si>
    <t>-971906791</t>
  </si>
  <si>
    <t>460200163</t>
  </si>
  <si>
    <t>Hloubení kabelových nezapažených rýh ručně š. 35 cm, hl. 80 cm, v hornině tř. 3</t>
  </si>
  <si>
    <t>420984773</t>
  </si>
  <si>
    <t>460200303</t>
  </si>
  <si>
    <t>Hloubení kabelových nezapažených rýh ručně š. 50 cm, hl. 120 cm, v hornině tř. 3</t>
  </si>
  <si>
    <t>-550907053</t>
  </si>
  <si>
    <t>460560143</t>
  </si>
  <si>
    <t>Zásyp rýh ručně šířky 35 cm, hloubky 60 cm, z horniny tř. 3</t>
  </si>
  <si>
    <t>-1739858394</t>
  </si>
  <si>
    <t>460560283</t>
  </si>
  <si>
    <t>Zásyp rýh ručně šířky 50 cm, hloubky 100 cm, z horniny tř. 3</t>
  </si>
  <si>
    <t>-2091885665</t>
  </si>
  <si>
    <t>Pol4</t>
  </si>
  <si>
    <t>Podíl přidružených výkonů 1,60% z C46M</t>
  </si>
  <si>
    <t>416482431</t>
  </si>
  <si>
    <t>Pol5</t>
  </si>
  <si>
    <t>Revize, DSPS,  geo. zaměření  -  MONTÁŽ</t>
  </si>
  <si>
    <t>-574653653</t>
  </si>
  <si>
    <t>Revize, DSPS, geo. zaměření - MONTÁŽ</t>
  </si>
  <si>
    <t>Pol7</t>
  </si>
  <si>
    <t>Podružný materiál 5,00%</t>
  </si>
  <si>
    <t>1001356558</t>
  </si>
  <si>
    <t>D1</t>
  </si>
  <si>
    <t>Revize, DSPS,  geo. Zaměření</t>
  </si>
  <si>
    <t>320410001.1</t>
  </si>
  <si>
    <t>celk.prohl.el.zaříz.a vyhot.rev.zp.do 50.tis.mont.</t>
  </si>
  <si>
    <t>429210212</t>
  </si>
  <si>
    <t>320410001.2</t>
  </si>
  <si>
    <t>dokumentace skutečného provedení stavby</t>
  </si>
  <si>
    <t>577842334</t>
  </si>
  <si>
    <t>320410001.3</t>
  </si>
  <si>
    <t>geodetické zaměření</t>
  </si>
  <si>
    <t>1194170937</t>
  </si>
  <si>
    <t>320410001.4</t>
  </si>
  <si>
    <t>montážní plošina</t>
  </si>
  <si>
    <t>2007613166</t>
  </si>
  <si>
    <t>320410001.5</t>
  </si>
  <si>
    <t>Měř.zemn.odporu pro zem.sít do 500m pásku</t>
  </si>
  <si>
    <t>měření</t>
  </si>
  <si>
    <t>2117218200</t>
  </si>
  <si>
    <t>460620002</t>
  </si>
  <si>
    <t>recyklační poplatky</t>
  </si>
  <si>
    <t>-626110776</t>
  </si>
  <si>
    <t>D2</t>
  </si>
  <si>
    <t>Materiály</t>
  </si>
  <si>
    <t>00240</t>
  </si>
  <si>
    <t>trubka ohebná KOPODUR 50</t>
  </si>
  <si>
    <t>-736777178</t>
  </si>
  <si>
    <t>00906</t>
  </si>
  <si>
    <t>pojistkový dotyk 20A</t>
  </si>
  <si>
    <t>-365936871</t>
  </si>
  <si>
    <t>00909.1</t>
  </si>
  <si>
    <t>beton C25/20</t>
  </si>
  <si>
    <t>1380045615</t>
  </si>
  <si>
    <t>00909.2</t>
  </si>
  <si>
    <t>pojistková vložka E27/20A</t>
  </si>
  <si>
    <t>-839494414</t>
  </si>
  <si>
    <t>00909.3</t>
  </si>
  <si>
    <t>svítidlo LED - 28 W</t>
  </si>
  <si>
    <t>1431204994</t>
  </si>
  <si>
    <t>00909.4</t>
  </si>
  <si>
    <t>vertikální držák</t>
  </si>
  <si>
    <t>-633020921</t>
  </si>
  <si>
    <t>01063</t>
  </si>
  <si>
    <t>stožár sadový ocelový - 133/89/60, výška 6 m</t>
  </si>
  <si>
    <t>-1276988155</t>
  </si>
  <si>
    <t>01154</t>
  </si>
  <si>
    <t>elektrovýzbroj stožáru pro 1 okruh</t>
  </si>
  <si>
    <t>1707202458</t>
  </si>
  <si>
    <t>01403</t>
  </si>
  <si>
    <t>FeZn průměr 10mm</t>
  </si>
  <si>
    <t>870217579</t>
  </si>
  <si>
    <t>01473.1</t>
  </si>
  <si>
    <t>ochranná manžeta plastová</t>
  </si>
  <si>
    <t>-569228086</t>
  </si>
  <si>
    <t>01473.2</t>
  </si>
  <si>
    <t>připojovací svorka SS spojovací pro lana</t>
  </si>
  <si>
    <t>-926822969</t>
  </si>
  <si>
    <t>01473.3</t>
  </si>
  <si>
    <t>stožárové pouzdro</t>
  </si>
  <si>
    <t>1901203795</t>
  </si>
  <si>
    <t>02944</t>
  </si>
  <si>
    <t>CYKY 4Bx10mm2 (CYKY 4J10)</t>
  </si>
  <si>
    <t>518101629</t>
  </si>
  <si>
    <t>15100</t>
  </si>
  <si>
    <t>pojistková hlavice 2310-11 E27</t>
  </si>
  <si>
    <t>-965428159</t>
  </si>
  <si>
    <t>15101</t>
  </si>
  <si>
    <t>pojistkový spodek 2110-30 E27</t>
  </si>
  <si>
    <t>970949620</t>
  </si>
  <si>
    <t>33746</t>
  </si>
  <si>
    <t>CY  6mm2 (H07V-U) zelenožlutý</t>
  </si>
  <si>
    <t>242121642</t>
  </si>
  <si>
    <t>CY 6mm2 (H07V-U) zelenožlutý</t>
  </si>
  <si>
    <t>33912</t>
  </si>
  <si>
    <t>CYKY 3Bx1.5mm2 (CYKY 3J1.5)</t>
  </si>
  <si>
    <t>1781824566</t>
  </si>
  <si>
    <t>Pol8</t>
  </si>
  <si>
    <t>GZS 2,50% z C21M a navázaného materiálu</t>
  </si>
  <si>
    <t>2020264298</t>
  </si>
  <si>
    <t>D3</t>
  </si>
  <si>
    <t>C21M - Elektromontáže</t>
  </si>
  <si>
    <t>210010046</t>
  </si>
  <si>
    <t>trubka KOPODUR 50, volně</t>
  </si>
  <si>
    <t>1137214934</t>
  </si>
  <si>
    <t>210100001</t>
  </si>
  <si>
    <t>ukončení vodiče v rozvaděči vč. zapojení a koncovky do 2.5mm2</t>
  </si>
  <si>
    <t>-1217945210</t>
  </si>
  <si>
    <t>210100002</t>
  </si>
  <si>
    <t>ukončení vodiče v rozvaděči vč. zapojení a koncovky do 6mm2</t>
  </si>
  <si>
    <t>-937269055</t>
  </si>
  <si>
    <t>210100003</t>
  </si>
  <si>
    <t>ukončení vodiče v rozvaděči vč. zapojení a koncovky do 16mm2</t>
  </si>
  <si>
    <t>1811414719</t>
  </si>
  <si>
    <t>210120001</t>
  </si>
  <si>
    <t>pojistka včetně vložek E 27 do 25 A</t>
  </si>
  <si>
    <t>395399433</t>
  </si>
  <si>
    <t>210202011.1</t>
  </si>
  <si>
    <t>demontáž svítidla</t>
  </si>
  <si>
    <t>1290659448</t>
  </si>
  <si>
    <t>210202011.2</t>
  </si>
  <si>
    <t>montáž svítidla</t>
  </si>
  <si>
    <t>-1177466568</t>
  </si>
  <si>
    <t>210204002.1</t>
  </si>
  <si>
    <t>demontáž stožár sadový ocelový</t>
  </si>
  <si>
    <t>-538692413</t>
  </si>
  <si>
    <t>210204002.2</t>
  </si>
  <si>
    <t>stožár sadový ocelový</t>
  </si>
  <si>
    <t>-1907395502</t>
  </si>
  <si>
    <t>210204201</t>
  </si>
  <si>
    <t>elektrovýzbroj stožáru pro 1okruh</t>
  </si>
  <si>
    <t>-465269250</t>
  </si>
  <si>
    <t>210220022</t>
  </si>
  <si>
    <t>uzemění v zemi FeZn průměru 8-10mm vč. svorek, propojení a izolace spojů</t>
  </si>
  <si>
    <t>292145510</t>
  </si>
  <si>
    <t>210800527</t>
  </si>
  <si>
    <t>CY 6mm2 (H07V-U) zelenožlutý (VU)</t>
  </si>
  <si>
    <t>-1736829769</t>
  </si>
  <si>
    <t>210810005</t>
  </si>
  <si>
    <t>CYKY-CYKYm 3Bx1.5mm2 (CYKY 3J1.5) 750V (VU)</t>
  </si>
  <si>
    <t>512509644</t>
  </si>
  <si>
    <t>210810013</t>
  </si>
  <si>
    <t>CYKY-CYKYm 4Bx10mm2 (CYKY 4J10) 750V (VU)</t>
  </si>
  <si>
    <t>510494732</t>
  </si>
  <si>
    <t>210950101</t>
  </si>
  <si>
    <t>označovací štítek na kabel(navíc proti ČSN)</t>
  </si>
  <si>
    <t>319192833</t>
  </si>
  <si>
    <t>Pol2</t>
  </si>
  <si>
    <t>Podíl přidružených výkonů 4,80% z C21M a navázaného materiálu</t>
  </si>
  <si>
    <t>292784583</t>
  </si>
  <si>
    <t>SO 701 - Kontejnerové přístřešky</t>
  </si>
  <si>
    <t>PSV - Práce a dodávky PSV</t>
  </si>
  <si>
    <t xml:space="preserve">    767 - Konstrukce zámečnické</t>
  </si>
  <si>
    <t>-373494197</t>
  </si>
  <si>
    <t>132351101</t>
  </si>
  <si>
    <t>Hloubení rýh nezapažených š do 800 mm v hornině třídy těžitelnosti II skupiny 4 objem do 20 m3 strojně</t>
  </si>
  <si>
    <t>-422934702</t>
  </si>
  <si>
    <t>Hloubení nezapažených rýh šířky do 800 mm strojně s urovnáním dna do předepsaného profilu a spádu v hornině třídy těžitelnosti II skupiny 4 do 20 m3</t>
  </si>
  <si>
    <t>https://podminky.urs.cz/item/CS_URS_2022_01/132351101</t>
  </si>
  <si>
    <t>0,3*0,3*0,6*6*2</t>
  </si>
  <si>
    <t>233211119</t>
  </si>
  <si>
    <t>Zemní vrut pro pergoly a přístřešky D 66 mm dl 730 mm</t>
  </si>
  <si>
    <t>1646960713</t>
  </si>
  <si>
    <t>Zemní ocelové vruty pro pergoly a přístřešky průměru 66 mm, délky 730 mm</t>
  </si>
  <si>
    <t>https://podminky.urs.cz/item/CS_URS_2022_01/233211119</t>
  </si>
  <si>
    <t>2332111R</t>
  </si>
  <si>
    <t xml:space="preserve">Kotevní profily pro pergoly a přístřešky </t>
  </si>
  <si>
    <t>-1080198310</t>
  </si>
  <si>
    <t>6*2</t>
  </si>
  <si>
    <t>271532212</t>
  </si>
  <si>
    <t>Podsyp pod základové konstrukce se zhutněním z hrubého kameniva frakce 16 až 32 mm</t>
  </si>
  <si>
    <t>-1101872541</t>
  </si>
  <si>
    <t>Podsyp pod základové konstrukce se zhutněním a urovnáním povrchu z kameniva hrubého, frakce 16 - 32 mm</t>
  </si>
  <si>
    <t>https://podminky.urs.cz/item/CS_URS_2022_01/271532212</t>
  </si>
  <si>
    <t>0,3*0,3*0,15*6*2</t>
  </si>
  <si>
    <t>275313711</t>
  </si>
  <si>
    <t>Základové patky z betonu tř. C 20/25</t>
  </si>
  <si>
    <t>-142280688</t>
  </si>
  <si>
    <t>Základy z betonu prostého patky a bloky z betonu kamenem neprokládaného tř. C 20/25</t>
  </si>
  <si>
    <t>https://podminky.urs.cz/item/CS_URS_2022_01/275313711</t>
  </si>
  <si>
    <t>PSV</t>
  </si>
  <si>
    <t>Práce a dodávky PSV</t>
  </si>
  <si>
    <t>767</t>
  </si>
  <si>
    <t>Konstrukce zámečnické</t>
  </si>
  <si>
    <t>7671-R01</t>
  </si>
  <si>
    <t>Kontejnerový přístřešek</t>
  </si>
  <si>
    <t>1992408697</t>
  </si>
  <si>
    <t>Poznámka k položce:
Kontejnerový přístřešek bude kotven do základových patek o rozměru 0,3x0,3x0,6 m. Základy budou
umístěny 0,2 m pod úrovní zpevněných ploch.
0,000 = Úroveň zpevněných ploch
- 0,200 = Horní hrana základové patky
- 0,800 = Spodní hrana základové patky
Základové patky budou z prostého betonu C20/25.
Sloupy jsou do základů připevněny pomocí kotevních profilů zapuštěných v betonových základech.
Nosné konstrukce přístřešku je tvořena konstrukcí ze surového hliníku opatřena šedým nátěrem. Boční a
zadní výplně jsou tvořeni pozinkovanou výplní tahokov. Zastřešení bude z trapézového plechu z
pozinkovanou polyesterovou povrchovou vrstvou. Součástí přístřešku jsou i okapní plech na zadní straně a
krycí plech na čelní straně.
Konstrukce je tvořena třemi druhy rámu, dvěma druhy vodorovných příčlí, svislými příčlemi. Stěny jsou
tvořeny boční a zadní výplní. Zastřešení je tvořeno trapézovým, prolamovaným plechem.
Jeden z přístřešků je umístěn na zpevněné ploše u křížení ulic Československé Armády a Komenského.
Druhý z přístřešků je umístěn na zpevněné ploše u křížení ulic Komenského a Polní.</t>
  </si>
  <si>
    <t>7671-R02</t>
  </si>
  <si>
    <t xml:space="preserve">Ostatní náklady a práce související s přístřeškem </t>
  </si>
  <si>
    <t>-161488178</t>
  </si>
  <si>
    <t>VON - Vedlejší a ostatní náklady</t>
  </si>
  <si>
    <t xml:space="preserve">    VRN9 - Ostatní náklady</t>
  </si>
  <si>
    <t>VRN1 - Průzkumné, geodetické a projektové práce</t>
  </si>
  <si>
    <t>VRN3 - Zařízení staveniště</t>
  </si>
  <si>
    <t>VRN4 - Inženýrská činnost</t>
  </si>
  <si>
    <t>VRN7 - Provozní vlivy</t>
  </si>
  <si>
    <t>065002000</t>
  </si>
  <si>
    <t>Mimostaveništní doprava materiálů</t>
  </si>
  <si>
    <t>1024</t>
  </si>
  <si>
    <t>393063148</t>
  </si>
  <si>
    <t>https://podminky.urs.cz/item/CS_URS_2022_01/065002000</t>
  </si>
  <si>
    <t>VRN9</t>
  </si>
  <si>
    <t>Ostatní náklady</t>
  </si>
  <si>
    <t>090001000</t>
  </si>
  <si>
    <t>-1188157319</t>
  </si>
  <si>
    <t>https://podminky.urs.cz/item/CS_URS_2022_01/090001000</t>
  </si>
  <si>
    <t xml:space="preserve">Poznámka k položce:
OSTATNÍ POŽADAVKY - POSUDKY, KONTROLY, REVIZNÍ ZPRÁVY
zahrnuje veškeré náklady spojené s objednatelem požadovanými pracemi
</t>
  </si>
  <si>
    <t>091003000</t>
  </si>
  <si>
    <t>Ostatní náklady bez rozlišení</t>
  </si>
  <si>
    <t>-1973764464</t>
  </si>
  <si>
    <t>https://podminky.urs.cz/item/CS_URS_2022_01/091003000</t>
  </si>
  <si>
    <t xml:space="preserve">Poznámka k položce:
Výstražné a bezpečnostní značky a tabulky podle požadavku ČSN ISO 3864 – Bezpečnostní barvy a bezpečnostní značky, ČSN 018013 – Požární tabulky a nař. vl. č. 375/2017 Sb. 
- hlavní vypínač elektrické energie, rozvaděče a elektrické zařízení. 
- hlavní uzávěr vody 
- směry úniku fotoluminiscenčními tabulkami 
</t>
  </si>
  <si>
    <t>010001000</t>
  </si>
  <si>
    <t>-964526895</t>
  </si>
  <si>
    <t>https://podminky.urs.cz/item/CS_URS_2022_01/010001000</t>
  </si>
  <si>
    <t xml:space="preserve">Poznámka k položce:
PRŮZKUMNÉ PRÁCE DIAGNOSTIKY KONSTRUKCÍ V PODZEMÍ
</t>
  </si>
  <si>
    <t>012002000</t>
  </si>
  <si>
    <t>Geodetické práce</t>
  </si>
  <si>
    <t>536792114</t>
  </si>
  <si>
    <t xml:space="preserve">Poznámka k položce:
"Zaměřené před zahajením výstavby. 
Zaměření skutečného provedení stavby."
</t>
  </si>
  <si>
    <t>013002000</t>
  </si>
  <si>
    <t>Projektové práce</t>
  </si>
  <si>
    <t>-2000930304</t>
  </si>
  <si>
    <t>1857630694</t>
  </si>
  <si>
    <t>https://podminky.urs.cz/item/CS_URS_2022_01/013254000</t>
  </si>
  <si>
    <t xml:space="preserve">Poznámka k položce:
Dokumentace skutečného provedení stavby, Obsah a rozsah dle zadávací dokumentace
</t>
  </si>
  <si>
    <t>VRN3</t>
  </si>
  <si>
    <t>Zařízení staveniště</t>
  </si>
  <si>
    <t>030001000</t>
  </si>
  <si>
    <t>712457391</t>
  </si>
  <si>
    <t xml:space="preserve">Poznámka k položce:
Zajištění dvou kanceláří jako zázemí pro objednatele (SS+TDI) vč. sociálního zařízení a elektřiny. Dále zajištění kanceláře - zasedací místnosti pro cca 20 osob pro konání KD stavby a jednání se zástupci objednatele. Po celou dobu realizace.
zahrnuje objednatelem povolené náklady na pořízení (event. pronájem), provozování, udržování a likvidaci zhotovitelova zařízení
</t>
  </si>
  <si>
    <t>031203000</t>
  </si>
  <si>
    <t>Terénní úpravy pro zařízení staveniště</t>
  </si>
  <si>
    <t>-1771259477</t>
  </si>
  <si>
    <t>https://podminky.urs.cz/item/CS_URS_2022_01/031203000</t>
  </si>
  <si>
    <t>033103000</t>
  </si>
  <si>
    <t>Připojení energií</t>
  </si>
  <si>
    <t>-857127296</t>
  </si>
  <si>
    <t>https://podminky.urs.cz/item/CS_URS_2022_01/033103000</t>
  </si>
  <si>
    <t>034103000</t>
  </si>
  <si>
    <t>Oplocení staveniště</t>
  </si>
  <si>
    <t>-800679002</t>
  </si>
  <si>
    <t>https://podminky.urs.cz/item/CS_URS_2022_01/034103000</t>
  </si>
  <si>
    <t>034503000</t>
  </si>
  <si>
    <t>Informační tabule na staveništi</t>
  </si>
  <si>
    <t>1359988648</t>
  </si>
  <si>
    <t>https://podminky.urs.cz/item/CS_URS_2022_01/034503000</t>
  </si>
  <si>
    <t>039103000</t>
  </si>
  <si>
    <t>Rozebrání, bourání a odvoz zařízení staveniště</t>
  </si>
  <si>
    <t>-1416246599</t>
  </si>
  <si>
    <t>https://podminky.urs.cz/item/CS_URS_2022_01/039103000</t>
  </si>
  <si>
    <t>042503000</t>
  </si>
  <si>
    <t>Plán BOZP na staveništi</t>
  </si>
  <si>
    <t>-779130645</t>
  </si>
  <si>
    <t>https://podminky.urs.cz/item/CS_URS_2022_01/042503000</t>
  </si>
  <si>
    <t>043103000</t>
  </si>
  <si>
    <t>Zkoušky bez rozlišení</t>
  </si>
  <si>
    <t>764462536</t>
  </si>
  <si>
    <t>https://podminky.urs.cz/item/CS_URS_2022_01/043103000</t>
  </si>
  <si>
    <t>043154000</t>
  </si>
  <si>
    <t>Zkoušky hutnicí</t>
  </si>
  <si>
    <t>1142782965</t>
  </si>
  <si>
    <t>https://podminky.urs.cz/item/CS_URS_2022_01/043154000</t>
  </si>
  <si>
    <t>070001000</t>
  </si>
  <si>
    <t>-869558206</t>
  </si>
  <si>
    <t>072103001</t>
  </si>
  <si>
    <t>Projednání DIO a zajištění DIR komunikace II.a III. třídy nebo místní komunikace</t>
  </si>
  <si>
    <t>686387899</t>
  </si>
  <si>
    <t>Poznámka k položce:
Vč. osazení dočasného dopravního značení, pronájmu po celou dobu výstavby a demontáže.
Vč. vypracování projektu DIO</t>
  </si>
  <si>
    <t>SEZNAM FIGUR</t>
  </si>
  <si>
    <t>Výměra</t>
  </si>
  <si>
    <t xml:space="preserve"> SO 101</t>
  </si>
  <si>
    <t>Použití figury:</t>
  </si>
  <si>
    <t>446,0088</t>
  </si>
  <si>
    <t>680,870</t>
  </si>
  <si>
    <t>321,8797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</si>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</sst>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211" TargetMode="External" /><Relationship Id="rId2" Type="http://schemas.openxmlformats.org/officeDocument/2006/relationships/hyperlink" Target="https://podminky.urs.cz/item/CS_URS_2022_01/113154253" TargetMode="External" /><Relationship Id="rId3" Type="http://schemas.openxmlformats.org/officeDocument/2006/relationships/hyperlink" Target="https://podminky.urs.cz/item/CS_URS_2022_01/113154254" TargetMode="External" /><Relationship Id="rId4" Type="http://schemas.openxmlformats.org/officeDocument/2006/relationships/hyperlink" Target="https://podminky.urs.cz/item/CS_URS_2022_01/113201112" TargetMode="External" /><Relationship Id="rId5" Type="http://schemas.openxmlformats.org/officeDocument/2006/relationships/hyperlink" Target="https://podminky.urs.cz/item/CS_URS_2022_01/113204111" TargetMode="External" /><Relationship Id="rId6" Type="http://schemas.openxmlformats.org/officeDocument/2006/relationships/hyperlink" Target="https://podminky.urs.cz/item/CS_URS_2022_01/121151113" TargetMode="External" /><Relationship Id="rId7" Type="http://schemas.openxmlformats.org/officeDocument/2006/relationships/hyperlink" Target="https://podminky.urs.cz/item/CS_URS_2022_01/122452205" TargetMode="External" /><Relationship Id="rId8" Type="http://schemas.openxmlformats.org/officeDocument/2006/relationships/hyperlink" Target="https://podminky.urs.cz/item/CS_URS_2022_01/132351103" TargetMode="External" /><Relationship Id="rId9" Type="http://schemas.openxmlformats.org/officeDocument/2006/relationships/hyperlink" Target="https://podminky.urs.cz/item/CS_URS_2022_01/181151321" TargetMode="External" /><Relationship Id="rId10" Type="http://schemas.openxmlformats.org/officeDocument/2006/relationships/hyperlink" Target="https://podminky.urs.cz/item/CS_URS_2022_01/181351003" TargetMode="External" /><Relationship Id="rId11" Type="http://schemas.openxmlformats.org/officeDocument/2006/relationships/hyperlink" Target="https://podminky.urs.cz/item/CS_URS_2022_01/181451131" TargetMode="External" /><Relationship Id="rId12" Type="http://schemas.openxmlformats.org/officeDocument/2006/relationships/hyperlink" Target="https://podminky.urs.cz/item/CS_URS_2022_01/211531111" TargetMode="External" /><Relationship Id="rId13" Type="http://schemas.openxmlformats.org/officeDocument/2006/relationships/hyperlink" Target="https://podminky.urs.cz/item/CS_URS_2022_01/211971121" TargetMode="External" /><Relationship Id="rId14" Type="http://schemas.openxmlformats.org/officeDocument/2006/relationships/hyperlink" Target="https://podminky.urs.cz/item/CS_URS_2022_01/564851111" TargetMode="External" /><Relationship Id="rId15" Type="http://schemas.openxmlformats.org/officeDocument/2006/relationships/hyperlink" Target="https://podminky.urs.cz/item/CS_URS_2022_01/564921411" TargetMode="External" /><Relationship Id="rId16" Type="http://schemas.openxmlformats.org/officeDocument/2006/relationships/hyperlink" Target="https://podminky.urs.cz/item/CS_URS_2022_01/565155111" TargetMode="External" /><Relationship Id="rId17" Type="http://schemas.openxmlformats.org/officeDocument/2006/relationships/hyperlink" Target="https://podminky.urs.cz/item/CS_URS_2022_01/567921112" TargetMode="External" /><Relationship Id="rId18" Type="http://schemas.openxmlformats.org/officeDocument/2006/relationships/hyperlink" Target="https://podminky.urs.cz/item/CS_URS_2022_01/573111111" TargetMode="External" /><Relationship Id="rId19" Type="http://schemas.openxmlformats.org/officeDocument/2006/relationships/hyperlink" Target="https://podminky.urs.cz/item/CS_URS_2022_01/573211107" TargetMode="External" /><Relationship Id="rId20" Type="http://schemas.openxmlformats.org/officeDocument/2006/relationships/hyperlink" Target="https://podminky.urs.cz/item/CS_URS_2022_01/577133111" TargetMode="External" /><Relationship Id="rId21" Type="http://schemas.openxmlformats.org/officeDocument/2006/relationships/hyperlink" Target="https://podminky.urs.cz/item/CS_URS_2022_01/577134141" TargetMode="External" /><Relationship Id="rId22" Type="http://schemas.openxmlformats.org/officeDocument/2006/relationships/hyperlink" Target="https://podminky.urs.cz/item/CS_URS_2022_01/596211113" TargetMode="External" /><Relationship Id="rId23" Type="http://schemas.openxmlformats.org/officeDocument/2006/relationships/hyperlink" Target="https://podminky.urs.cz/item/CS_URS_2022_01/596212213" TargetMode="External" /><Relationship Id="rId24" Type="http://schemas.openxmlformats.org/officeDocument/2006/relationships/hyperlink" Target="https://podminky.urs.cz/item/CS_URS_2022_01/596412213" TargetMode="External" /><Relationship Id="rId25" Type="http://schemas.openxmlformats.org/officeDocument/2006/relationships/hyperlink" Target="https://podminky.urs.cz/item/CS_URS_2022_01/914111111" TargetMode="External" /><Relationship Id="rId26" Type="http://schemas.openxmlformats.org/officeDocument/2006/relationships/hyperlink" Target="https://podminky.urs.cz/item/CS_URS_2022_01/914511111" TargetMode="External" /><Relationship Id="rId27" Type="http://schemas.openxmlformats.org/officeDocument/2006/relationships/hyperlink" Target="https://podminky.urs.cz/item/CS_URS_2022_01/915311112" TargetMode="External" /><Relationship Id="rId28" Type="http://schemas.openxmlformats.org/officeDocument/2006/relationships/hyperlink" Target="https://podminky.urs.cz/item/CS_URS_2022_01/915331111" TargetMode="External" /><Relationship Id="rId29" Type="http://schemas.openxmlformats.org/officeDocument/2006/relationships/hyperlink" Target="https://podminky.urs.cz/item/CS_URS_2022_01/916131213" TargetMode="External" /><Relationship Id="rId30" Type="http://schemas.openxmlformats.org/officeDocument/2006/relationships/hyperlink" Target="https://podminky.urs.cz/item/CS_URS_2022_01/916331112" TargetMode="External" /><Relationship Id="rId31" Type="http://schemas.openxmlformats.org/officeDocument/2006/relationships/hyperlink" Target="https://podminky.urs.cz/item/CS_URS_2022_01/919731122" TargetMode="External" /><Relationship Id="rId32" Type="http://schemas.openxmlformats.org/officeDocument/2006/relationships/hyperlink" Target="https://podminky.urs.cz/item/CS_URS_2022_01/919732211" TargetMode="External" /><Relationship Id="rId33" Type="http://schemas.openxmlformats.org/officeDocument/2006/relationships/hyperlink" Target="https://podminky.urs.cz/item/CS_URS_2022_01/919735112" TargetMode="External" /><Relationship Id="rId34" Type="http://schemas.openxmlformats.org/officeDocument/2006/relationships/hyperlink" Target="https://podminky.urs.cz/item/CS_URS_2022_01/998225111" TargetMode="External" /><Relationship Id="rId3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54104" TargetMode="External" /><Relationship Id="rId2" Type="http://schemas.openxmlformats.org/officeDocument/2006/relationships/hyperlink" Target="https://podminky.urs.cz/item/CS_URS_2022_01/151101101" TargetMode="External" /><Relationship Id="rId3" Type="http://schemas.openxmlformats.org/officeDocument/2006/relationships/hyperlink" Target="https://podminky.urs.cz/item/CS_URS_2022_01/151101111" TargetMode="External" /><Relationship Id="rId4" Type="http://schemas.openxmlformats.org/officeDocument/2006/relationships/hyperlink" Target="https://podminky.urs.cz/item/CS_URS_2022_01/162351103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7151111" TargetMode="External" /><Relationship Id="rId7" Type="http://schemas.openxmlformats.org/officeDocument/2006/relationships/hyperlink" Target="https://podminky.urs.cz/item/CS_URS_2022_01/171201231" TargetMode="External" /><Relationship Id="rId8" Type="http://schemas.openxmlformats.org/officeDocument/2006/relationships/hyperlink" Target="https://podminky.urs.cz/item/CS_URS_2022_01/171251201" TargetMode="External" /><Relationship Id="rId9" Type="http://schemas.openxmlformats.org/officeDocument/2006/relationships/hyperlink" Target="https://podminky.urs.cz/item/CS_URS_2022_01/174151101" TargetMode="External" /><Relationship Id="rId10" Type="http://schemas.openxmlformats.org/officeDocument/2006/relationships/hyperlink" Target="https://podminky.urs.cz/item/CS_URS_2022_01/175151101" TargetMode="External" /><Relationship Id="rId11" Type="http://schemas.openxmlformats.org/officeDocument/2006/relationships/hyperlink" Target="https://podminky.urs.cz/item/CS_URS_2022_01/451573111" TargetMode="External" /><Relationship Id="rId12" Type="http://schemas.openxmlformats.org/officeDocument/2006/relationships/hyperlink" Target="https://podminky.urs.cz/item/CS_URS_2022_01/857242122" TargetMode="External" /><Relationship Id="rId13" Type="http://schemas.openxmlformats.org/officeDocument/2006/relationships/hyperlink" Target="https://podminky.urs.cz/item/CS_URS_2022_01/857262122" TargetMode="External" /><Relationship Id="rId14" Type="http://schemas.openxmlformats.org/officeDocument/2006/relationships/hyperlink" Target="https://podminky.urs.cz/item/CS_URS_2022_01/857264122" TargetMode="External" /><Relationship Id="rId15" Type="http://schemas.openxmlformats.org/officeDocument/2006/relationships/hyperlink" Target="https://podminky.urs.cz/item/CS_URS_2022_01/871161211" TargetMode="External" /><Relationship Id="rId16" Type="http://schemas.openxmlformats.org/officeDocument/2006/relationships/hyperlink" Target="https://podminky.urs.cz/item/CS_URS_2022_01/871211141" TargetMode="External" /><Relationship Id="rId17" Type="http://schemas.openxmlformats.org/officeDocument/2006/relationships/hyperlink" Target="https://podminky.urs.cz/item/CS_URS_2022_01/871251211" TargetMode="External" /><Relationship Id="rId18" Type="http://schemas.openxmlformats.org/officeDocument/2006/relationships/hyperlink" Target="https://podminky.urs.cz/item/CS_URS_2022_01/871321141" TargetMode="External" /><Relationship Id="rId19" Type="http://schemas.openxmlformats.org/officeDocument/2006/relationships/hyperlink" Target="https://podminky.urs.cz/item/CS_URS_2022_01/877241101" TargetMode="External" /><Relationship Id="rId20" Type="http://schemas.openxmlformats.org/officeDocument/2006/relationships/hyperlink" Target="https://podminky.urs.cz/item/CS_URS_2022_01/877261101" TargetMode="External" /><Relationship Id="rId21" Type="http://schemas.openxmlformats.org/officeDocument/2006/relationships/hyperlink" Target="https://podminky.urs.cz/item/CS_URS_2022_01/877261110" TargetMode="External" /><Relationship Id="rId22" Type="http://schemas.openxmlformats.org/officeDocument/2006/relationships/hyperlink" Target="https://podminky.urs.cz/item/CS_URS_2022_01/891161322" TargetMode="External" /><Relationship Id="rId23" Type="http://schemas.openxmlformats.org/officeDocument/2006/relationships/hyperlink" Target="https://podminky.urs.cz/item/CS_URS_2022_01/891241112" TargetMode="External" /><Relationship Id="rId24" Type="http://schemas.openxmlformats.org/officeDocument/2006/relationships/hyperlink" Target="https://podminky.urs.cz/item/CS_URS_2022_01/891247111" TargetMode="External" /><Relationship Id="rId25" Type="http://schemas.openxmlformats.org/officeDocument/2006/relationships/hyperlink" Target="https://podminky.urs.cz/item/CS_URS_2022_01/891261112" TargetMode="External" /><Relationship Id="rId26" Type="http://schemas.openxmlformats.org/officeDocument/2006/relationships/hyperlink" Target="https://podminky.urs.cz/item/CS_URS_2022_01/891269111" TargetMode="External" /><Relationship Id="rId27" Type="http://schemas.openxmlformats.org/officeDocument/2006/relationships/hyperlink" Target="https://podminky.urs.cz/item/CS_URS_2022_01/899401112" TargetMode="External" /><Relationship Id="rId28" Type="http://schemas.openxmlformats.org/officeDocument/2006/relationships/hyperlink" Target="https://podminky.urs.cz/item/CS_URS_2022_01/899401113" TargetMode="External" /><Relationship Id="rId29" Type="http://schemas.openxmlformats.org/officeDocument/2006/relationships/hyperlink" Target="https://podminky.urs.cz/item/CS_URS_2022_01/899721111" TargetMode="External" /><Relationship Id="rId30" Type="http://schemas.openxmlformats.org/officeDocument/2006/relationships/hyperlink" Target="https://podminky.urs.cz/item/CS_URS_2022_01/899722113" TargetMode="External" /><Relationship Id="rId31" Type="http://schemas.openxmlformats.org/officeDocument/2006/relationships/hyperlink" Target="https://podminky.urs.cz/item/CS_URS_2022_01/997013501" TargetMode="External" /><Relationship Id="rId32" Type="http://schemas.openxmlformats.org/officeDocument/2006/relationships/hyperlink" Target="https://podminky.urs.cz/item/CS_URS_2022_01/997013509" TargetMode="External" /><Relationship Id="rId33" Type="http://schemas.openxmlformats.org/officeDocument/2006/relationships/hyperlink" Target="https://podminky.urs.cz/item/CS_URS_2022_01/997013813" TargetMode="External" /><Relationship Id="rId34" Type="http://schemas.openxmlformats.org/officeDocument/2006/relationships/hyperlink" Target="https://podminky.urs.cz/item/CS_URS_2022_01/998276101" TargetMode="External" /><Relationship Id="rId35" Type="http://schemas.openxmlformats.org/officeDocument/2006/relationships/hyperlink" Target="https://podminky.urs.cz/item/CS_URS_2022_01/998276124" TargetMode="External" /><Relationship Id="rId3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54205" TargetMode="External" /><Relationship Id="rId2" Type="http://schemas.openxmlformats.org/officeDocument/2006/relationships/hyperlink" Target="https://podminky.urs.cz/item/CS_URS_2022_01/151101102" TargetMode="External" /><Relationship Id="rId3" Type="http://schemas.openxmlformats.org/officeDocument/2006/relationships/hyperlink" Target="https://podminky.urs.cz/item/CS_URS_2022_01/151101112" TargetMode="External" /><Relationship Id="rId4" Type="http://schemas.openxmlformats.org/officeDocument/2006/relationships/hyperlink" Target="https://podminky.urs.cz/item/CS_URS_2022_01/162351103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7151111" TargetMode="External" /><Relationship Id="rId7" Type="http://schemas.openxmlformats.org/officeDocument/2006/relationships/hyperlink" Target="https://podminky.urs.cz/item/CS_URS_2022_01/171201231" TargetMode="External" /><Relationship Id="rId8" Type="http://schemas.openxmlformats.org/officeDocument/2006/relationships/hyperlink" Target="https://podminky.urs.cz/item/CS_URS_2022_01/171251201" TargetMode="External" /><Relationship Id="rId9" Type="http://schemas.openxmlformats.org/officeDocument/2006/relationships/hyperlink" Target="https://podminky.urs.cz/item/CS_URS_2022_01/174151101" TargetMode="External" /><Relationship Id="rId10" Type="http://schemas.openxmlformats.org/officeDocument/2006/relationships/hyperlink" Target="https://podminky.urs.cz/item/CS_URS_2022_01/175151101" TargetMode="External" /><Relationship Id="rId11" Type="http://schemas.openxmlformats.org/officeDocument/2006/relationships/hyperlink" Target="https://podminky.urs.cz/item/CS_URS_2022_01/451573111" TargetMode="External" /><Relationship Id="rId12" Type="http://schemas.openxmlformats.org/officeDocument/2006/relationships/hyperlink" Target="https://podminky.urs.cz/item/CS_URS_2022_01/452311141" TargetMode="External" /><Relationship Id="rId13" Type="http://schemas.openxmlformats.org/officeDocument/2006/relationships/hyperlink" Target="https://podminky.urs.cz/item/CS_URS_2022_01/871315241" TargetMode="External" /><Relationship Id="rId14" Type="http://schemas.openxmlformats.org/officeDocument/2006/relationships/hyperlink" Target="https://podminky.urs.cz/item/CS_URS_2022_01/871375241" TargetMode="External" /><Relationship Id="rId15" Type="http://schemas.openxmlformats.org/officeDocument/2006/relationships/hyperlink" Target="https://podminky.urs.cz/item/CS_URS_2022_01/877375221" TargetMode="External" /><Relationship Id="rId16" Type="http://schemas.openxmlformats.org/officeDocument/2006/relationships/hyperlink" Target="https://podminky.urs.cz/item/CS_URS_2022_01/894411311" TargetMode="External" /><Relationship Id="rId17" Type="http://schemas.openxmlformats.org/officeDocument/2006/relationships/hyperlink" Target="https://podminky.urs.cz/item/CS_URS_2022_01/894412411" TargetMode="External" /><Relationship Id="rId18" Type="http://schemas.openxmlformats.org/officeDocument/2006/relationships/hyperlink" Target="https://podminky.urs.cz/item/CS_URS_2022_01/894414111" TargetMode="External" /><Relationship Id="rId19" Type="http://schemas.openxmlformats.org/officeDocument/2006/relationships/hyperlink" Target="https://podminky.urs.cz/item/CS_URS_2022_01/894414211" TargetMode="External" /><Relationship Id="rId20" Type="http://schemas.openxmlformats.org/officeDocument/2006/relationships/hyperlink" Target="https://podminky.urs.cz/item/CS_URS_2022_01/899104112" TargetMode="External" /><Relationship Id="rId21" Type="http://schemas.openxmlformats.org/officeDocument/2006/relationships/hyperlink" Target="https://podminky.urs.cz/item/CS_URS_2022_01/997013501" TargetMode="External" /><Relationship Id="rId22" Type="http://schemas.openxmlformats.org/officeDocument/2006/relationships/hyperlink" Target="https://podminky.urs.cz/item/CS_URS_2022_01/997013509" TargetMode="External" /><Relationship Id="rId23" Type="http://schemas.openxmlformats.org/officeDocument/2006/relationships/hyperlink" Target="https://podminky.urs.cz/item/CS_URS_2022_01/997013601" TargetMode="External" /><Relationship Id="rId24" Type="http://schemas.openxmlformats.org/officeDocument/2006/relationships/hyperlink" Target="https://podminky.urs.cz/item/CS_URS_2022_01/998276101" TargetMode="External" /><Relationship Id="rId25" Type="http://schemas.openxmlformats.org/officeDocument/2006/relationships/hyperlink" Target="https://podminky.urs.cz/item/CS_URS_2022_01/998276124" TargetMode="External" /><Relationship Id="rId2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54206" TargetMode="External" /><Relationship Id="rId2" Type="http://schemas.openxmlformats.org/officeDocument/2006/relationships/hyperlink" Target="https://podminky.urs.cz/item/CS_URS_2022_01/151101102" TargetMode="External" /><Relationship Id="rId3" Type="http://schemas.openxmlformats.org/officeDocument/2006/relationships/hyperlink" Target="https://podminky.urs.cz/item/CS_URS_2022_01/151101112" TargetMode="External" /><Relationship Id="rId4" Type="http://schemas.openxmlformats.org/officeDocument/2006/relationships/hyperlink" Target="https://podminky.urs.cz/item/CS_URS_2022_01/162351103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7151111" TargetMode="External" /><Relationship Id="rId7" Type="http://schemas.openxmlformats.org/officeDocument/2006/relationships/hyperlink" Target="https://podminky.urs.cz/item/CS_URS_2022_01/171201231" TargetMode="External" /><Relationship Id="rId8" Type="http://schemas.openxmlformats.org/officeDocument/2006/relationships/hyperlink" Target="https://podminky.urs.cz/item/CS_URS_2022_01/171251201" TargetMode="External" /><Relationship Id="rId9" Type="http://schemas.openxmlformats.org/officeDocument/2006/relationships/hyperlink" Target="https://podminky.urs.cz/item/CS_URS_2022_01/174151101" TargetMode="External" /><Relationship Id="rId10" Type="http://schemas.openxmlformats.org/officeDocument/2006/relationships/hyperlink" Target="https://podminky.urs.cz/item/CS_URS_2022_01/175151101" TargetMode="External" /><Relationship Id="rId11" Type="http://schemas.openxmlformats.org/officeDocument/2006/relationships/hyperlink" Target="https://podminky.urs.cz/item/CS_URS_2022_01/451573111" TargetMode="External" /><Relationship Id="rId12" Type="http://schemas.openxmlformats.org/officeDocument/2006/relationships/hyperlink" Target="https://podminky.urs.cz/item/CS_URS_2022_01/452311141" TargetMode="External" /><Relationship Id="rId13" Type="http://schemas.openxmlformats.org/officeDocument/2006/relationships/hyperlink" Target="https://podminky.urs.cz/item/CS_URS_2022_01/871315241" TargetMode="External" /><Relationship Id="rId14" Type="http://schemas.openxmlformats.org/officeDocument/2006/relationships/hyperlink" Target="https://podminky.urs.cz/item/CS_URS_2022_01/871365241" TargetMode="External" /><Relationship Id="rId15" Type="http://schemas.openxmlformats.org/officeDocument/2006/relationships/hyperlink" Target="https://podminky.urs.cz/item/CS_URS_2022_01/871395241" TargetMode="External" /><Relationship Id="rId16" Type="http://schemas.openxmlformats.org/officeDocument/2006/relationships/hyperlink" Target="https://podminky.urs.cz/item/CS_URS_2022_01/877365221" TargetMode="External" /><Relationship Id="rId17" Type="http://schemas.openxmlformats.org/officeDocument/2006/relationships/hyperlink" Target="https://podminky.urs.cz/item/CS_URS_2022_01/877395221" TargetMode="External" /><Relationship Id="rId18" Type="http://schemas.openxmlformats.org/officeDocument/2006/relationships/hyperlink" Target="https://podminky.urs.cz/item/CS_URS_2022_01/894411311" TargetMode="External" /><Relationship Id="rId19" Type="http://schemas.openxmlformats.org/officeDocument/2006/relationships/hyperlink" Target="https://podminky.urs.cz/item/CS_URS_2022_01/894414111" TargetMode="External" /><Relationship Id="rId20" Type="http://schemas.openxmlformats.org/officeDocument/2006/relationships/hyperlink" Target="https://podminky.urs.cz/item/CS_URS_2022_01/894414211" TargetMode="External" /><Relationship Id="rId21" Type="http://schemas.openxmlformats.org/officeDocument/2006/relationships/hyperlink" Target="https://podminky.urs.cz/item/CS_URS_2022_01/899104112" TargetMode="External" /><Relationship Id="rId22" Type="http://schemas.openxmlformats.org/officeDocument/2006/relationships/hyperlink" Target="https://podminky.urs.cz/item/CS_URS_2022_01/998276101" TargetMode="External" /><Relationship Id="rId23" Type="http://schemas.openxmlformats.org/officeDocument/2006/relationships/hyperlink" Target="https://podminky.urs.cz/item/CS_URS_2022_01/998276124" TargetMode="External" /><Relationship Id="rId2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351101" TargetMode="External" /><Relationship Id="rId2" Type="http://schemas.openxmlformats.org/officeDocument/2006/relationships/hyperlink" Target="https://podminky.urs.cz/item/CS_URS_2022_01/233211119" TargetMode="External" /><Relationship Id="rId3" Type="http://schemas.openxmlformats.org/officeDocument/2006/relationships/hyperlink" Target="https://podminky.urs.cz/item/CS_URS_2022_01/271532212" TargetMode="External" /><Relationship Id="rId4" Type="http://schemas.openxmlformats.org/officeDocument/2006/relationships/hyperlink" Target="https://podminky.urs.cz/item/CS_URS_2022_01/275313711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65002000" TargetMode="External" /><Relationship Id="rId2" Type="http://schemas.openxmlformats.org/officeDocument/2006/relationships/hyperlink" Target="https://podminky.urs.cz/item/CS_URS_2022_01/090001000" TargetMode="External" /><Relationship Id="rId3" Type="http://schemas.openxmlformats.org/officeDocument/2006/relationships/hyperlink" Target="https://podminky.urs.cz/item/CS_URS_2022_01/091003000" TargetMode="External" /><Relationship Id="rId4" Type="http://schemas.openxmlformats.org/officeDocument/2006/relationships/hyperlink" Target="https://podminky.urs.cz/item/CS_URS_2022_01/010001000" TargetMode="External" /><Relationship Id="rId5" Type="http://schemas.openxmlformats.org/officeDocument/2006/relationships/hyperlink" Target="https://podminky.urs.cz/item/CS_URS_2022_01/013254000" TargetMode="External" /><Relationship Id="rId6" Type="http://schemas.openxmlformats.org/officeDocument/2006/relationships/hyperlink" Target="https://podminky.urs.cz/item/CS_URS_2022_01/031203000" TargetMode="External" /><Relationship Id="rId7" Type="http://schemas.openxmlformats.org/officeDocument/2006/relationships/hyperlink" Target="https://podminky.urs.cz/item/CS_URS_2022_01/033103000" TargetMode="External" /><Relationship Id="rId8" Type="http://schemas.openxmlformats.org/officeDocument/2006/relationships/hyperlink" Target="https://podminky.urs.cz/item/CS_URS_2022_01/034103000" TargetMode="External" /><Relationship Id="rId9" Type="http://schemas.openxmlformats.org/officeDocument/2006/relationships/hyperlink" Target="https://podminky.urs.cz/item/CS_URS_2022_01/034503000" TargetMode="External" /><Relationship Id="rId10" Type="http://schemas.openxmlformats.org/officeDocument/2006/relationships/hyperlink" Target="https://podminky.urs.cz/item/CS_URS_2022_01/039103000" TargetMode="External" /><Relationship Id="rId11" Type="http://schemas.openxmlformats.org/officeDocument/2006/relationships/hyperlink" Target="https://podminky.urs.cz/item/CS_URS_2022_01/042503000" TargetMode="External" /><Relationship Id="rId12" Type="http://schemas.openxmlformats.org/officeDocument/2006/relationships/hyperlink" Target="https://podminky.urs.cz/item/CS_URS_2022_01/043103000" TargetMode="External" /><Relationship Id="rId13" Type="http://schemas.openxmlformats.org/officeDocument/2006/relationships/hyperlink" Target="https://podminky.urs.cz/item/CS_URS_2022_01/043154000" TargetMode="External" /><Relationship Id="rId1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34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31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2022-02-10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Stavební úpravy MK v ul. Komenského a 1. etapy ul. Polní v Třeboni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Třeboň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10. 2. 2022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Třeboň, Palackého nám. 46/II, 379 01 Třeboň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INVENTE, s.r.o., Žerotínova 483/1, 370 04 Č. Buděj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ROUND(SUM(AG55:AG61),2)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ROUND(SUM(AS55:AS61),2)</f>
        <v>0</v>
      </c>
      <c r="AT54" s="107">
        <f>ROUND(SUM(AV54:AW54),2)</f>
        <v>0</v>
      </c>
      <c r="AU54" s="108">
        <f>ROUND(SUM(AU55:AU61),5)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ROUND(SUM(AZ55:AZ61),2)</f>
        <v>0</v>
      </c>
      <c r="BA54" s="107">
        <f>ROUND(SUM(BA55:BA61),2)</f>
        <v>0</v>
      </c>
      <c r="BB54" s="107">
        <f>ROUND(SUM(BB55:BB61),2)</f>
        <v>0</v>
      </c>
      <c r="BC54" s="107">
        <f>ROUND(SUM(BC55:BC61),2)</f>
        <v>0</v>
      </c>
      <c r="BD54" s="109">
        <f>ROUND(SUM(BD55:BD61),2)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24.7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101 - Komunikace, zpev...'!J30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'SO 101 - Komunikace, zpev...'!P86</f>
        <v>0</v>
      </c>
      <c r="AV55" s="121">
        <f>'SO 101 - Komunikace, zpev...'!J33</f>
        <v>0</v>
      </c>
      <c r="AW55" s="121">
        <f>'SO 101 - Komunikace, zpev...'!J34</f>
        <v>0</v>
      </c>
      <c r="AX55" s="121">
        <f>'SO 101 - Komunikace, zpev...'!J35</f>
        <v>0</v>
      </c>
      <c r="AY55" s="121">
        <f>'SO 101 - Komunikace, zpev...'!J36</f>
        <v>0</v>
      </c>
      <c r="AZ55" s="121">
        <f>'SO 101 - Komunikace, zpev...'!F33</f>
        <v>0</v>
      </c>
      <c r="BA55" s="121">
        <f>'SO 101 - Komunikace, zpev...'!F34</f>
        <v>0</v>
      </c>
      <c r="BB55" s="121">
        <f>'SO 101 - Komunikace, zpev...'!F35</f>
        <v>0</v>
      </c>
      <c r="BC55" s="121">
        <f>'SO 101 - Komunikace, zpev...'!F36</f>
        <v>0</v>
      </c>
      <c r="BD55" s="123">
        <f>'SO 101 - Komunikace, zpev...'!F37</f>
        <v>0</v>
      </c>
      <c r="BE55" s="7"/>
      <c r="BT55" s="124" t="s">
        <v>82</v>
      </c>
      <c r="BV55" s="124" t="s">
        <v>76</v>
      </c>
      <c r="BW55" s="124" t="s">
        <v>83</v>
      </c>
      <c r="BX55" s="124" t="s">
        <v>5</v>
      </c>
      <c r="CL55" s="124" t="s">
        <v>19</v>
      </c>
      <c r="CM55" s="124" t="s">
        <v>84</v>
      </c>
    </row>
    <row r="56" spans="1:91" s="7" customFormat="1" ht="16.5" customHeight="1">
      <c r="A56" s="112" t="s">
        <v>78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301 - Vodovod a vodovo...'!J30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0">
        <v>0</v>
      </c>
      <c r="AT56" s="121">
        <f>ROUND(SUM(AV56:AW56),2)</f>
        <v>0</v>
      </c>
      <c r="AU56" s="122">
        <f>'SO 301 - Vodovod a vodovo...'!P91</f>
        <v>0</v>
      </c>
      <c r="AV56" s="121">
        <f>'SO 301 - Vodovod a vodovo...'!J33</f>
        <v>0</v>
      </c>
      <c r="AW56" s="121">
        <f>'SO 301 - Vodovod a vodovo...'!J34</f>
        <v>0</v>
      </c>
      <c r="AX56" s="121">
        <f>'SO 301 - Vodovod a vodovo...'!J35</f>
        <v>0</v>
      </c>
      <c r="AY56" s="121">
        <f>'SO 301 - Vodovod a vodovo...'!J36</f>
        <v>0</v>
      </c>
      <c r="AZ56" s="121">
        <f>'SO 301 - Vodovod a vodovo...'!F33</f>
        <v>0</v>
      </c>
      <c r="BA56" s="121">
        <f>'SO 301 - Vodovod a vodovo...'!F34</f>
        <v>0</v>
      </c>
      <c r="BB56" s="121">
        <f>'SO 301 - Vodovod a vodovo...'!F35</f>
        <v>0</v>
      </c>
      <c r="BC56" s="121">
        <f>'SO 301 - Vodovod a vodovo...'!F36</f>
        <v>0</v>
      </c>
      <c r="BD56" s="123">
        <f>'SO 301 - Vodovod a vodovo...'!F37</f>
        <v>0</v>
      </c>
      <c r="BE56" s="7"/>
      <c r="BT56" s="124" t="s">
        <v>82</v>
      </c>
      <c r="BV56" s="124" t="s">
        <v>76</v>
      </c>
      <c r="BW56" s="124" t="s">
        <v>87</v>
      </c>
      <c r="BX56" s="124" t="s">
        <v>5</v>
      </c>
      <c r="CL56" s="124" t="s">
        <v>19</v>
      </c>
      <c r="CM56" s="124" t="s">
        <v>84</v>
      </c>
    </row>
    <row r="57" spans="1:91" s="7" customFormat="1" ht="16.5" customHeight="1">
      <c r="A57" s="112" t="s">
        <v>78</v>
      </c>
      <c r="B57" s="113"/>
      <c r="C57" s="114"/>
      <c r="D57" s="115" t="s">
        <v>88</v>
      </c>
      <c r="E57" s="115"/>
      <c r="F57" s="115"/>
      <c r="G57" s="115"/>
      <c r="H57" s="115"/>
      <c r="I57" s="116"/>
      <c r="J57" s="115" t="s">
        <v>89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302 - Splašková kanali...'!J30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81</v>
      </c>
      <c r="AR57" s="119"/>
      <c r="AS57" s="120">
        <v>0</v>
      </c>
      <c r="AT57" s="121">
        <f>ROUND(SUM(AV57:AW57),2)</f>
        <v>0</v>
      </c>
      <c r="AU57" s="122">
        <f>'SO 302 - Splašková kanali...'!P90</f>
        <v>0</v>
      </c>
      <c r="AV57" s="121">
        <f>'SO 302 - Splašková kanali...'!J33</f>
        <v>0</v>
      </c>
      <c r="AW57" s="121">
        <f>'SO 302 - Splašková kanali...'!J34</f>
        <v>0</v>
      </c>
      <c r="AX57" s="121">
        <f>'SO 302 - Splašková kanali...'!J35</f>
        <v>0</v>
      </c>
      <c r="AY57" s="121">
        <f>'SO 302 - Splašková kanali...'!J36</f>
        <v>0</v>
      </c>
      <c r="AZ57" s="121">
        <f>'SO 302 - Splašková kanali...'!F33</f>
        <v>0</v>
      </c>
      <c r="BA57" s="121">
        <f>'SO 302 - Splašková kanali...'!F34</f>
        <v>0</v>
      </c>
      <c r="BB57" s="121">
        <f>'SO 302 - Splašková kanali...'!F35</f>
        <v>0</v>
      </c>
      <c r="BC57" s="121">
        <f>'SO 302 - Splašková kanali...'!F36</f>
        <v>0</v>
      </c>
      <c r="BD57" s="123">
        <f>'SO 302 - Splašková kanali...'!F37</f>
        <v>0</v>
      </c>
      <c r="BE57" s="7"/>
      <c r="BT57" s="124" t="s">
        <v>82</v>
      </c>
      <c r="BV57" s="124" t="s">
        <v>76</v>
      </c>
      <c r="BW57" s="124" t="s">
        <v>90</v>
      </c>
      <c r="BX57" s="124" t="s">
        <v>5</v>
      </c>
      <c r="CL57" s="124" t="s">
        <v>19</v>
      </c>
      <c r="CM57" s="124" t="s">
        <v>84</v>
      </c>
    </row>
    <row r="58" spans="1:91" s="7" customFormat="1" ht="16.5" customHeight="1">
      <c r="A58" s="112" t="s">
        <v>78</v>
      </c>
      <c r="B58" s="113"/>
      <c r="C58" s="114"/>
      <c r="D58" s="115" t="s">
        <v>91</v>
      </c>
      <c r="E58" s="115"/>
      <c r="F58" s="115"/>
      <c r="G58" s="115"/>
      <c r="H58" s="115"/>
      <c r="I58" s="116"/>
      <c r="J58" s="115" t="s">
        <v>92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303 - Dešťová kanaliza...'!J30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81</v>
      </c>
      <c r="AR58" s="119"/>
      <c r="AS58" s="120">
        <v>0</v>
      </c>
      <c r="AT58" s="121">
        <f>ROUND(SUM(AV58:AW58),2)</f>
        <v>0</v>
      </c>
      <c r="AU58" s="122">
        <f>'SO 303 - Dešťová kanaliza...'!P88</f>
        <v>0</v>
      </c>
      <c r="AV58" s="121">
        <f>'SO 303 - Dešťová kanaliza...'!J33</f>
        <v>0</v>
      </c>
      <c r="AW58" s="121">
        <f>'SO 303 - Dešťová kanaliza...'!J34</f>
        <v>0</v>
      </c>
      <c r="AX58" s="121">
        <f>'SO 303 - Dešťová kanaliza...'!J35</f>
        <v>0</v>
      </c>
      <c r="AY58" s="121">
        <f>'SO 303 - Dešťová kanaliza...'!J36</f>
        <v>0</v>
      </c>
      <c r="AZ58" s="121">
        <f>'SO 303 - Dešťová kanaliza...'!F33</f>
        <v>0</v>
      </c>
      <c r="BA58" s="121">
        <f>'SO 303 - Dešťová kanaliza...'!F34</f>
        <v>0</v>
      </c>
      <c r="BB58" s="121">
        <f>'SO 303 - Dešťová kanaliza...'!F35</f>
        <v>0</v>
      </c>
      <c r="BC58" s="121">
        <f>'SO 303 - Dešťová kanaliza...'!F36</f>
        <v>0</v>
      </c>
      <c r="BD58" s="123">
        <f>'SO 303 - Dešťová kanaliza...'!F37</f>
        <v>0</v>
      </c>
      <c r="BE58" s="7"/>
      <c r="BT58" s="124" t="s">
        <v>82</v>
      </c>
      <c r="BV58" s="124" t="s">
        <v>76</v>
      </c>
      <c r="BW58" s="124" t="s">
        <v>93</v>
      </c>
      <c r="BX58" s="124" t="s">
        <v>5</v>
      </c>
      <c r="CL58" s="124" t="s">
        <v>19</v>
      </c>
      <c r="CM58" s="124" t="s">
        <v>84</v>
      </c>
    </row>
    <row r="59" spans="1:91" s="7" customFormat="1" ht="16.5" customHeight="1">
      <c r="A59" s="112" t="s">
        <v>78</v>
      </c>
      <c r="B59" s="113"/>
      <c r="C59" s="114"/>
      <c r="D59" s="115" t="s">
        <v>94</v>
      </c>
      <c r="E59" s="115"/>
      <c r="F59" s="115"/>
      <c r="G59" s="115"/>
      <c r="H59" s="115"/>
      <c r="I59" s="116"/>
      <c r="J59" s="115" t="s">
        <v>95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401 - Veřejné osvětlen...'!J30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81</v>
      </c>
      <c r="AR59" s="119"/>
      <c r="AS59" s="120">
        <v>0</v>
      </c>
      <c r="AT59" s="121">
        <f>ROUND(SUM(AV59:AW59),2)</f>
        <v>0</v>
      </c>
      <c r="AU59" s="122">
        <f>'SO 401 - Veřejné osvětlen...'!P83</f>
        <v>0</v>
      </c>
      <c r="AV59" s="121">
        <f>'SO 401 - Veřejné osvětlen...'!J33</f>
        <v>0</v>
      </c>
      <c r="AW59" s="121">
        <f>'SO 401 - Veřejné osvětlen...'!J34</f>
        <v>0</v>
      </c>
      <c r="AX59" s="121">
        <f>'SO 401 - Veřejné osvětlen...'!J35</f>
        <v>0</v>
      </c>
      <c r="AY59" s="121">
        <f>'SO 401 - Veřejné osvětlen...'!J36</f>
        <v>0</v>
      </c>
      <c r="AZ59" s="121">
        <f>'SO 401 - Veřejné osvětlen...'!F33</f>
        <v>0</v>
      </c>
      <c r="BA59" s="121">
        <f>'SO 401 - Veřejné osvětlen...'!F34</f>
        <v>0</v>
      </c>
      <c r="BB59" s="121">
        <f>'SO 401 - Veřejné osvětlen...'!F35</f>
        <v>0</v>
      </c>
      <c r="BC59" s="121">
        <f>'SO 401 - Veřejné osvětlen...'!F36</f>
        <v>0</v>
      </c>
      <c r="BD59" s="123">
        <f>'SO 401 - Veřejné osvětlen...'!F37</f>
        <v>0</v>
      </c>
      <c r="BE59" s="7"/>
      <c r="BT59" s="124" t="s">
        <v>82</v>
      </c>
      <c r="BV59" s="124" t="s">
        <v>76</v>
      </c>
      <c r="BW59" s="124" t="s">
        <v>96</v>
      </c>
      <c r="BX59" s="124" t="s">
        <v>5</v>
      </c>
      <c r="CL59" s="124" t="s">
        <v>19</v>
      </c>
      <c r="CM59" s="124" t="s">
        <v>84</v>
      </c>
    </row>
    <row r="60" spans="1:91" s="7" customFormat="1" ht="16.5" customHeight="1">
      <c r="A60" s="112" t="s">
        <v>78</v>
      </c>
      <c r="B60" s="113"/>
      <c r="C60" s="114"/>
      <c r="D60" s="115" t="s">
        <v>97</v>
      </c>
      <c r="E60" s="115"/>
      <c r="F60" s="115"/>
      <c r="G60" s="115"/>
      <c r="H60" s="115"/>
      <c r="I60" s="116"/>
      <c r="J60" s="115" t="s">
        <v>98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701 - Kontejnerové pří...'!J30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81</v>
      </c>
      <c r="AR60" s="119"/>
      <c r="AS60" s="120">
        <v>0</v>
      </c>
      <c r="AT60" s="121">
        <f>ROUND(SUM(AV60:AW60),2)</f>
        <v>0</v>
      </c>
      <c r="AU60" s="122">
        <f>'SO 701 - Kontejnerové pří...'!P84</f>
        <v>0</v>
      </c>
      <c r="AV60" s="121">
        <f>'SO 701 - Kontejnerové pří...'!J33</f>
        <v>0</v>
      </c>
      <c r="AW60" s="121">
        <f>'SO 701 - Kontejnerové pří...'!J34</f>
        <v>0</v>
      </c>
      <c r="AX60" s="121">
        <f>'SO 701 - Kontejnerové pří...'!J35</f>
        <v>0</v>
      </c>
      <c r="AY60" s="121">
        <f>'SO 701 - Kontejnerové pří...'!J36</f>
        <v>0</v>
      </c>
      <c r="AZ60" s="121">
        <f>'SO 701 - Kontejnerové pří...'!F33</f>
        <v>0</v>
      </c>
      <c r="BA60" s="121">
        <f>'SO 701 - Kontejnerové pří...'!F34</f>
        <v>0</v>
      </c>
      <c r="BB60" s="121">
        <f>'SO 701 - Kontejnerové pří...'!F35</f>
        <v>0</v>
      </c>
      <c r="BC60" s="121">
        <f>'SO 701 - Kontejnerové pří...'!F36</f>
        <v>0</v>
      </c>
      <c r="BD60" s="123">
        <f>'SO 701 - Kontejnerové pří...'!F37</f>
        <v>0</v>
      </c>
      <c r="BE60" s="7"/>
      <c r="BT60" s="124" t="s">
        <v>82</v>
      </c>
      <c r="BV60" s="124" t="s">
        <v>76</v>
      </c>
      <c r="BW60" s="124" t="s">
        <v>99</v>
      </c>
      <c r="BX60" s="124" t="s">
        <v>5</v>
      </c>
      <c r="CL60" s="124" t="s">
        <v>19</v>
      </c>
      <c r="CM60" s="124" t="s">
        <v>84</v>
      </c>
    </row>
    <row r="61" spans="1:91" s="7" customFormat="1" ht="16.5" customHeight="1">
      <c r="A61" s="112" t="s">
        <v>78</v>
      </c>
      <c r="B61" s="113"/>
      <c r="C61" s="114"/>
      <c r="D61" s="115" t="s">
        <v>100</v>
      </c>
      <c r="E61" s="115"/>
      <c r="F61" s="115"/>
      <c r="G61" s="115"/>
      <c r="H61" s="115"/>
      <c r="I61" s="116"/>
      <c r="J61" s="115" t="s">
        <v>101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'VON - Vedlejší a ostatní 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81</v>
      </c>
      <c r="AR61" s="119"/>
      <c r="AS61" s="125">
        <v>0</v>
      </c>
      <c r="AT61" s="126">
        <f>ROUND(SUM(AV61:AW61),2)</f>
        <v>0</v>
      </c>
      <c r="AU61" s="127">
        <f>'VON - Vedlejší a ostatní ...'!P86</f>
        <v>0</v>
      </c>
      <c r="AV61" s="126">
        <f>'VON - Vedlejší a ostatní ...'!J33</f>
        <v>0</v>
      </c>
      <c r="AW61" s="126">
        <f>'VON - Vedlejší a ostatní ...'!J34</f>
        <v>0</v>
      </c>
      <c r="AX61" s="126">
        <f>'VON - Vedlejší a ostatní ...'!J35</f>
        <v>0</v>
      </c>
      <c r="AY61" s="126">
        <f>'VON - Vedlejší a ostatní ...'!J36</f>
        <v>0</v>
      </c>
      <c r="AZ61" s="126">
        <f>'VON - Vedlejší a ostatní ...'!F33</f>
        <v>0</v>
      </c>
      <c r="BA61" s="126">
        <f>'VON - Vedlejší a ostatní ...'!F34</f>
        <v>0</v>
      </c>
      <c r="BB61" s="126">
        <f>'VON - Vedlejší a ostatní ...'!F35</f>
        <v>0</v>
      </c>
      <c r="BC61" s="126">
        <f>'VON - Vedlejší a ostatní ...'!F36</f>
        <v>0</v>
      </c>
      <c r="BD61" s="128">
        <f>'VON - Vedlejší a ostatní ...'!F37</f>
        <v>0</v>
      </c>
      <c r="BE61" s="7"/>
      <c r="BT61" s="124" t="s">
        <v>82</v>
      </c>
      <c r="BV61" s="124" t="s">
        <v>76</v>
      </c>
      <c r="BW61" s="124" t="s">
        <v>102</v>
      </c>
      <c r="BX61" s="124" t="s">
        <v>5</v>
      </c>
      <c r="CL61" s="124" t="s">
        <v>19</v>
      </c>
      <c r="CM61" s="124" t="s">
        <v>84</v>
      </c>
    </row>
    <row r="62" spans="1:57" s="2" customFormat="1" ht="30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1 - Komunikace, zpev...'!C2" display="/"/>
    <hyperlink ref="A56" location="'SO 301 - Vodovod a vodovo...'!C2" display="/"/>
    <hyperlink ref="A57" location="'SO 302 - Splašková kanali...'!C2" display="/"/>
    <hyperlink ref="A58" location="'SO 303 - Dešťová kanaliza...'!C2" display="/"/>
    <hyperlink ref="A59" location="'SO 401 - Veřejné osvětlen...'!C2" display="/"/>
    <hyperlink ref="A60" location="'SO 701 - Kontejnerové pří...'!C2" display="/"/>
    <hyperlink ref="A6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8" customWidth="1"/>
    <col min="2" max="2" width="1.7109375" style="288" customWidth="1"/>
    <col min="3" max="4" width="5.00390625" style="288" customWidth="1"/>
    <col min="5" max="5" width="11.7109375" style="288" customWidth="1"/>
    <col min="6" max="6" width="9.140625" style="288" customWidth="1"/>
    <col min="7" max="7" width="5.00390625" style="288" customWidth="1"/>
    <col min="8" max="8" width="77.8515625" style="288" customWidth="1"/>
    <col min="9" max="10" width="20.00390625" style="288" customWidth="1"/>
    <col min="11" max="11" width="1.7109375" style="288" customWidth="1"/>
  </cols>
  <sheetData>
    <row r="1" s="1" customFormat="1" ht="37.5" customHeight="1"/>
    <row r="2" spans="2:11" s="1" customFormat="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6" customFormat="1" ht="45" customHeight="1">
      <c r="B3" s="292"/>
      <c r="C3" s="293" t="s">
        <v>1455</v>
      </c>
      <c r="D3" s="293"/>
      <c r="E3" s="293"/>
      <c r="F3" s="293"/>
      <c r="G3" s="293"/>
      <c r="H3" s="293"/>
      <c r="I3" s="293"/>
      <c r="J3" s="293"/>
      <c r="K3" s="294"/>
    </row>
    <row r="4" spans="2:11" s="1" customFormat="1" ht="25.5" customHeight="1">
      <c r="B4" s="295"/>
      <c r="C4" s="296" t="s">
        <v>1456</v>
      </c>
      <c r="D4" s="296"/>
      <c r="E4" s="296"/>
      <c r="F4" s="296"/>
      <c r="G4" s="296"/>
      <c r="H4" s="296"/>
      <c r="I4" s="296"/>
      <c r="J4" s="296"/>
      <c r="K4" s="297"/>
    </row>
    <row r="5" spans="2:11" s="1" customFormat="1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spans="2:11" s="1" customFormat="1" ht="15" customHeight="1">
      <c r="B6" s="295"/>
      <c r="C6" s="299" t="s">
        <v>1457</v>
      </c>
      <c r="D6" s="299"/>
      <c r="E6" s="299"/>
      <c r="F6" s="299"/>
      <c r="G6" s="299"/>
      <c r="H6" s="299"/>
      <c r="I6" s="299"/>
      <c r="J6" s="299"/>
      <c r="K6" s="297"/>
    </row>
    <row r="7" spans="2:11" s="1" customFormat="1" ht="15" customHeight="1">
      <c r="B7" s="300"/>
      <c r="C7" s="299" t="s">
        <v>1458</v>
      </c>
      <c r="D7" s="299"/>
      <c r="E7" s="299"/>
      <c r="F7" s="299"/>
      <c r="G7" s="299"/>
      <c r="H7" s="299"/>
      <c r="I7" s="299"/>
      <c r="J7" s="299"/>
      <c r="K7" s="297"/>
    </row>
    <row r="8" spans="2:11" s="1" customFormat="1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spans="2:11" s="1" customFormat="1" ht="15" customHeight="1">
      <c r="B9" s="300"/>
      <c r="C9" s="299" t="s">
        <v>1459</v>
      </c>
      <c r="D9" s="299"/>
      <c r="E9" s="299"/>
      <c r="F9" s="299"/>
      <c r="G9" s="299"/>
      <c r="H9" s="299"/>
      <c r="I9" s="299"/>
      <c r="J9" s="299"/>
      <c r="K9" s="297"/>
    </row>
    <row r="10" spans="2:11" s="1" customFormat="1" ht="15" customHeight="1">
      <c r="B10" s="300"/>
      <c r="C10" s="299"/>
      <c r="D10" s="299" t="s">
        <v>1460</v>
      </c>
      <c r="E10" s="299"/>
      <c r="F10" s="299"/>
      <c r="G10" s="299"/>
      <c r="H10" s="299"/>
      <c r="I10" s="299"/>
      <c r="J10" s="299"/>
      <c r="K10" s="297"/>
    </row>
    <row r="11" spans="2:11" s="1" customFormat="1" ht="15" customHeight="1">
      <c r="B11" s="300"/>
      <c r="C11" s="301"/>
      <c r="D11" s="299" t="s">
        <v>1461</v>
      </c>
      <c r="E11" s="299"/>
      <c r="F11" s="299"/>
      <c r="G11" s="299"/>
      <c r="H11" s="299"/>
      <c r="I11" s="299"/>
      <c r="J11" s="299"/>
      <c r="K11" s="297"/>
    </row>
    <row r="12" spans="2:11" s="1" customFormat="1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spans="2:11" s="1" customFormat="1" ht="15" customHeight="1">
      <c r="B13" s="300"/>
      <c r="C13" s="301"/>
      <c r="D13" s="302" t="s">
        <v>1462</v>
      </c>
      <c r="E13" s="299"/>
      <c r="F13" s="299"/>
      <c r="G13" s="299"/>
      <c r="H13" s="299"/>
      <c r="I13" s="299"/>
      <c r="J13" s="299"/>
      <c r="K13" s="297"/>
    </row>
    <row r="14" spans="2:11" s="1" customFormat="1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spans="2:11" s="1" customFormat="1" ht="15" customHeight="1">
      <c r="B15" s="300"/>
      <c r="C15" s="301"/>
      <c r="D15" s="299" t="s">
        <v>1463</v>
      </c>
      <c r="E15" s="299"/>
      <c r="F15" s="299"/>
      <c r="G15" s="299"/>
      <c r="H15" s="299"/>
      <c r="I15" s="299"/>
      <c r="J15" s="299"/>
      <c r="K15" s="297"/>
    </row>
    <row r="16" spans="2:11" s="1" customFormat="1" ht="15" customHeight="1">
      <c r="B16" s="300"/>
      <c r="C16" s="301"/>
      <c r="D16" s="299" t="s">
        <v>1464</v>
      </c>
      <c r="E16" s="299"/>
      <c r="F16" s="299"/>
      <c r="G16" s="299"/>
      <c r="H16" s="299"/>
      <c r="I16" s="299"/>
      <c r="J16" s="299"/>
      <c r="K16" s="297"/>
    </row>
    <row r="17" spans="2:11" s="1" customFormat="1" ht="15" customHeight="1">
      <c r="B17" s="300"/>
      <c r="C17" s="301"/>
      <c r="D17" s="299" t="s">
        <v>1465</v>
      </c>
      <c r="E17" s="299"/>
      <c r="F17" s="299"/>
      <c r="G17" s="299"/>
      <c r="H17" s="299"/>
      <c r="I17" s="299"/>
      <c r="J17" s="299"/>
      <c r="K17" s="297"/>
    </row>
    <row r="18" spans="2:11" s="1" customFormat="1" ht="15" customHeight="1">
      <c r="B18" s="300"/>
      <c r="C18" s="301"/>
      <c r="D18" s="301"/>
      <c r="E18" s="303" t="s">
        <v>81</v>
      </c>
      <c r="F18" s="299" t="s">
        <v>1466</v>
      </c>
      <c r="G18" s="299"/>
      <c r="H18" s="299"/>
      <c r="I18" s="299"/>
      <c r="J18" s="299"/>
      <c r="K18" s="297"/>
    </row>
    <row r="19" spans="2:11" s="1" customFormat="1" ht="15" customHeight="1">
      <c r="B19" s="300"/>
      <c r="C19" s="301"/>
      <c r="D19" s="301"/>
      <c r="E19" s="303" t="s">
        <v>1467</v>
      </c>
      <c r="F19" s="299" t="s">
        <v>1468</v>
      </c>
      <c r="G19" s="299"/>
      <c r="H19" s="299"/>
      <c r="I19" s="299"/>
      <c r="J19" s="299"/>
      <c r="K19" s="297"/>
    </row>
    <row r="20" spans="2:11" s="1" customFormat="1" ht="15" customHeight="1">
      <c r="B20" s="300"/>
      <c r="C20" s="301"/>
      <c r="D20" s="301"/>
      <c r="E20" s="303" t="s">
        <v>1469</v>
      </c>
      <c r="F20" s="299" t="s">
        <v>1470</v>
      </c>
      <c r="G20" s="299"/>
      <c r="H20" s="299"/>
      <c r="I20" s="299"/>
      <c r="J20" s="299"/>
      <c r="K20" s="297"/>
    </row>
    <row r="21" spans="2:11" s="1" customFormat="1" ht="15" customHeight="1">
      <c r="B21" s="300"/>
      <c r="C21" s="301"/>
      <c r="D21" s="301"/>
      <c r="E21" s="303" t="s">
        <v>100</v>
      </c>
      <c r="F21" s="299" t="s">
        <v>101</v>
      </c>
      <c r="G21" s="299"/>
      <c r="H21" s="299"/>
      <c r="I21" s="299"/>
      <c r="J21" s="299"/>
      <c r="K21" s="297"/>
    </row>
    <row r="22" spans="2:11" s="1" customFormat="1" ht="15" customHeight="1">
      <c r="B22" s="300"/>
      <c r="C22" s="301"/>
      <c r="D22" s="301"/>
      <c r="E22" s="303" t="s">
        <v>1471</v>
      </c>
      <c r="F22" s="299" t="s">
        <v>1472</v>
      </c>
      <c r="G22" s="299"/>
      <c r="H22" s="299"/>
      <c r="I22" s="299"/>
      <c r="J22" s="299"/>
      <c r="K22" s="297"/>
    </row>
    <row r="23" spans="2:11" s="1" customFormat="1" ht="15" customHeight="1">
      <c r="B23" s="300"/>
      <c r="C23" s="301"/>
      <c r="D23" s="301"/>
      <c r="E23" s="303" t="s">
        <v>1473</v>
      </c>
      <c r="F23" s="299" t="s">
        <v>1474</v>
      </c>
      <c r="G23" s="299"/>
      <c r="H23" s="299"/>
      <c r="I23" s="299"/>
      <c r="J23" s="299"/>
      <c r="K23" s="297"/>
    </row>
    <row r="24" spans="2:11" s="1" customFormat="1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spans="2:11" s="1" customFormat="1" ht="15" customHeight="1">
      <c r="B25" s="300"/>
      <c r="C25" s="299" t="s">
        <v>1475</v>
      </c>
      <c r="D25" s="299"/>
      <c r="E25" s="299"/>
      <c r="F25" s="299"/>
      <c r="G25" s="299"/>
      <c r="H25" s="299"/>
      <c r="I25" s="299"/>
      <c r="J25" s="299"/>
      <c r="K25" s="297"/>
    </row>
    <row r="26" spans="2:11" s="1" customFormat="1" ht="15" customHeight="1">
      <c r="B26" s="300"/>
      <c r="C26" s="299" t="s">
        <v>1476</v>
      </c>
      <c r="D26" s="299"/>
      <c r="E26" s="299"/>
      <c r="F26" s="299"/>
      <c r="G26" s="299"/>
      <c r="H26" s="299"/>
      <c r="I26" s="299"/>
      <c r="J26" s="299"/>
      <c r="K26" s="297"/>
    </row>
    <row r="27" spans="2:11" s="1" customFormat="1" ht="15" customHeight="1">
      <c r="B27" s="300"/>
      <c r="C27" s="299"/>
      <c r="D27" s="299" t="s">
        <v>1477</v>
      </c>
      <c r="E27" s="299"/>
      <c r="F27" s="299"/>
      <c r="G27" s="299"/>
      <c r="H27" s="299"/>
      <c r="I27" s="299"/>
      <c r="J27" s="299"/>
      <c r="K27" s="297"/>
    </row>
    <row r="28" spans="2:11" s="1" customFormat="1" ht="15" customHeight="1">
      <c r="B28" s="300"/>
      <c r="C28" s="301"/>
      <c r="D28" s="299" t="s">
        <v>1478</v>
      </c>
      <c r="E28" s="299"/>
      <c r="F28" s="299"/>
      <c r="G28" s="299"/>
      <c r="H28" s="299"/>
      <c r="I28" s="299"/>
      <c r="J28" s="299"/>
      <c r="K28" s="297"/>
    </row>
    <row r="29" spans="2:11" s="1" customFormat="1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spans="2:11" s="1" customFormat="1" ht="15" customHeight="1">
      <c r="B30" s="300"/>
      <c r="C30" s="301"/>
      <c r="D30" s="299" t="s">
        <v>1479</v>
      </c>
      <c r="E30" s="299"/>
      <c r="F30" s="299"/>
      <c r="G30" s="299"/>
      <c r="H30" s="299"/>
      <c r="I30" s="299"/>
      <c r="J30" s="299"/>
      <c r="K30" s="297"/>
    </row>
    <row r="31" spans="2:11" s="1" customFormat="1" ht="15" customHeight="1">
      <c r="B31" s="300"/>
      <c r="C31" s="301"/>
      <c r="D31" s="299" t="s">
        <v>1480</v>
      </c>
      <c r="E31" s="299"/>
      <c r="F31" s="299"/>
      <c r="G31" s="299"/>
      <c r="H31" s="299"/>
      <c r="I31" s="299"/>
      <c r="J31" s="299"/>
      <c r="K31" s="297"/>
    </row>
    <row r="32" spans="2:11" s="1" customFormat="1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spans="2:11" s="1" customFormat="1" ht="15" customHeight="1">
      <c r="B33" s="300"/>
      <c r="C33" s="301"/>
      <c r="D33" s="299" t="s">
        <v>1481</v>
      </c>
      <c r="E33" s="299"/>
      <c r="F33" s="299"/>
      <c r="G33" s="299"/>
      <c r="H33" s="299"/>
      <c r="I33" s="299"/>
      <c r="J33" s="299"/>
      <c r="K33" s="297"/>
    </row>
    <row r="34" spans="2:11" s="1" customFormat="1" ht="15" customHeight="1">
      <c r="B34" s="300"/>
      <c r="C34" s="301"/>
      <c r="D34" s="299" t="s">
        <v>1482</v>
      </c>
      <c r="E34" s="299"/>
      <c r="F34" s="299"/>
      <c r="G34" s="299"/>
      <c r="H34" s="299"/>
      <c r="I34" s="299"/>
      <c r="J34" s="299"/>
      <c r="K34" s="297"/>
    </row>
    <row r="35" spans="2:11" s="1" customFormat="1" ht="15" customHeight="1">
      <c r="B35" s="300"/>
      <c r="C35" s="301"/>
      <c r="D35" s="299" t="s">
        <v>1483</v>
      </c>
      <c r="E35" s="299"/>
      <c r="F35" s="299"/>
      <c r="G35" s="299"/>
      <c r="H35" s="299"/>
      <c r="I35" s="299"/>
      <c r="J35" s="299"/>
      <c r="K35" s="297"/>
    </row>
    <row r="36" spans="2:11" s="1" customFormat="1" ht="15" customHeight="1">
      <c r="B36" s="300"/>
      <c r="C36" s="301"/>
      <c r="D36" s="299"/>
      <c r="E36" s="302" t="s">
        <v>151</v>
      </c>
      <c r="F36" s="299"/>
      <c r="G36" s="299" t="s">
        <v>1484</v>
      </c>
      <c r="H36" s="299"/>
      <c r="I36" s="299"/>
      <c r="J36" s="299"/>
      <c r="K36" s="297"/>
    </row>
    <row r="37" spans="2:11" s="1" customFormat="1" ht="30.75" customHeight="1">
      <c r="B37" s="300"/>
      <c r="C37" s="301"/>
      <c r="D37" s="299"/>
      <c r="E37" s="302" t="s">
        <v>1485</v>
      </c>
      <c r="F37" s="299"/>
      <c r="G37" s="299" t="s">
        <v>1486</v>
      </c>
      <c r="H37" s="299"/>
      <c r="I37" s="299"/>
      <c r="J37" s="299"/>
      <c r="K37" s="297"/>
    </row>
    <row r="38" spans="2:11" s="1" customFormat="1" ht="15" customHeight="1">
      <c r="B38" s="300"/>
      <c r="C38" s="301"/>
      <c r="D38" s="299"/>
      <c r="E38" s="302" t="s">
        <v>55</v>
      </c>
      <c r="F38" s="299"/>
      <c r="G38" s="299" t="s">
        <v>1487</v>
      </c>
      <c r="H38" s="299"/>
      <c r="I38" s="299"/>
      <c r="J38" s="299"/>
      <c r="K38" s="297"/>
    </row>
    <row r="39" spans="2:11" s="1" customFormat="1" ht="15" customHeight="1">
      <c r="B39" s="300"/>
      <c r="C39" s="301"/>
      <c r="D39" s="299"/>
      <c r="E39" s="302" t="s">
        <v>56</v>
      </c>
      <c r="F39" s="299"/>
      <c r="G39" s="299" t="s">
        <v>1488</v>
      </c>
      <c r="H39" s="299"/>
      <c r="I39" s="299"/>
      <c r="J39" s="299"/>
      <c r="K39" s="297"/>
    </row>
    <row r="40" spans="2:11" s="1" customFormat="1" ht="15" customHeight="1">
      <c r="B40" s="300"/>
      <c r="C40" s="301"/>
      <c r="D40" s="299"/>
      <c r="E40" s="302" t="s">
        <v>152</v>
      </c>
      <c r="F40" s="299"/>
      <c r="G40" s="299" t="s">
        <v>1489</v>
      </c>
      <c r="H40" s="299"/>
      <c r="I40" s="299"/>
      <c r="J40" s="299"/>
      <c r="K40" s="297"/>
    </row>
    <row r="41" spans="2:11" s="1" customFormat="1" ht="15" customHeight="1">
      <c r="B41" s="300"/>
      <c r="C41" s="301"/>
      <c r="D41" s="299"/>
      <c r="E41" s="302" t="s">
        <v>153</v>
      </c>
      <c r="F41" s="299"/>
      <c r="G41" s="299" t="s">
        <v>1490</v>
      </c>
      <c r="H41" s="299"/>
      <c r="I41" s="299"/>
      <c r="J41" s="299"/>
      <c r="K41" s="297"/>
    </row>
    <row r="42" spans="2:11" s="1" customFormat="1" ht="15" customHeight="1">
      <c r="B42" s="300"/>
      <c r="C42" s="301"/>
      <c r="D42" s="299"/>
      <c r="E42" s="302" t="s">
        <v>1491</v>
      </c>
      <c r="F42" s="299"/>
      <c r="G42" s="299" t="s">
        <v>1492</v>
      </c>
      <c r="H42" s="299"/>
      <c r="I42" s="299"/>
      <c r="J42" s="299"/>
      <c r="K42" s="297"/>
    </row>
    <row r="43" spans="2:11" s="1" customFormat="1" ht="15" customHeight="1">
      <c r="B43" s="300"/>
      <c r="C43" s="301"/>
      <c r="D43" s="299"/>
      <c r="E43" s="302"/>
      <c r="F43" s="299"/>
      <c r="G43" s="299" t="s">
        <v>1493</v>
      </c>
      <c r="H43" s="299"/>
      <c r="I43" s="299"/>
      <c r="J43" s="299"/>
      <c r="K43" s="297"/>
    </row>
    <row r="44" spans="2:11" s="1" customFormat="1" ht="15" customHeight="1">
      <c r="B44" s="300"/>
      <c r="C44" s="301"/>
      <c r="D44" s="299"/>
      <c r="E44" s="302" t="s">
        <v>1494</v>
      </c>
      <c r="F44" s="299"/>
      <c r="G44" s="299" t="s">
        <v>1495</v>
      </c>
      <c r="H44" s="299"/>
      <c r="I44" s="299"/>
      <c r="J44" s="299"/>
      <c r="K44" s="297"/>
    </row>
    <row r="45" spans="2:11" s="1" customFormat="1" ht="15" customHeight="1">
      <c r="B45" s="300"/>
      <c r="C45" s="301"/>
      <c r="D45" s="299"/>
      <c r="E45" s="302" t="s">
        <v>155</v>
      </c>
      <c r="F45" s="299"/>
      <c r="G45" s="299" t="s">
        <v>1496</v>
      </c>
      <c r="H45" s="299"/>
      <c r="I45" s="299"/>
      <c r="J45" s="299"/>
      <c r="K45" s="297"/>
    </row>
    <row r="46" spans="2:11" s="1" customFormat="1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spans="2:11" s="1" customFormat="1" ht="15" customHeight="1">
      <c r="B47" s="300"/>
      <c r="C47" s="301"/>
      <c r="D47" s="299" t="s">
        <v>1497</v>
      </c>
      <c r="E47" s="299"/>
      <c r="F47" s="299"/>
      <c r="G47" s="299"/>
      <c r="H47" s="299"/>
      <c r="I47" s="299"/>
      <c r="J47" s="299"/>
      <c r="K47" s="297"/>
    </row>
    <row r="48" spans="2:11" s="1" customFormat="1" ht="15" customHeight="1">
      <c r="B48" s="300"/>
      <c r="C48" s="301"/>
      <c r="D48" s="301"/>
      <c r="E48" s="299" t="s">
        <v>1498</v>
      </c>
      <c r="F48" s="299"/>
      <c r="G48" s="299"/>
      <c r="H48" s="299"/>
      <c r="I48" s="299"/>
      <c r="J48" s="299"/>
      <c r="K48" s="297"/>
    </row>
    <row r="49" spans="2:11" s="1" customFormat="1" ht="15" customHeight="1">
      <c r="B49" s="300"/>
      <c r="C49" s="301"/>
      <c r="D49" s="301"/>
      <c r="E49" s="299" t="s">
        <v>1499</v>
      </c>
      <c r="F49" s="299"/>
      <c r="G49" s="299"/>
      <c r="H49" s="299"/>
      <c r="I49" s="299"/>
      <c r="J49" s="299"/>
      <c r="K49" s="297"/>
    </row>
    <row r="50" spans="2:11" s="1" customFormat="1" ht="15" customHeight="1">
      <c r="B50" s="300"/>
      <c r="C50" s="301"/>
      <c r="D50" s="301"/>
      <c r="E50" s="299" t="s">
        <v>1500</v>
      </c>
      <c r="F50" s="299"/>
      <c r="G50" s="299"/>
      <c r="H50" s="299"/>
      <c r="I50" s="299"/>
      <c r="J50" s="299"/>
      <c r="K50" s="297"/>
    </row>
    <row r="51" spans="2:11" s="1" customFormat="1" ht="15" customHeight="1">
      <c r="B51" s="300"/>
      <c r="C51" s="301"/>
      <c r="D51" s="299" t="s">
        <v>1501</v>
      </c>
      <c r="E51" s="299"/>
      <c r="F51" s="299"/>
      <c r="G51" s="299"/>
      <c r="H51" s="299"/>
      <c r="I51" s="299"/>
      <c r="J51" s="299"/>
      <c r="K51" s="297"/>
    </row>
    <row r="52" spans="2:11" s="1" customFormat="1" ht="25.5" customHeight="1">
      <c r="B52" s="295"/>
      <c r="C52" s="296" t="s">
        <v>1502</v>
      </c>
      <c r="D52" s="296"/>
      <c r="E52" s="296"/>
      <c r="F52" s="296"/>
      <c r="G52" s="296"/>
      <c r="H52" s="296"/>
      <c r="I52" s="296"/>
      <c r="J52" s="296"/>
      <c r="K52" s="297"/>
    </row>
    <row r="53" spans="2:11" s="1" customFormat="1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spans="2:11" s="1" customFormat="1" ht="15" customHeight="1">
      <c r="B54" s="295"/>
      <c r="C54" s="299" t="s">
        <v>1503</v>
      </c>
      <c r="D54" s="299"/>
      <c r="E54" s="299"/>
      <c r="F54" s="299"/>
      <c r="G54" s="299"/>
      <c r="H54" s="299"/>
      <c r="I54" s="299"/>
      <c r="J54" s="299"/>
      <c r="K54" s="297"/>
    </row>
    <row r="55" spans="2:11" s="1" customFormat="1" ht="15" customHeight="1">
      <c r="B55" s="295"/>
      <c r="C55" s="299" t="s">
        <v>1504</v>
      </c>
      <c r="D55" s="299"/>
      <c r="E55" s="299"/>
      <c r="F55" s="299"/>
      <c r="G55" s="299"/>
      <c r="H55" s="299"/>
      <c r="I55" s="299"/>
      <c r="J55" s="299"/>
      <c r="K55" s="297"/>
    </row>
    <row r="56" spans="2:11" s="1" customFormat="1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spans="2:11" s="1" customFormat="1" ht="15" customHeight="1">
      <c r="B57" s="295"/>
      <c r="C57" s="299" t="s">
        <v>1505</v>
      </c>
      <c r="D57" s="299"/>
      <c r="E57" s="299"/>
      <c r="F57" s="299"/>
      <c r="G57" s="299"/>
      <c r="H57" s="299"/>
      <c r="I57" s="299"/>
      <c r="J57" s="299"/>
      <c r="K57" s="297"/>
    </row>
    <row r="58" spans="2:11" s="1" customFormat="1" ht="15" customHeight="1">
      <c r="B58" s="295"/>
      <c r="C58" s="301"/>
      <c r="D58" s="299" t="s">
        <v>1506</v>
      </c>
      <c r="E58" s="299"/>
      <c r="F58" s="299"/>
      <c r="G58" s="299"/>
      <c r="H58" s="299"/>
      <c r="I58" s="299"/>
      <c r="J58" s="299"/>
      <c r="K58" s="297"/>
    </row>
    <row r="59" spans="2:11" s="1" customFormat="1" ht="15" customHeight="1">
      <c r="B59" s="295"/>
      <c r="C59" s="301"/>
      <c r="D59" s="299" t="s">
        <v>1507</v>
      </c>
      <c r="E59" s="299"/>
      <c r="F59" s="299"/>
      <c r="G59" s="299"/>
      <c r="H59" s="299"/>
      <c r="I59" s="299"/>
      <c r="J59" s="299"/>
      <c r="K59" s="297"/>
    </row>
    <row r="60" spans="2:11" s="1" customFormat="1" ht="15" customHeight="1">
      <c r="B60" s="295"/>
      <c r="C60" s="301"/>
      <c r="D60" s="299" t="s">
        <v>1508</v>
      </c>
      <c r="E60" s="299"/>
      <c r="F60" s="299"/>
      <c r="G60" s="299"/>
      <c r="H60" s="299"/>
      <c r="I60" s="299"/>
      <c r="J60" s="299"/>
      <c r="K60" s="297"/>
    </row>
    <row r="61" spans="2:11" s="1" customFormat="1" ht="15" customHeight="1">
      <c r="B61" s="295"/>
      <c r="C61" s="301"/>
      <c r="D61" s="299" t="s">
        <v>1509</v>
      </c>
      <c r="E61" s="299"/>
      <c r="F61" s="299"/>
      <c r="G61" s="299"/>
      <c r="H61" s="299"/>
      <c r="I61" s="299"/>
      <c r="J61" s="299"/>
      <c r="K61" s="297"/>
    </row>
    <row r="62" spans="2:11" s="1" customFormat="1" ht="15" customHeight="1">
      <c r="B62" s="295"/>
      <c r="C62" s="301"/>
      <c r="D62" s="304" t="s">
        <v>1510</v>
      </c>
      <c r="E62" s="304"/>
      <c r="F62" s="304"/>
      <c r="G62" s="304"/>
      <c r="H62" s="304"/>
      <c r="I62" s="304"/>
      <c r="J62" s="304"/>
      <c r="K62" s="297"/>
    </row>
    <row r="63" spans="2:11" s="1" customFormat="1" ht="15" customHeight="1">
      <c r="B63" s="295"/>
      <c r="C63" s="301"/>
      <c r="D63" s="299" t="s">
        <v>1511</v>
      </c>
      <c r="E63" s="299"/>
      <c r="F63" s="299"/>
      <c r="G63" s="299"/>
      <c r="H63" s="299"/>
      <c r="I63" s="299"/>
      <c r="J63" s="299"/>
      <c r="K63" s="297"/>
    </row>
    <row r="64" spans="2:11" s="1" customFormat="1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spans="2:11" s="1" customFormat="1" ht="15" customHeight="1">
      <c r="B65" s="295"/>
      <c r="C65" s="301"/>
      <c r="D65" s="299" t="s">
        <v>1512</v>
      </c>
      <c r="E65" s="299"/>
      <c r="F65" s="299"/>
      <c r="G65" s="299"/>
      <c r="H65" s="299"/>
      <c r="I65" s="299"/>
      <c r="J65" s="299"/>
      <c r="K65" s="297"/>
    </row>
    <row r="66" spans="2:11" s="1" customFormat="1" ht="15" customHeight="1">
      <c r="B66" s="295"/>
      <c r="C66" s="301"/>
      <c r="D66" s="304" t="s">
        <v>1513</v>
      </c>
      <c r="E66" s="304"/>
      <c r="F66" s="304"/>
      <c r="G66" s="304"/>
      <c r="H66" s="304"/>
      <c r="I66" s="304"/>
      <c r="J66" s="304"/>
      <c r="K66" s="297"/>
    </row>
    <row r="67" spans="2:11" s="1" customFormat="1" ht="15" customHeight="1">
      <c r="B67" s="295"/>
      <c r="C67" s="301"/>
      <c r="D67" s="299" t="s">
        <v>1514</v>
      </c>
      <c r="E67" s="299"/>
      <c r="F67" s="299"/>
      <c r="G67" s="299"/>
      <c r="H67" s="299"/>
      <c r="I67" s="299"/>
      <c r="J67" s="299"/>
      <c r="K67" s="297"/>
    </row>
    <row r="68" spans="2:11" s="1" customFormat="1" ht="15" customHeight="1">
      <c r="B68" s="295"/>
      <c r="C68" s="301"/>
      <c r="D68" s="299" t="s">
        <v>1515</v>
      </c>
      <c r="E68" s="299"/>
      <c r="F68" s="299"/>
      <c r="G68" s="299"/>
      <c r="H68" s="299"/>
      <c r="I68" s="299"/>
      <c r="J68" s="299"/>
      <c r="K68" s="297"/>
    </row>
    <row r="69" spans="2:11" s="1" customFormat="1" ht="15" customHeight="1">
      <c r="B69" s="295"/>
      <c r="C69" s="301"/>
      <c r="D69" s="299" t="s">
        <v>1516</v>
      </c>
      <c r="E69" s="299"/>
      <c r="F69" s="299"/>
      <c r="G69" s="299"/>
      <c r="H69" s="299"/>
      <c r="I69" s="299"/>
      <c r="J69" s="299"/>
      <c r="K69" s="297"/>
    </row>
    <row r="70" spans="2:11" s="1" customFormat="1" ht="15" customHeight="1">
      <c r="B70" s="295"/>
      <c r="C70" s="301"/>
      <c r="D70" s="299" t="s">
        <v>1517</v>
      </c>
      <c r="E70" s="299"/>
      <c r="F70" s="299"/>
      <c r="G70" s="299"/>
      <c r="H70" s="299"/>
      <c r="I70" s="299"/>
      <c r="J70" s="299"/>
      <c r="K70" s="297"/>
    </row>
    <row r="71" spans="2:11" s="1" customFormat="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spans="2:11" s="1" customFormat="1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s="1" customFormat="1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2:11" s="1" customFormat="1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spans="2:11" s="1" customFormat="1" ht="45" customHeight="1">
      <c r="B75" s="314"/>
      <c r="C75" s="315" t="s">
        <v>1518</v>
      </c>
      <c r="D75" s="315"/>
      <c r="E75" s="315"/>
      <c r="F75" s="315"/>
      <c r="G75" s="315"/>
      <c r="H75" s="315"/>
      <c r="I75" s="315"/>
      <c r="J75" s="315"/>
      <c r="K75" s="316"/>
    </row>
    <row r="76" spans="2:11" s="1" customFormat="1" ht="17.25" customHeight="1">
      <c r="B76" s="314"/>
      <c r="C76" s="317" t="s">
        <v>1519</v>
      </c>
      <c r="D76" s="317"/>
      <c r="E76" s="317"/>
      <c r="F76" s="317" t="s">
        <v>1520</v>
      </c>
      <c r="G76" s="318"/>
      <c r="H76" s="317" t="s">
        <v>56</v>
      </c>
      <c r="I76" s="317" t="s">
        <v>59</v>
      </c>
      <c r="J76" s="317" t="s">
        <v>1521</v>
      </c>
      <c r="K76" s="316"/>
    </row>
    <row r="77" spans="2:11" s="1" customFormat="1" ht="17.25" customHeight="1">
      <c r="B77" s="314"/>
      <c r="C77" s="319" t="s">
        <v>1522</v>
      </c>
      <c r="D77" s="319"/>
      <c r="E77" s="319"/>
      <c r="F77" s="320" t="s">
        <v>1523</v>
      </c>
      <c r="G77" s="321"/>
      <c r="H77" s="319"/>
      <c r="I77" s="319"/>
      <c r="J77" s="319" t="s">
        <v>1524</v>
      </c>
      <c r="K77" s="316"/>
    </row>
    <row r="78" spans="2:11" s="1" customFormat="1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spans="2:11" s="1" customFormat="1" ht="15" customHeight="1">
      <c r="B79" s="314"/>
      <c r="C79" s="302" t="s">
        <v>55</v>
      </c>
      <c r="D79" s="324"/>
      <c r="E79" s="324"/>
      <c r="F79" s="325" t="s">
        <v>1525</v>
      </c>
      <c r="G79" s="326"/>
      <c r="H79" s="302" t="s">
        <v>1526</v>
      </c>
      <c r="I79" s="302" t="s">
        <v>1527</v>
      </c>
      <c r="J79" s="302">
        <v>20</v>
      </c>
      <c r="K79" s="316"/>
    </row>
    <row r="80" spans="2:11" s="1" customFormat="1" ht="15" customHeight="1">
      <c r="B80" s="314"/>
      <c r="C80" s="302" t="s">
        <v>1528</v>
      </c>
      <c r="D80" s="302"/>
      <c r="E80" s="302"/>
      <c r="F80" s="325" t="s">
        <v>1525</v>
      </c>
      <c r="G80" s="326"/>
      <c r="H80" s="302" t="s">
        <v>1529</v>
      </c>
      <c r="I80" s="302" t="s">
        <v>1527</v>
      </c>
      <c r="J80" s="302">
        <v>120</v>
      </c>
      <c r="K80" s="316"/>
    </row>
    <row r="81" spans="2:11" s="1" customFormat="1" ht="15" customHeight="1">
      <c r="B81" s="327"/>
      <c r="C81" s="302" t="s">
        <v>1530</v>
      </c>
      <c r="D81" s="302"/>
      <c r="E81" s="302"/>
      <c r="F81" s="325" t="s">
        <v>1531</v>
      </c>
      <c r="G81" s="326"/>
      <c r="H81" s="302" t="s">
        <v>1532</v>
      </c>
      <c r="I81" s="302" t="s">
        <v>1527</v>
      </c>
      <c r="J81" s="302">
        <v>50</v>
      </c>
      <c r="K81" s="316"/>
    </row>
    <row r="82" spans="2:11" s="1" customFormat="1" ht="15" customHeight="1">
      <c r="B82" s="327"/>
      <c r="C82" s="302" t="s">
        <v>1533</v>
      </c>
      <c r="D82" s="302"/>
      <c r="E82" s="302"/>
      <c r="F82" s="325" t="s">
        <v>1525</v>
      </c>
      <c r="G82" s="326"/>
      <c r="H82" s="302" t="s">
        <v>1534</v>
      </c>
      <c r="I82" s="302" t="s">
        <v>1535</v>
      </c>
      <c r="J82" s="302"/>
      <c r="K82" s="316"/>
    </row>
    <row r="83" spans="2:11" s="1" customFormat="1" ht="15" customHeight="1">
      <c r="B83" s="327"/>
      <c r="C83" s="328" t="s">
        <v>1536</v>
      </c>
      <c r="D83" s="328"/>
      <c r="E83" s="328"/>
      <c r="F83" s="329" t="s">
        <v>1531</v>
      </c>
      <c r="G83" s="328"/>
      <c r="H83" s="328" t="s">
        <v>1537</v>
      </c>
      <c r="I83" s="328" t="s">
        <v>1527</v>
      </c>
      <c r="J83" s="328">
        <v>15</v>
      </c>
      <c r="K83" s="316"/>
    </row>
    <row r="84" spans="2:11" s="1" customFormat="1" ht="15" customHeight="1">
      <c r="B84" s="327"/>
      <c r="C84" s="328" t="s">
        <v>1538</v>
      </c>
      <c r="D84" s="328"/>
      <c r="E84" s="328"/>
      <c r="F84" s="329" t="s">
        <v>1531</v>
      </c>
      <c r="G84" s="328"/>
      <c r="H84" s="328" t="s">
        <v>1539</v>
      </c>
      <c r="I84" s="328" t="s">
        <v>1527</v>
      </c>
      <c r="J84" s="328">
        <v>15</v>
      </c>
      <c r="K84" s="316"/>
    </row>
    <row r="85" spans="2:11" s="1" customFormat="1" ht="15" customHeight="1">
      <c r="B85" s="327"/>
      <c r="C85" s="328" t="s">
        <v>1540</v>
      </c>
      <c r="D85" s="328"/>
      <c r="E85" s="328"/>
      <c r="F85" s="329" t="s">
        <v>1531</v>
      </c>
      <c r="G85" s="328"/>
      <c r="H85" s="328" t="s">
        <v>1541</v>
      </c>
      <c r="I85" s="328" t="s">
        <v>1527</v>
      </c>
      <c r="J85" s="328">
        <v>20</v>
      </c>
      <c r="K85" s="316"/>
    </row>
    <row r="86" spans="2:11" s="1" customFormat="1" ht="15" customHeight="1">
      <c r="B86" s="327"/>
      <c r="C86" s="328" t="s">
        <v>1542</v>
      </c>
      <c r="D86" s="328"/>
      <c r="E86" s="328"/>
      <c r="F86" s="329" t="s">
        <v>1531</v>
      </c>
      <c r="G86" s="328"/>
      <c r="H86" s="328" t="s">
        <v>1543</v>
      </c>
      <c r="I86" s="328" t="s">
        <v>1527</v>
      </c>
      <c r="J86" s="328">
        <v>20</v>
      </c>
      <c r="K86" s="316"/>
    </row>
    <row r="87" spans="2:11" s="1" customFormat="1" ht="15" customHeight="1">
      <c r="B87" s="327"/>
      <c r="C87" s="302" t="s">
        <v>1544</v>
      </c>
      <c r="D87" s="302"/>
      <c r="E87" s="302"/>
      <c r="F87" s="325" t="s">
        <v>1531</v>
      </c>
      <c r="G87" s="326"/>
      <c r="H87" s="302" t="s">
        <v>1545</v>
      </c>
      <c r="I87" s="302" t="s">
        <v>1527</v>
      </c>
      <c r="J87" s="302">
        <v>50</v>
      </c>
      <c r="K87" s="316"/>
    </row>
    <row r="88" spans="2:11" s="1" customFormat="1" ht="15" customHeight="1">
      <c r="B88" s="327"/>
      <c r="C88" s="302" t="s">
        <v>1546</v>
      </c>
      <c r="D88" s="302"/>
      <c r="E88" s="302"/>
      <c r="F88" s="325" t="s">
        <v>1531</v>
      </c>
      <c r="G88" s="326"/>
      <c r="H88" s="302" t="s">
        <v>1547</v>
      </c>
      <c r="I88" s="302" t="s">
        <v>1527</v>
      </c>
      <c r="J88" s="302">
        <v>20</v>
      </c>
      <c r="K88" s="316"/>
    </row>
    <row r="89" spans="2:11" s="1" customFormat="1" ht="15" customHeight="1">
      <c r="B89" s="327"/>
      <c r="C89" s="302" t="s">
        <v>1548</v>
      </c>
      <c r="D89" s="302"/>
      <c r="E89" s="302"/>
      <c r="F89" s="325" t="s">
        <v>1531</v>
      </c>
      <c r="G89" s="326"/>
      <c r="H89" s="302" t="s">
        <v>1549</v>
      </c>
      <c r="I89" s="302" t="s">
        <v>1527</v>
      </c>
      <c r="J89" s="302">
        <v>20</v>
      </c>
      <c r="K89" s="316"/>
    </row>
    <row r="90" spans="2:11" s="1" customFormat="1" ht="15" customHeight="1">
      <c r="B90" s="327"/>
      <c r="C90" s="302" t="s">
        <v>1550</v>
      </c>
      <c r="D90" s="302"/>
      <c r="E90" s="302"/>
      <c r="F90" s="325" t="s">
        <v>1531</v>
      </c>
      <c r="G90" s="326"/>
      <c r="H90" s="302" t="s">
        <v>1551</v>
      </c>
      <c r="I90" s="302" t="s">
        <v>1527</v>
      </c>
      <c r="J90" s="302">
        <v>50</v>
      </c>
      <c r="K90" s="316"/>
    </row>
    <row r="91" spans="2:11" s="1" customFormat="1" ht="15" customHeight="1">
      <c r="B91" s="327"/>
      <c r="C91" s="302" t="s">
        <v>1552</v>
      </c>
      <c r="D91" s="302"/>
      <c r="E91" s="302"/>
      <c r="F91" s="325" t="s">
        <v>1531</v>
      </c>
      <c r="G91" s="326"/>
      <c r="H91" s="302" t="s">
        <v>1552</v>
      </c>
      <c r="I91" s="302" t="s">
        <v>1527</v>
      </c>
      <c r="J91" s="302">
        <v>50</v>
      </c>
      <c r="K91" s="316"/>
    </row>
    <row r="92" spans="2:11" s="1" customFormat="1" ht="15" customHeight="1">
      <c r="B92" s="327"/>
      <c r="C92" s="302" t="s">
        <v>1553</v>
      </c>
      <c r="D92" s="302"/>
      <c r="E92" s="302"/>
      <c r="F92" s="325" t="s">
        <v>1531</v>
      </c>
      <c r="G92" s="326"/>
      <c r="H92" s="302" t="s">
        <v>1554</v>
      </c>
      <c r="I92" s="302" t="s">
        <v>1527</v>
      </c>
      <c r="J92" s="302">
        <v>255</v>
      </c>
      <c r="K92" s="316"/>
    </row>
    <row r="93" spans="2:11" s="1" customFormat="1" ht="15" customHeight="1">
      <c r="B93" s="327"/>
      <c r="C93" s="302" t="s">
        <v>1555</v>
      </c>
      <c r="D93" s="302"/>
      <c r="E93" s="302"/>
      <c r="F93" s="325" t="s">
        <v>1525</v>
      </c>
      <c r="G93" s="326"/>
      <c r="H93" s="302" t="s">
        <v>1556</v>
      </c>
      <c r="I93" s="302" t="s">
        <v>1557</v>
      </c>
      <c r="J93" s="302"/>
      <c r="K93" s="316"/>
    </row>
    <row r="94" spans="2:11" s="1" customFormat="1" ht="15" customHeight="1">
      <c r="B94" s="327"/>
      <c r="C94" s="302" t="s">
        <v>1558</v>
      </c>
      <c r="D94" s="302"/>
      <c r="E94" s="302"/>
      <c r="F94" s="325" t="s">
        <v>1525</v>
      </c>
      <c r="G94" s="326"/>
      <c r="H94" s="302" t="s">
        <v>1559</v>
      </c>
      <c r="I94" s="302" t="s">
        <v>1560</v>
      </c>
      <c r="J94" s="302"/>
      <c r="K94" s="316"/>
    </row>
    <row r="95" spans="2:11" s="1" customFormat="1" ht="15" customHeight="1">
      <c r="B95" s="327"/>
      <c r="C95" s="302" t="s">
        <v>1561</v>
      </c>
      <c r="D95" s="302"/>
      <c r="E95" s="302"/>
      <c r="F95" s="325" t="s">
        <v>1525</v>
      </c>
      <c r="G95" s="326"/>
      <c r="H95" s="302" t="s">
        <v>1561</v>
      </c>
      <c r="I95" s="302" t="s">
        <v>1560</v>
      </c>
      <c r="J95" s="302"/>
      <c r="K95" s="316"/>
    </row>
    <row r="96" spans="2:11" s="1" customFormat="1" ht="15" customHeight="1">
      <c r="B96" s="327"/>
      <c r="C96" s="302" t="s">
        <v>40</v>
      </c>
      <c r="D96" s="302"/>
      <c r="E96" s="302"/>
      <c r="F96" s="325" t="s">
        <v>1525</v>
      </c>
      <c r="G96" s="326"/>
      <c r="H96" s="302" t="s">
        <v>1562</v>
      </c>
      <c r="I96" s="302" t="s">
        <v>1560</v>
      </c>
      <c r="J96" s="302"/>
      <c r="K96" s="316"/>
    </row>
    <row r="97" spans="2:11" s="1" customFormat="1" ht="15" customHeight="1">
      <c r="B97" s="327"/>
      <c r="C97" s="302" t="s">
        <v>50</v>
      </c>
      <c r="D97" s="302"/>
      <c r="E97" s="302"/>
      <c r="F97" s="325" t="s">
        <v>1525</v>
      </c>
      <c r="G97" s="326"/>
      <c r="H97" s="302" t="s">
        <v>1563</v>
      </c>
      <c r="I97" s="302" t="s">
        <v>1560</v>
      </c>
      <c r="J97" s="302"/>
      <c r="K97" s="316"/>
    </row>
    <row r="98" spans="2:11" s="1" customFormat="1" ht="15" customHeight="1">
      <c r="B98" s="330"/>
      <c r="C98" s="331"/>
      <c r="D98" s="331"/>
      <c r="E98" s="331"/>
      <c r="F98" s="331"/>
      <c r="G98" s="331"/>
      <c r="H98" s="331"/>
      <c r="I98" s="331"/>
      <c r="J98" s="331"/>
      <c r="K98" s="332"/>
    </row>
    <row r="99" spans="2:11" s="1" customFormat="1" ht="18.75" customHeight="1">
      <c r="B99" s="333"/>
      <c r="C99" s="334"/>
      <c r="D99" s="334"/>
      <c r="E99" s="334"/>
      <c r="F99" s="334"/>
      <c r="G99" s="334"/>
      <c r="H99" s="334"/>
      <c r="I99" s="334"/>
      <c r="J99" s="334"/>
      <c r="K99" s="333"/>
    </row>
    <row r="100" spans="2:11" s="1" customFormat="1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spans="2:11" s="1" customFormat="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2:11" s="1" customFormat="1" ht="45" customHeight="1">
      <c r="B102" s="314"/>
      <c r="C102" s="315" t="s">
        <v>1564</v>
      </c>
      <c r="D102" s="315"/>
      <c r="E102" s="315"/>
      <c r="F102" s="315"/>
      <c r="G102" s="315"/>
      <c r="H102" s="315"/>
      <c r="I102" s="315"/>
      <c r="J102" s="315"/>
      <c r="K102" s="316"/>
    </row>
    <row r="103" spans="2:11" s="1" customFormat="1" ht="17.25" customHeight="1">
      <c r="B103" s="314"/>
      <c r="C103" s="317" t="s">
        <v>1519</v>
      </c>
      <c r="D103" s="317"/>
      <c r="E103" s="317"/>
      <c r="F103" s="317" t="s">
        <v>1520</v>
      </c>
      <c r="G103" s="318"/>
      <c r="H103" s="317" t="s">
        <v>56</v>
      </c>
      <c r="I103" s="317" t="s">
        <v>59</v>
      </c>
      <c r="J103" s="317" t="s">
        <v>1521</v>
      </c>
      <c r="K103" s="316"/>
    </row>
    <row r="104" spans="2:11" s="1" customFormat="1" ht="17.25" customHeight="1">
      <c r="B104" s="314"/>
      <c r="C104" s="319" t="s">
        <v>1522</v>
      </c>
      <c r="D104" s="319"/>
      <c r="E104" s="319"/>
      <c r="F104" s="320" t="s">
        <v>1523</v>
      </c>
      <c r="G104" s="321"/>
      <c r="H104" s="319"/>
      <c r="I104" s="319"/>
      <c r="J104" s="319" t="s">
        <v>1524</v>
      </c>
      <c r="K104" s="316"/>
    </row>
    <row r="105" spans="2:11" s="1" customFormat="1" ht="5.25" customHeight="1">
      <c r="B105" s="314"/>
      <c r="C105" s="317"/>
      <c r="D105" s="317"/>
      <c r="E105" s="317"/>
      <c r="F105" s="317"/>
      <c r="G105" s="335"/>
      <c r="H105" s="317"/>
      <c r="I105" s="317"/>
      <c r="J105" s="317"/>
      <c r="K105" s="316"/>
    </row>
    <row r="106" spans="2:11" s="1" customFormat="1" ht="15" customHeight="1">
      <c r="B106" s="314"/>
      <c r="C106" s="302" t="s">
        <v>55</v>
      </c>
      <c r="D106" s="324"/>
      <c r="E106" s="324"/>
      <c r="F106" s="325" t="s">
        <v>1525</v>
      </c>
      <c r="G106" s="302"/>
      <c r="H106" s="302" t="s">
        <v>1565</v>
      </c>
      <c r="I106" s="302" t="s">
        <v>1527</v>
      </c>
      <c r="J106" s="302">
        <v>20</v>
      </c>
      <c r="K106" s="316"/>
    </row>
    <row r="107" spans="2:11" s="1" customFormat="1" ht="15" customHeight="1">
      <c r="B107" s="314"/>
      <c r="C107" s="302" t="s">
        <v>1528</v>
      </c>
      <c r="D107" s="302"/>
      <c r="E107" s="302"/>
      <c r="F107" s="325" t="s">
        <v>1525</v>
      </c>
      <c r="G107" s="302"/>
      <c r="H107" s="302" t="s">
        <v>1565</v>
      </c>
      <c r="I107" s="302" t="s">
        <v>1527</v>
      </c>
      <c r="J107" s="302">
        <v>120</v>
      </c>
      <c r="K107" s="316"/>
    </row>
    <row r="108" spans="2:11" s="1" customFormat="1" ht="15" customHeight="1">
      <c r="B108" s="327"/>
      <c r="C108" s="302" t="s">
        <v>1530</v>
      </c>
      <c r="D108" s="302"/>
      <c r="E108" s="302"/>
      <c r="F108" s="325" t="s">
        <v>1531</v>
      </c>
      <c r="G108" s="302"/>
      <c r="H108" s="302" t="s">
        <v>1565</v>
      </c>
      <c r="I108" s="302" t="s">
        <v>1527</v>
      </c>
      <c r="J108" s="302">
        <v>50</v>
      </c>
      <c r="K108" s="316"/>
    </row>
    <row r="109" spans="2:11" s="1" customFormat="1" ht="15" customHeight="1">
      <c r="B109" s="327"/>
      <c r="C109" s="302" t="s">
        <v>1533</v>
      </c>
      <c r="D109" s="302"/>
      <c r="E109" s="302"/>
      <c r="F109" s="325" t="s">
        <v>1525</v>
      </c>
      <c r="G109" s="302"/>
      <c r="H109" s="302" t="s">
        <v>1565</v>
      </c>
      <c r="I109" s="302" t="s">
        <v>1535</v>
      </c>
      <c r="J109" s="302"/>
      <c r="K109" s="316"/>
    </row>
    <row r="110" spans="2:11" s="1" customFormat="1" ht="15" customHeight="1">
      <c r="B110" s="327"/>
      <c r="C110" s="302" t="s">
        <v>1544</v>
      </c>
      <c r="D110" s="302"/>
      <c r="E110" s="302"/>
      <c r="F110" s="325" t="s">
        <v>1531</v>
      </c>
      <c r="G110" s="302"/>
      <c r="H110" s="302" t="s">
        <v>1565</v>
      </c>
      <c r="I110" s="302" t="s">
        <v>1527</v>
      </c>
      <c r="J110" s="302">
        <v>50</v>
      </c>
      <c r="K110" s="316"/>
    </row>
    <row r="111" spans="2:11" s="1" customFormat="1" ht="15" customHeight="1">
      <c r="B111" s="327"/>
      <c r="C111" s="302" t="s">
        <v>1552</v>
      </c>
      <c r="D111" s="302"/>
      <c r="E111" s="302"/>
      <c r="F111" s="325" t="s">
        <v>1531</v>
      </c>
      <c r="G111" s="302"/>
      <c r="H111" s="302" t="s">
        <v>1565</v>
      </c>
      <c r="I111" s="302" t="s">
        <v>1527</v>
      </c>
      <c r="J111" s="302">
        <v>50</v>
      </c>
      <c r="K111" s="316"/>
    </row>
    <row r="112" spans="2:11" s="1" customFormat="1" ht="15" customHeight="1">
      <c r="B112" s="327"/>
      <c r="C112" s="302" t="s">
        <v>1550</v>
      </c>
      <c r="D112" s="302"/>
      <c r="E112" s="302"/>
      <c r="F112" s="325" t="s">
        <v>1531</v>
      </c>
      <c r="G112" s="302"/>
      <c r="H112" s="302" t="s">
        <v>1565</v>
      </c>
      <c r="I112" s="302" t="s">
        <v>1527</v>
      </c>
      <c r="J112" s="302">
        <v>50</v>
      </c>
      <c r="K112" s="316"/>
    </row>
    <row r="113" spans="2:11" s="1" customFormat="1" ht="15" customHeight="1">
      <c r="B113" s="327"/>
      <c r="C113" s="302" t="s">
        <v>55</v>
      </c>
      <c r="D113" s="302"/>
      <c r="E113" s="302"/>
      <c r="F113" s="325" t="s">
        <v>1525</v>
      </c>
      <c r="G113" s="302"/>
      <c r="H113" s="302" t="s">
        <v>1566</v>
      </c>
      <c r="I113" s="302" t="s">
        <v>1527</v>
      </c>
      <c r="J113" s="302">
        <v>20</v>
      </c>
      <c r="K113" s="316"/>
    </row>
    <row r="114" spans="2:11" s="1" customFormat="1" ht="15" customHeight="1">
      <c r="B114" s="327"/>
      <c r="C114" s="302" t="s">
        <v>1567</v>
      </c>
      <c r="D114" s="302"/>
      <c r="E114" s="302"/>
      <c r="F114" s="325" t="s">
        <v>1525</v>
      </c>
      <c r="G114" s="302"/>
      <c r="H114" s="302" t="s">
        <v>1568</v>
      </c>
      <c r="I114" s="302" t="s">
        <v>1527</v>
      </c>
      <c r="J114" s="302">
        <v>120</v>
      </c>
      <c r="K114" s="316"/>
    </row>
    <row r="115" spans="2:11" s="1" customFormat="1" ht="15" customHeight="1">
      <c r="B115" s="327"/>
      <c r="C115" s="302" t="s">
        <v>40</v>
      </c>
      <c r="D115" s="302"/>
      <c r="E115" s="302"/>
      <c r="F115" s="325" t="s">
        <v>1525</v>
      </c>
      <c r="G115" s="302"/>
      <c r="H115" s="302" t="s">
        <v>1569</v>
      </c>
      <c r="I115" s="302" t="s">
        <v>1560</v>
      </c>
      <c r="J115" s="302"/>
      <c r="K115" s="316"/>
    </row>
    <row r="116" spans="2:11" s="1" customFormat="1" ht="15" customHeight="1">
      <c r="B116" s="327"/>
      <c r="C116" s="302" t="s">
        <v>50</v>
      </c>
      <c r="D116" s="302"/>
      <c r="E116" s="302"/>
      <c r="F116" s="325" t="s">
        <v>1525</v>
      </c>
      <c r="G116" s="302"/>
      <c r="H116" s="302" t="s">
        <v>1570</v>
      </c>
      <c r="I116" s="302" t="s">
        <v>1560</v>
      </c>
      <c r="J116" s="302"/>
      <c r="K116" s="316"/>
    </row>
    <row r="117" spans="2:11" s="1" customFormat="1" ht="15" customHeight="1">
      <c r="B117" s="327"/>
      <c r="C117" s="302" t="s">
        <v>59</v>
      </c>
      <c r="D117" s="302"/>
      <c r="E117" s="302"/>
      <c r="F117" s="325" t="s">
        <v>1525</v>
      </c>
      <c r="G117" s="302"/>
      <c r="H117" s="302" t="s">
        <v>1571</v>
      </c>
      <c r="I117" s="302" t="s">
        <v>1572</v>
      </c>
      <c r="J117" s="302"/>
      <c r="K117" s="316"/>
    </row>
    <row r="118" spans="2:11" s="1" customFormat="1" ht="15" customHeight="1">
      <c r="B118" s="330"/>
      <c r="C118" s="336"/>
      <c r="D118" s="336"/>
      <c r="E118" s="336"/>
      <c r="F118" s="336"/>
      <c r="G118" s="336"/>
      <c r="H118" s="336"/>
      <c r="I118" s="336"/>
      <c r="J118" s="336"/>
      <c r="K118" s="332"/>
    </row>
    <row r="119" spans="2:11" s="1" customFormat="1" ht="18.75" customHeight="1">
      <c r="B119" s="337"/>
      <c r="C119" s="338"/>
      <c r="D119" s="338"/>
      <c r="E119" s="338"/>
      <c r="F119" s="339"/>
      <c r="G119" s="338"/>
      <c r="H119" s="338"/>
      <c r="I119" s="338"/>
      <c r="J119" s="338"/>
      <c r="K119" s="337"/>
    </row>
    <row r="120" spans="2:11" s="1" customFormat="1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spans="2:11" s="1" customFormat="1" ht="7.5" customHeight="1">
      <c r="B121" s="340"/>
      <c r="C121" s="341"/>
      <c r="D121" s="341"/>
      <c r="E121" s="341"/>
      <c r="F121" s="341"/>
      <c r="G121" s="341"/>
      <c r="H121" s="341"/>
      <c r="I121" s="341"/>
      <c r="J121" s="341"/>
      <c r="K121" s="342"/>
    </row>
    <row r="122" spans="2:11" s="1" customFormat="1" ht="45" customHeight="1">
      <c r="B122" s="343"/>
      <c r="C122" s="293" t="s">
        <v>1573</v>
      </c>
      <c r="D122" s="293"/>
      <c r="E122" s="293"/>
      <c r="F122" s="293"/>
      <c r="G122" s="293"/>
      <c r="H122" s="293"/>
      <c r="I122" s="293"/>
      <c r="J122" s="293"/>
      <c r="K122" s="344"/>
    </row>
    <row r="123" spans="2:11" s="1" customFormat="1" ht="17.25" customHeight="1">
      <c r="B123" s="345"/>
      <c r="C123" s="317" t="s">
        <v>1519</v>
      </c>
      <c r="D123" s="317"/>
      <c r="E123" s="317"/>
      <c r="F123" s="317" t="s">
        <v>1520</v>
      </c>
      <c r="G123" s="318"/>
      <c r="H123" s="317" t="s">
        <v>56</v>
      </c>
      <c r="I123" s="317" t="s">
        <v>59</v>
      </c>
      <c r="J123" s="317" t="s">
        <v>1521</v>
      </c>
      <c r="K123" s="346"/>
    </row>
    <row r="124" spans="2:11" s="1" customFormat="1" ht="17.25" customHeight="1">
      <c r="B124" s="345"/>
      <c r="C124" s="319" t="s">
        <v>1522</v>
      </c>
      <c r="D124" s="319"/>
      <c r="E124" s="319"/>
      <c r="F124" s="320" t="s">
        <v>1523</v>
      </c>
      <c r="G124" s="321"/>
      <c r="H124" s="319"/>
      <c r="I124" s="319"/>
      <c r="J124" s="319" t="s">
        <v>1524</v>
      </c>
      <c r="K124" s="346"/>
    </row>
    <row r="125" spans="2:11" s="1" customFormat="1" ht="5.25" customHeight="1">
      <c r="B125" s="347"/>
      <c r="C125" s="322"/>
      <c r="D125" s="322"/>
      <c r="E125" s="322"/>
      <c r="F125" s="322"/>
      <c r="G125" s="348"/>
      <c r="H125" s="322"/>
      <c r="I125" s="322"/>
      <c r="J125" s="322"/>
      <c r="K125" s="349"/>
    </row>
    <row r="126" spans="2:11" s="1" customFormat="1" ht="15" customHeight="1">
      <c r="B126" s="347"/>
      <c r="C126" s="302" t="s">
        <v>1528</v>
      </c>
      <c r="D126" s="324"/>
      <c r="E126" s="324"/>
      <c r="F126" s="325" t="s">
        <v>1525</v>
      </c>
      <c r="G126" s="302"/>
      <c r="H126" s="302" t="s">
        <v>1565</v>
      </c>
      <c r="I126" s="302" t="s">
        <v>1527</v>
      </c>
      <c r="J126" s="302">
        <v>120</v>
      </c>
      <c r="K126" s="350"/>
    </row>
    <row r="127" spans="2:11" s="1" customFormat="1" ht="15" customHeight="1">
      <c r="B127" s="347"/>
      <c r="C127" s="302" t="s">
        <v>1574</v>
      </c>
      <c r="D127" s="302"/>
      <c r="E127" s="302"/>
      <c r="F127" s="325" t="s">
        <v>1525</v>
      </c>
      <c r="G127" s="302"/>
      <c r="H127" s="302" t="s">
        <v>1575</v>
      </c>
      <c r="I127" s="302" t="s">
        <v>1527</v>
      </c>
      <c r="J127" s="302" t="s">
        <v>1576</v>
      </c>
      <c r="K127" s="350"/>
    </row>
    <row r="128" spans="2:11" s="1" customFormat="1" ht="15" customHeight="1">
      <c r="B128" s="347"/>
      <c r="C128" s="302" t="s">
        <v>1473</v>
      </c>
      <c r="D128" s="302"/>
      <c r="E128" s="302"/>
      <c r="F128" s="325" t="s">
        <v>1525</v>
      </c>
      <c r="G128" s="302"/>
      <c r="H128" s="302" t="s">
        <v>1577</v>
      </c>
      <c r="I128" s="302" t="s">
        <v>1527</v>
      </c>
      <c r="J128" s="302" t="s">
        <v>1576</v>
      </c>
      <c r="K128" s="350"/>
    </row>
    <row r="129" spans="2:11" s="1" customFormat="1" ht="15" customHeight="1">
      <c r="B129" s="347"/>
      <c r="C129" s="302" t="s">
        <v>1536</v>
      </c>
      <c r="D129" s="302"/>
      <c r="E129" s="302"/>
      <c r="F129" s="325" t="s">
        <v>1531</v>
      </c>
      <c r="G129" s="302"/>
      <c r="H129" s="302" t="s">
        <v>1537</v>
      </c>
      <c r="I129" s="302" t="s">
        <v>1527</v>
      </c>
      <c r="J129" s="302">
        <v>15</v>
      </c>
      <c r="K129" s="350"/>
    </row>
    <row r="130" spans="2:11" s="1" customFormat="1" ht="15" customHeight="1">
      <c r="B130" s="347"/>
      <c r="C130" s="328" t="s">
        <v>1538</v>
      </c>
      <c r="D130" s="328"/>
      <c r="E130" s="328"/>
      <c r="F130" s="329" t="s">
        <v>1531</v>
      </c>
      <c r="G130" s="328"/>
      <c r="H130" s="328" t="s">
        <v>1539</v>
      </c>
      <c r="I130" s="328" t="s">
        <v>1527</v>
      </c>
      <c r="J130" s="328">
        <v>15</v>
      </c>
      <c r="K130" s="350"/>
    </row>
    <row r="131" spans="2:11" s="1" customFormat="1" ht="15" customHeight="1">
      <c r="B131" s="347"/>
      <c r="C131" s="328" t="s">
        <v>1540</v>
      </c>
      <c r="D131" s="328"/>
      <c r="E131" s="328"/>
      <c r="F131" s="329" t="s">
        <v>1531</v>
      </c>
      <c r="G131" s="328"/>
      <c r="H131" s="328" t="s">
        <v>1541</v>
      </c>
      <c r="I131" s="328" t="s">
        <v>1527</v>
      </c>
      <c r="J131" s="328">
        <v>20</v>
      </c>
      <c r="K131" s="350"/>
    </row>
    <row r="132" spans="2:11" s="1" customFormat="1" ht="15" customHeight="1">
      <c r="B132" s="347"/>
      <c r="C132" s="328" t="s">
        <v>1542</v>
      </c>
      <c r="D132" s="328"/>
      <c r="E132" s="328"/>
      <c r="F132" s="329" t="s">
        <v>1531</v>
      </c>
      <c r="G132" s="328"/>
      <c r="H132" s="328" t="s">
        <v>1543</v>
      </c>
      <c r="I132" s="328" t="s">
        <v>1527</v>
      </c>
      <c r="J132" s="328">
        <v>20</v>
      </c>
      <c r="K132" s="350"/>
    </row>
    <row r="133" spans="2:11" s="1" customFormat="1" ht="15" customHeight="1">
      <c r="B133" s="347"/>
      <c r="C133" s="302" t="s">
        <v>1530</v>
      </c>
      <c r="D133" s="302"/>
      <c r="E133" s="302"/>
      <c r="F133" s="325" t="s">
        <v>1531</v>
      </c>
      <c r="G133" s="302"/>
      <c r="H133" s="302" t="s">
        <v>1565</v>
      </c>
      <c r="I133" s="302" t="s">
        <v>1527</v>
      </c>
      <c r="J133" s="302">
        <v>50</v>
      </c>
      <c r="K133" s="350"/>
    </row>
    <row r="134" spans="2:11" s="1" customFormat="1" ht="15" customHeight="1">
      <c r="B134" s="347"/>
      <c r="C134" s="302" t="s">
        <v>1544</v>
      </c>
      <c r="D134" s="302"/>
      <c r="E134" s="302"/>
      <c r="F134" s="325" t="s">
        <v>1531</v>
      </c>
      <c r="G134" s="302"/>
      <c r="H134" s="302" t="s">
        <v>1565</v>
      </c>
      <c r="I134" s="302" t="s">
        <v>1527</v>
      </c>
      <c r="J134" s="302">
        <v>50</v>
      </c>
      <c r="K134" s="350"/>
    </row>
    <row r="135" spans="2:11" s="1" customFormat="1" ht="15" customHeight="1">
      <c r="B135" s="347"/>
      <c r="C135" s="302" t="s">
        <v>1550</v>
      </c>
      <c r="D135" s="302"/>
      <c r="E135" s="302"/>
      <c r="F135" s="325" t="s">
        <v>1531</v>
      </c>
      <c r="G135" s="302"/>
      <c r="H135" s="302" t="s">
        <v>1565</v>
      </c>
      <c r="I135" s="302" t="s">
        <v>1527</v>
      </c>
      <c r="J135" s="302">
        <v>50</v>
      </c>
      <c r="K135" s="350"/>
    </row>
    <row r="136" spans="2:11" s="1" customFormat="1" ht="15" customHeight="1">
      <c r="B136" s="347"/>
      <c r="C136" s="302" t="s">
        <v>1552</v>
      </c>
      <c r="D136" s="302"/>
      <c r="E136" s="302"/>
      <c r="F136" s="325" t="s">
        <v>1531</v>
      </c>
      <c r="G136" s="302"/>
      <c r="H136" s="302" t="s">
        <v>1565</v>
      </c>
      <c r="I136" s="302" t="s">
        <v>1527</v>
      </c>
      <c r="J136" s="302">
        <v>50</v>
      </c>
      <c r="K136" s="350"/>
    </row>
    <row r="137" spans="2:11" s="1" customFormat="1" ht="15" customHeight="1">
      <c r="B137" s="347"/>
      <c r="C137" s="302" t="s">
        <v>1553</v>
      </c>
      <c r="D137" s="302"/>
      <c r="E137" s="302"/>
      <c r="F137" s="325" t="s">
        <v>1531</v>
      </c>
      <c r="G137" s="302"/>
      <c r="H137" s="302" t="s">
        <v>1578</v>
      </c>
      <c r="I137" s="302" t="s">
        <v>1527</v>
      </c>
      <c r="J137" s="302">
        <v>255</v>
      </c>
      <c r="K137" s="350"/>
    </row>
    <row r="138" spans="2:11" s="1" customFormat="1" ht="15" customHeight="1">
      <c r="B138" s="347"/>
      <c r="C138" s="302" t="s">
        <v>1555</v>
      </c>
      <c r="D138" s="302"/>
      <c r="E138" s="302"/>
      <c r="F138" s="325" t="s">
        <v>1525</v>
      </c>
      <c r="G138" s="302"/>
      <c r="H138" s="302" t="s">
        <v>1579</v>
      </c>
      <c r="I138" s="302" t="s">
        <v>1557</v>
      </c>
      <c r="J138" s="302"/>
      <c r="K138" s="350"/>
    </row>
    <row r="139" spans="2:11" s="1" customFormat="1" ht="15" customHeight="1">
      <c r="B139" s="347"/>
      <c r="C139" s="302" t="s">
        <v>1558</v>
      </c>
      <c r="D139" s="302"/>
      <c r="E139" s="302"/>
      <c r="F139" s="325" t="s">
        <v>1525</v>
      </c>
      <c r="G139" s="302"/>
      <c r="H139" s="302" t="s">
        <v>1580</v>
      </c>
      <c r="I139" s="302" t="s">
        <v>1560</v>
      </c>
      <c r="J139" s="302"/>
      <c r="K139" s="350"/>
    </row>
    <row r="140" spans="2:11" s="1" customFormat="1" ht="15" customHeight="1">
      <c r="B140" s="347"/>
      <c r="C140" s="302" t="s">
        <v>1561</v>
      </c>
      <c r="D140" s="302"/>
      <c r="E140" s="302"/>
      <c r="F140" s="325" t="s">
        <v>1525</v>
      </c>
      <c r="G140" s="302"/>
      <c r="H140" s="302" t="s">
        <v>1561</v>
      </c>
      <c r="I140" s="302" t="s">
        <v>1560</v>
      </c>
      <c r="J140" s="302"/>
      <c r="K140" s="350"/>
    </row>
    <row r="141" spans="2:11" s="1" customFormat="1" ht="15" customHeight="1">
      <c r="B141" s="347"/>
      <c r="C141" s="302" t="s">
        <v>40</v>
      </c>
      <c r="D141" s="302"/>
      <c r="E141" s="302"/>
      <c r="F141" s="325" t="s">
        <v>1525</v>
      </c>
      <c r="G141" s="302"/>
      <c r="H141" s="302" t="s">
        <v>1581</v>
      </c>
      <c r="I141" s="302" t="s">
        <v>1560</v>
      </c>
      <c r="J141" s="302"/>
      <c r="K141" s="350"/>
    </row>
    <row r="142" spans="2:11" s="1" customFormat="1" ht="15" customHeight="1">
      <c r="B142" s="347"/>
      <c r="C142" s="302" t="s">
        <v>1582</v>
      </c>
      <c r="D142" s="302"/>
      <c r="E142" s="302"/>
      <c r="F142" s="325" t="s">
        <v>1525</v>
      </c>
      <c r="G142" s="302"/>
      <c r="H142" s="302" t="s">
        <v>1583</v>
      </c>
      <c r="I142" s="302" t="s">
        <v>1560</v>
      </c>
      <c r="J142" s="302"/>
      <c r="K142" s="350"/>
    </row>
    <row r="143" spans="2:11" s="1" customFormat="1" ht="15" customHeight="1">
      <c r="B143" s="351"/>
      <c r="C143" s="352"/>
      <c r="D143" s="352"/>
      <c r="E143" s="352"/>
      <c r="F143" s="352"/>
      <c r="G143" s="352"/>
      <c r="H143" s="352"/>
      <c r="I143" s="352"/>
      <c r="J143" s="352"/>
      <c r="K143" s="353"/>
    </row>
    <row r="144" spans="2:11" s="1" customFormat="1" ht="18.75" customHeight="1">
      <c r="B144" s="338"/>
      <c r="C144" s="338"/>
      <c r="D144" s="338"/>
      <c r="E144" s="338"/>
      <c r="F144" s="339"/>
      <c r="G144" s="338"/>
      <c r="H144" s="338"/>
      <c r="I144" s="338"/>
      <c r="J144" s="338"/>
      <c r="K144" s="338"/>
    </row>
    <row r="145" spans="2:11" s="1" customFormat="1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pans="2:11" s="1" customFormat="1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spans="2:11" s="1" customFormat="1" ht="45" customHeight="1">
      <c r="B147" s="314"/>
      <c r="C147" s="315" t="s">
        <v>1584</v>
      </c>
      <c r="D147" s="315"/>
      <c r="E147" s="315"/>
      <c r="F147" s="315"/>
      <c r="G147" s="315"/>
      <c r="H147" s="315"/>
      <c r="I147" s="315"/>
      <c r="J147" s="315"/>
      <c r="K147" s="316"/>
    </row>
    <row r="148" spans="2:11" s="1" customFormat="1" ht="17.25" customHeight="1">
      <c r="B148" s="314"/>
      <c r="C148" s="317" t="s">
        <v>1519</v>
      </c>
      <c r="D148" s="317"/>
      <c r="E148" s="317"/>
      <c r="F148" s="317" t="s">
        <v>1520</v>
      </c>
      <c r="G148" s="318"/>
      <c r="H148" s="317" t="s">
        <v>56</v>
      </c>
      <c r="I148" s="317" t="s">
        <v>59</v>
      </c>
      <c r="J148" s="317" t="s">
        <v>1521</v>
      </c>
      <c r="K148" s="316"/>
    </row>
    <row r="149" spans="2:11" s="1" customFormat="1" ht="17.25" customHeight="1">
      <c r="B149" s="314"/>
      <c r="C149" s="319" t="s">
        <v>1522</v>
      </c>
      <c r="D149" s="319"/>
      <c r="E149" s="319"/>
      <c r="F149" s="320" t="s">
        <v>1523</v>
      </c>
      <c r="G149" s="321"/>
      <c r="H149" s="319"/>
      <c r="I149" s="319"/>
      <c r="J149" s="319" t="s">
        <v>1524</v>
      </c>
      <c r="K149" s="316"/>
    </row>
    <row r="150" spans="2:11" s="1" customFormat="1" ht="5.25" customHeight="1">
      <c r="B150" s="327"/>
      <c r="C150" s="322"/>
      <c r="D150" s="322"/>
      <c r="E150" s="322"/>
      <c r="F150" s="322"/>
      <c r="G150" s="323"/>
      <c r="H150" s="322"/>
      <c r="I150" s="322"/>
      <c r="J150" s="322"/>
      <c r="K150" s="350"/>
    </row>
    <row r="151" spans="2:11" s="1" customFormat="1" ht="15" customHeight="1">
      <c r="B151" s="327"/>
      <c r="C151" s="354" t="s">
        <v>1528</v>
      </c>
      <c r="D151" s="302"/>
      <c r="E151" s="302"/>
      <c r="F151" s="355" t="s">
        <v>1525</v>
      </c>
      <c r="G151" s="302"/>
      <c r="H151" s="354" t="s">
        <v>1565</v>
      </c>
      <c r="I151" s="354" t="s">
        <v>1527</v>
      </c>
      <c r="J151" s="354">
        <v>120</v>
      </c>
      <c r="K151" s="350"/>
    </row>
    <row r="152" spans="2:11" s="1" customFormat="1" ht="15" customHeight="1">
      <c r="B152" s="327"/>
      <c r="C152" s="354" t="s">
        <v>1574</v>
      </c>
      <c r="D152" s="302"/>
      <c r="E152" s="302"/>
      <c r="F152" s="355" t="s">
        <v>1525</v>
      </c>
      <c r="G152" s="302"/>
      <c r="H152" s="354" t="s">
        <v>1585</v>
      </c>
      <c r="I152" s="354" t="s">
        <v>1527</v>
      </c>
      <c r="J152" s="354" t="s">
        <v>1576</v>
      </c>
      <c r="K152" s="350"/>
    </row>
    <row r="153" spans="2:11" s="1" customFormat="1" ht="15" customHeight="1">
      <c r="B153" s="327"/>
      <c r="C153" s="354" t="s">
        <v>1473</v>
      </c>
      <c r="D153" s="302"/>
      <c r="E153" s="302"/>
      <c r="F153" s="355" t="s">
        <v>1525</v>
      </c>
      <c r="G153" s="302"/>
      <c r="H153" s="354" t="s">
        <v>1586</v>
      </c>
      <c r="I153" s="354" t="s">
        <v>1527</v>
      </c>
      <c r="J153" s="354" t="s">
        <v>1576</v>
      </c>
      <c r="K153" s="350"/>
    </row>
    <row r="154" spans="2:11" s="1" customFormat="1" ht="15" customHeight="1">
      <c r="B154" s="327"/>
      <c r="C154" s="354" t="s">
        <v>1530</v>
      </c>
      <c r="D154" s="302"/>
      <c r="E154" s="302"/>
      <c r="F154" s="355" t="s">
        <v>1531</v>
      </c>
      <c r="G154" s="302"/>
      <c r="H154" s="354" t="s">
        <v>1565</v>
      </c>
      <c r="I154" s="354" t="s">
        <v>1527</v>
      </c>
      <c r="J154" s="354">
        <v>50</v>
      </c>
      <c r="K154" s="350"/>
    </row>
    <row r="155" spans="2:11" s="1" customFormat="1" ht="15" customHeight="1">
      <c r="B155" s="327"/>
      <c r="C155" s="354" t="s">
        <v>1533</v>
      </c>
      <c r="D155" s="302"/>
      <c r="E155" s="302"/>
      <c r="F155" s="355" t="s">
        <v>1525</v>
      </c>
      <c r="G155" s="302"/>
      <c r="H155" s="354" t="s">
        <v>1565</v>
      </c>
      <c r="I155" s="354" t="s">
        <v>1535</v>
      </c>
      <c r="J155" s="354"/>
      <c r="K155" s="350"/>
    </row>
    <row r="156" spans="2:11" s="1" customFormat="1" ht="15" customHeight="1">
      <c r="B156" s="327"/>
      <c r="C156" s="354" t="s">
        <v>1544</v>
      </c>
      <c r="D156" s="302"/>
      <c r="E156" s="302"/>
      <c r="F156" s="355" t="s">
        <v>1531</v>
      </c>
      <c r="G156" s="302"/>
      <c r="H156" s="354" t="s">
        <v>1565</v>
      </c>
      <c r="I156" s="354" t="s">
        <v>1527</v>
      </c>
      <c r="J156" s="354">
        <v>50</v>
      </c>
      <c r="K156" s="350"/>
    </row>
    <row r="157" spans="2:11" s="1" customFormat="1" ht="15" customHeight="1">
      <c r="B157" s="327"/>
      <c r="C157" s="354" t="s">
        <v>1552</v>
      </c>
      <c r="D157" s="302"/>
      <c r="E157" s="302"/>
      <c r="F157" s="355" t="s">
        <v>1531</v>
      </c>
      <c r="G157" s="302"/>
      <c r="H157" s="354" t="s">
        <v>1565</v>
      </c>
      <c r="I157" s="354" t="s">
        <v>1527</v>
      </c>
      <c r="J157" s="354">
        <v>50</v>
      </c>
      <c r="K157" s="350"/>
    </row>
    <row r="158" spans="2:11" s="1" customFormat="1" ht="15" customHeight="1">
      <c r="B158" s="327"/>
      <c r="C158" s="354" t="s">
        <v>1550</v>
      </c>
      <c r="D158" s="302"/>
      <c r="E158" s="302"/>
      <c r="F158" s="355" t="s">
        <v>1531</v>
      </c>
      <c r="G158" s="302"/>
      <c r="H158" s="354" t="s">
        <v>1565</v>
      </c>
      <c r="I158" s="354" t="s">
        <v>1527</v>
      </c>
      <c r="J158" s="354">
        <v>50</v>
      </c>
      <c r="K158" s="350"/>
    </row>
    <row r="159" spans="2:11" s="1" customFormat="1" ht="15" customHeight="1">
      <c r="B159" s="327"/>
      <c r="C159" s="354" t="s">
        <v>140</v>
      </c>
      <c r="D159" s="302"/>
      <c r="E159" s="302"/>
      <c r="F159" s="355" t="s">
        <v>1525</v>
      </c>
      <c r="G159" s="302"/>
      <c r="H159" s="354" t="s">
        <v>1587</v>
      </c>
      <c r="I159" s="354" t="s">
        <v>1527</v>
      </c>
      <c r="J159" s="354" t="s">
        <v>1588</v>
      </c>
      <c r="K159" s="350"/>
    </row>
    <row r="160" spans="2:11" s="1" customFormat="1" ht="15" customHeight="1">
      <c r="B160" s="327"/>
      <c r="C160" s="354" t="s">
        <v>1589</v>
      </c>
      <c r="D160" s="302"/>
      <c r="E160" s="302"/>
      <c r="F160" s="355" t="s">
        <v>1525</v>
      </c>
      <c r="G160" s="302"/>
      <c r="H160" s="354" t="s">
        <v>1590</v>
      </c>
      <c r="I160" s="354" t="s">
        <v>1560</v>
      </c>
      <c r="J160" s="354"/>
      <c r="K160" s="350"/>
    </row>
    <row r="161" spans="2:11" s="1" customFormat="1" ht="15" customHeight="1">
      <c r="B161" s="356"/>
      <c r="C161" s="336"/>
      <c r="D161" s="336"/>
      <c r="E161" s="336"/>
      <c r="F161" s="336"/>
      <c r="G161" s="336"/>
      <c r="H161" s="336"/>
      <c r="I161" s="336"/>
      <c r="J161" s="336"/>
      <c r="K161" s="357"/>
    </row>
    <row r="162" spans="2:11" s="1" customFormat="1" ht="18.75" customHeight="1">
      <c r="B162" s="338"/>
      <c r="C162" s="348"/>
      <c r="D162" s="348"/>
      <c r="E162" s="348"/>
      <c r="F162" s="358"/>
      <c r="G162" s="348"/>
      <c r="H162" s="348"/>
      <c r="I162" s="348"/>
      <c r="J162" s="348"/>
      <c r="K162" s="338"/>
    </row>
    <row r="163" spans="2:11" s="1" customFormat="1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spans="2:11" s="1" customFormat="1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pans="2:11" s="1" customFormat="1" ht="45" customHeight="1">
      <c r="B165" s="292"/>
      <c r="C165" s="293" t="s">
        <v>1591</v>
      </c>
      <c r="D165" s="293"/>
      <c r="E165" s="293"/>
      <c r="F165" s="293"/>
      <c r="G165" s="293"/>
      <c r="H165" s="293"/>
      <c r="I165" s="293"/>
      <c r="J165" s="293"/>
      <c r="K165" s="294"/>
    </row>
    <row r="166" spans="2:11" s="1" customFormat="1" ht="17.25" customHeight="1">
      <c r="B166" s="292"/>
      <c r="C166" s="317" t="s">
        <v>1519</v>
      </c>
      <c r="D166" s="317"/>
      <c r="E166" s="317"/>
      <c r="F166" s="317" t="s">
        <v>1520</v>
      </c>
      <c r="G166" s="359"/>
      <c r="H166" s="360" t="s">
        <v>56</v>
      </c>
      <c r="I166" s="360" t="s">
        <v>59</v>
      </c>
      <c r="J166" s="317" t="s">
        <v>1521</v>
      </c>
      <c r="K166" s="294"/>
    </row>
    <row r="167" spans="2:11" s="1" customFormat="1" ht="17.25" customHeight="1">
      <c r="B167" s="295"/>
      <c r="C167" s="319" t="s">
        <v>1522</v>
      </c>
      <c r="D167" s="319"/>
      <c r="E167" s="319"/>
      <c r="F167" s="320" t="s">
        <v>1523</v>
      </c>
      <c r="G167" s="361"/>
      <c r="H167" s="362"/>
      <c r="I167" s="362"/>
      <c r="J167" s="319" t="s">
        <v>1524</v>
      </c>
      <c r="K167" s="297"/>
    </row>
    <row r="168" spans="2:11" s="1" customFormat="1" ht="5.25" customHeight="1">
      <c r="B168" s="327"/>
      <c r="C168" s="322"/>
      <c r="D168" s="322"/>
      <c r="E168" s="322"/>
      <c r="F168" s="322"/>
      <c r="G168" s="323"/>
      <c r="H168" s="322"/>
      <c r="I168" s="322"/>
      <c r="J168" s="322"/>
      <c r="K168" s="350"/>
    </row>
    <row r="169" spans="2:11" s="1" customFormat="1" ht="15" customHeight="1">
      <c r="B169" s="327"/>
      <c r="C169" s="302" t="s">
        <v>1528</v>
      </c>
      <c r="D169" s="302"/>
      <c r="E169" s="302"/>
      <c r="F169" s="325" t="s">
        <v>1525</v>
      </c>
      <c r="G169" s="302"/>
      <c r="H169" s="302" t="s">
        <v>1565</v>
      </c>
      <c r="I169" s="302" t="s">
        <v>1527</v>
      </c>
      <c r="J169" s="302">
        <v>120</v>
      </c>
      <c r="K169" s="350"/>
    </row>
    <row r="170" spans="2:11" s="1" customFormat="1" ht="15" customHeight="1">
      <c r="B170" s="327"/>
      <c r="C170" s="302" t="s">
        <v>1574</v>
      </c>
      <c r="D170" s="302"/>
      <c r="E170" s="302"/>
      <c r="F170" s="325" t="s">
        <v>1525</v>
      </c>
      <c r="G170" s="302"/>
      <c r="H170" s="302" t="s">
        <v>1575</v>
      </c>
      <c r="I170" s="302" t="s">
        <v>1527</v>
      </c>
      <c r="J170" s="302" t="s">
        <v>1576</v>
      </c>
      <c r="K170" s="350"/>
    </row>
    <row r="171" spans="2:11" s="1" customFormat="1" ht="15" customHeight="1">
      <c r="B171" s="327"/>
      <c r="C171" s="302" t="s">
        <v>1473</v>
      </c>
      <c r="D171" s="302"/>
      <c r="E171" s="302"/>
      <c r="F171" s="325" t="s">
        <v>1525</v>
      </c>
      <c r="G171" s="302"/>
      <c r="H171" s="302" t="s">
        <v>1592</v>
      </c>
      <c r="I171" s="302" t="s">
        <v>1527</v>
      </c>
      <c r="J171" s="302" t="s">
        <v>1576</v>
      </c>
      <c r="K171" s="350"/>
    </row>
    <row r="172" spans="2:11" s="1" customFormat="1" ht="15" customHeight="1">
      <c r="B172" s="327"/>
      <c r="C172" s="302" t="s">
        <v>1530</v>
      </c>
      <c r="D172" s="302"/>
      <c r="E172" s="302"/>
      <c r="F172" s="325" t="s">
        <v>1531</v>
      </c>
      <c r="G172" s="302"/>
      <c r="H172" s="302" t="s">
        <v>1592</v>
      </c>
      <c r="I172" s="302" t="s">
        <v>1527</v>
      </c>
      <c r="J172" s="302">
        <v>50</v>
      </c>
      <c r="K172" s="350"/>
    </row>
    <row r="173" spans="2:11" s="1" customFormat="1" ht="15" customHeight="1">
      <c r="B173" s="327"/>
      <c r="C173" s="302" t="s">
        <v>1533</v>
      </c>
      <c r="D173" s="302"/>
      <c r="E173" s="302"/>
      <c r="F173" s="325" t="s">
        <v>1525</v>
      </c>
      <c r="G173" s="302"/>
      <c r="H173" s="302" t="s">
        <v>1592</v>
      </c>
      <c r="I173" s="302" t="s">
        <v>1535</v>
      </c>
      <c r="J173" s="302"/>
      <c r="K173" s="350"/>
    </row>
    <row r="174" spans="2:11" s="1" customFormat="1" ht="15" customHeight="1">
      <c r="B174" s="327"/>
      <c r="C174" s="302" t="s">
        <v>1544</v>
      </c>
      <c r="D174" s="302"/>
      <c r="E174" s="302"/>
      <c r="F174" s="325" t="s">
        <v>1531</v>
      </c>
      <c r="G174" s="302"/>
      <c r="H174" s="302" t="s">
        <v>1592</v>
      </c>
      <c r="I174" s="302" t="s">
        <v>1527</v>
      </c>
      <c r="J174" s="302">
        <v>50</v>
      </c>
      <c r="K174" s="350"/>
    </row>
    <row r="175" spans="2:11" s="1" customFormat="1" ht="15" customHeight="1">
      <c r="B175" s="327"/>
      <c r="C175" s="302" t="s">
        <v>1552</v>
      </c>
      <c r="D175" s="302"/>
      <c r="E175" s="302"/>
      <c r="F175" s="325" t="s">
        <v>1531</v>
      </c>
      <c r="G175" s="302"/>
      <c r="H175" s="302" t="s">
        <v>1592</v>
      </c>
      <c r="I175" s="302" t="s">
        <v>1527</v>
      </c>
      <c r="J175" s="302">
        <v>50</v>
      </c>
      <c r="K175" s="350"/>
    </row>
    <row r="176" spans="2:11" s="1" customFormat="1" ht="15" customHeight="1">
      <c r="B176" s="327"/>
      <c r="C176" s="302" t="s">
        <v>1550</v>
      </c>
      <c r="D176" s="302"/>
      <c r="E176" s="302"/>
      <c r="F176" s="325" t="s">
        <v>1531</v>
      </c>
      <c r="G176" s="302"/>
      <c r="H176" s="302" t="s">
        <v>1592</v>
      </c>
      <c r="I176" s="302" t="s">
        <v>1527</v>
      </c>
      <c r="J176" s="302">
        <v>50</v>
      </c>
      <c r="K176" s="350"/>
    </row>
    <row r="177" spans="2:11" s="1" customFormat="1" ht="15" customHeight="1">
      <c r="B177" s="327"/>
      <c r="C177" s="302" t="s">
        <v>151</v>
      </c>
      <c r="D177" s="302"/>
      <c r="E177" s="302"/>
      <c r="F177" s="325" t="s">
        <v>1525</v>
      </c>
      <c r="G177" s="302"/>
      <c r="H177" s="302" t="s">
        <v>1593</v>
      </c>
      <c r="I177" s="302" t="s">
        <v>1594</v>
      </c>
      <c r="J177" s="302"/>
      <c r="K177" s="350"/>
    </row>
    <row r="178" spans="2:11" s="1" customFormat="1" ht="15" customHeight="1">
      <c r="B178" s="327"/>
      <c r="C178" s="302" t="s">
        <v>59</v>
      </c>
      <c r="D178" s="302"/>
      <c r="E178" s="302"/>
      <c r="F178" s="325" t="s">
        <v>1525</v>
      </c>
      <c r="G178" s="302"/>
      <c r="H178" s="302" t="s">
        <v>1595</v>
      </c>
      <c r="I178" s="302" t="s">
        <v>1596</v>
      </c>
      <c r="J178" s="302">
        <v>1</v>
      </c>
      <c r="K178" s="350"/>
    </row>
    <row r="179" spans="2:11" s="1" customFormat="1" ht="15" customHeight="1">
      <c r="B179" s="327"/>
      <c r="C179" s="302" t="s">
        <v>55</v>
      </c>
      <c r="D179" s="302"/>
      <c r="E179" s="302"/>
      <c r="F179" s="325" t="s">
        <v>1525</v>
      </c>
      <c r="G179" s="302"/>
      <c r="H179" s="302" t="s">
        <v>1597</v>
      </c>
      <c r="I179" s="302" t="s">
        <v>1527</v>
      </c>
      <c r="J179" s="302">
        <v>20</v>
      </c>
      <c r="K179" s="350"/>
    </row>
    <row r="180" spans="2:11" s="1" customFormat="1" ht="15" customHeight="1">
      <c r="B180" s="327"/>
      <c r="C180" s="302" t="s">
        <v>56</v>
      </c>
      <c r="D180" s="302"/>
      <c r="E180" s="302"/>
      <c r="F180" s="325" t="s">
        <v>1525</v>
      </c>
      <c r="G180" s="302"/>
      <c r="H180" s="302" t="s">
        <v>1598</v>
      </c>
      <c r="I180" s="302" t="s">
        <v>1527</v>
      </c>
      <c r="J180" s="302">
        <v>255</v>
      </c>
      <c r="K180" s="350"/>
    </row>
    <row r="181" spans="2:11" s="1" customFormat="1" ht="15" customHeight="1">
      <c r="B181" s="327"/>
      <c r="C181" s="302" t="s">
        <v>152</v>
      </c>
      <c r="D181" s="302"/>
      <c r="E181" s="302"/>
      <c r="F181" s="325" t="s">
        <v>1525</v>
      </c>
      <c r="G181" s="302"/>
      <c r="H181" s="302" t="s">
        <v>1489</v>
      </c>
      <c r="I181" s="302" t="s">
        <v>1527</v>
      </c>
      <c r="J181" s="302">
        <v>10</v>
      </c>
      <c r="K181" s="350"/>
    </row>
    <row r="182" spans="2:11" s="1" customFormat="1" ht="15" customHeight="1">
      <c r="B182" s="327"/>
      <c r="C182" s="302" t="s">
        <v>153</v>
      </c>
      <c r="D182" s="302"/>
      <c r="E182" s="302"/>
      <c r="F182" s="325" t="s">
        <v>1525</v>
      </c>
      <c r="G182" s="302"/>
      <c r="H182" s="302" t="s">
        <v>1599</v>
      </c>
      <c r="I182" s="302" t="s">
        <v>1560</v>
      </c>
      <c r="J182" s="302"/>
      <c r="K182" s="350"/>
    </row>
    <row r="183" spans="2:11" s="1" customFormat="1" ht="15" customHeight="1">
      <c r="B183" s="327"/>
      <c r="C183" s="302" t="s">
        <v>1600</v>
      </c>
      <c r="D183" s="302"/>
      <c r="E183" s="302"/>
      <c r="F183" s="325" t="s">
        <v>1525</v>
      </c>
      <c r="G183" s="302"/>
      <c r="H183" s="302" t="s">
        <v>1601</v>
      </c>
      <c r="I183" s="302" t="s">
        <v>1560</v>
      </c>
      <c r="J183" s="302"/>
      <c r="K183" s="350"/>
    </row>
    <row r="184" spans="2:11" s="1" customFormat="1" ht="15" customHeight="1">
      <c r="B184" s="327"/>
      <c r="C184" s="302" t="s">
        <v>1589</v>
      </c>
      <c r="D184" s="302"/>
      <c r="E184" s="302"/>
      <c r="F184" s="325" t="s">
        <v>1525</v>
      </c>
      <c r="G184" s="302"/>
      <c r="H184" s="302" t="s">
        <v>1602</v>
      </c>
      <c r="I184" s="302" t="s">
        <v>1560</v>
      </c>
      <c r="J184" s="302"/>
      <c r="K184" s="350"/>
    </row>
    <row r="185" spans="2:11" s="1" customFormat="1" ht="15" customHeight="1">
      <c r="B185" s="327"/>
      <c r="C185" s="302" t="s">
        <v>155</v>
      </c>
      <c r="D185" s="302"/>
      <c r="E185" s="302"/>
      <c r="F185" s="325" t="s">
        <v>1531</v>
      </c>
      <c r="G185" s="302"/>
      <c r="H185" s="302" t="s">
        <v>1603</v>
      </c>
      <c r="I185" s="302" t="s">
        <v>1527</v>
      </c>
      <c r="J185" s="302">
        <v>50</v>
      </c>
      <c r="K185" s="350"/>
    </row>
    <row r="186" spans="2:11" s="1" customFormat="1" ht="15" customHeight="1">
      <c r="B186" s="327"/>
      <c r="C186" s="302" t="s">
        <v>1604</v>
      </c>
      <c r="D186" s="302"/>
      <c r="E186" s="302"/>
      <c r="F186" s="325" t="s">
        <v>1531</v>
      </c>
      <c r="G186" s="302"/>
      <c r="H186" s="302" t="s">
        <v>1605</v>
      </c>
      <c r="I186" s="302" t="s">
        <v>1606</v>
      </c>
      <c r="J186" s="302"/>
      <c r="K186" s="350"/>
    </row>
    <row r="187" spans="2:11" s="1" customFormat="1" ht="15" customHeight="1">
      <c r="B187" s="327"/>
      <c r="C187" s="302" t="s">
        <v>1607</v>
      </c>
      <c r="D187" s="302"/>
      <c r="E187" s="302"/>
      <c r="F187" s="325" t="s">
        <v>1531</v>
      </c>
      <c r="G187" s="302"/>
      <c r="H187" s="302" t="s">
        <v>1608</v>
      </c>
      <c r="I187" s="302" t="s">
        <v>1606</v>
      </c>
      <c r="J187" s="302"/>
      <c r="K187" s="350"/>
    </row>
    <row r="188" spans="2:11" s="1" customFormat="1" ht="15" customHeight="1">
      <c r="B188" s="327"/>
      <c r="C188" s="302" t="s">
        <v>1609</v>
      </c>
      <c r="D188" s="302"/>
      <c r="E188" s="302"/>
      <c r="F188" s="325" t="s">
        <v>1531</v>
      </c>
      <c r="G188" s="302"/>
      <c r="H188" s="302" t="s">
        <v>1610</v>
      </c>
      <c r="I188" s="302" t="s">
        <v>1606</v>
      </c>
      <c r="J188" s="302"/>
      <c r="K188" s="350"/>
    </row>
    <row r="189" spans="2:11" s="1" customFormat="1" ht="15" customHeight="1">
      <c r="B189" s="327"/>
      <c r="C189" s="363" t="s">
        <v>1611</v>
      </c>
      <c r="D189" s="302"/>
      <c r="E189" s="302"/>
      <c r="F189" s="325" t="s">
        <v>1531</v>
      </c>
      <c r="G189" s="302"/>
      <c r="H189" s="302" t="s">
        <v>1612</v>
      </c>
      <c r="I189" s="302" t="s">
        <v>1613</v>
      </c>
      <c r="J189" s="364" t="s">
        <v>1614</v>
      </c>
      <c r="K189" s="350"/>
    </row>
    <row r="190" spans="2:11" s="1" customFormat="1" ht="15" customHeight="1">
      <c r="B190" s="327"/>
      <c r="C190" s="363" t="s">
        <v>44</v>
      </c>
      <c r="D190" s="302"/>
      <c r="E190" s="302"/>
      <c r="F190" s="325" t="s">
        <v>1525</v>
      </c>
      <c r="G190" s="302"/>
      <c r="H190" s="299" t="s">
        <v>1615</v>
      </c>
      <c r="I190" s="302" t="s">
        <v>1616</v>
      </c>
      <c r="J190" s="302"/>
      <c r="K190" s="350"/>
    </row>
    <row r="191" spans="2:11" s="1" customFormat="1" ht="15" customHeight="1">
      <c r="B191" s="327"/>
      <c r="C191" s="363" t="s">
        <v>1617</v>
      </c>
      <c r="D191" s="302"/>
      <c r="E191" s="302"/>
      <c r="F191" s="325" t="s">
        <v>1525</v>
      </c>
      <c r="G191" s="302"/>
      <c r="H191" s="302" t="s">
        <v>1618</v>
      </c>
      <c r="I191" s="302" t="s">
        <v>1560</v>
      </c>
      <c r="J191" s="302"/>
      <c r="K191" s="350"/>
    </row>
    <row r="192" spans="2:11" s="1" customFormat="1" ht="15" customHeight="1">
      <c r="B192" s="327"/>
      <c r="C192" s="363" t="s">
        <v>1619</v>
      </c>
      <c r="D192" s="302"/>
      <c r="E192" s="302"/>
      <c r="F192" s="325" t="s">
        <v>1525</v>
      </c>
      <c r="G192" s="302"/>
      <c r="H192" s="302" t="s">
        <v>1620</v>
      </c>
      <c r="I192" s="302" t="s">
        <v>1560</v>
      </c>
      <c r="J192" s="302"/>
      <c r="K192" s="350"/>
    </row>
    <row r="193" spans="2:11" s="1" customFormat="1" ht="15" customHeight="1">
      <c r="B193" s="327"/>
      <c r="C193" s="363" t="s">
        <v>1621</v>
      </c>
      <c r="D193" s="302"/>
      <c r="E193" s="302"/>
      <c r="F193" s="325" t="s">
        <v>1531</v>
      </c>
      <c r="G193" s="302"/>
      <c r="H193" s="302" t="s">
        <v>1622</v>
      </c>
      <c r="I193" s="302" t="s">
        <v>1560</v>
      </c>
      <c r="J193" s="302"/>
      <c r="K193" s="350"/>
    </row>
    <row r="194" spans="2:11" s="1" customFormat="1" ht="15" customHeight="1">
      <c r="B194" s="356"/>
      <c r="C194" s="365"/>
      <c r="D194" s="336"/>
      <c r="E194" s="336"/>
      <c r="F194" s="336"/>
      <c r="G194" s="336"/>
      <c r="H194" s="336"/>
      <c r="I194" s="336"/>
      <c r="J194" s="336"/>
      <c r="K194" s="357"/>
    </row>
    <row r="195" spans="2:11" s="1" customFormat="1" ht="18.75" customHeight="1">
      <c r="B195" s="338"/>
      <c r="C195" s="348"/>
      <c r="D195" s="348"/>
      <c r="E195" s="348"/>
      <c r="F195" s="358"/>
      <c r="G195" s="348"/>
      <c r="H195" s="348"/>
      <c r="I195" s="348"/>
      <c r="J195" s="348"/>
      <c r="K195" s="338"/>
    </row>
    <row r="196" spans="2:11" s="1" customFormat="1" ht="18.75" customHeight="1">
      <c r="B196" s="338"/>
      <c r="C196" s="348"/>
      <c r="D196" s="348"/>
      <c r="E196" s="348"/>
      <c r="F196" s="358"/>
      <c r="G196" s="348"/>
      <c r="H196" s="348"/>
      <c r="I196" s="348"/>
      <c r="J196" s="348"/>
      <c r="K196" s="338"/>
    </row>
    <row r="197" spans="2:11" s="1" customFormat="1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spans="2:11" s="1" customFormat="1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spans="2:11" s="1" customFormat="1" ht="21">
      <c r="B199" s="292"/>
      <c r="C199" s="293" t="s">
        <v>1623</v>
      </c>
      <c r="D199" s="293"/>
      <c r="E199" s="293"/>
      <c r="F199" s="293"/>
      <c r="G199" s="293"/>
      <c r="H199" s="293"/>
      <c r="I199" s="293"/>
      <c r="J199" s="293"/>
      <c r="K199" s="294"/>
    </row>
    <row r="200" spans="2:11" s="1" customFormat="1" ht="25.5" customHeight="1">
      <c r="B200" s="292"/>
      <c r="C200" s="366" t="s">
        <v>1624</v>
      </c>
      <c r="D200" s="366"/>
      <c r="E200" s="366"/>
      <c r="F200" s="366" t="s">
        <v>1625</v>
      </c>
      <c r="G200" s="367"/>
      <c r="H200" s="366" t="s">
        <v>1626</v>
      </c>
      <c r="I200" s="366"/>
      <c r="J200" s="366"/>
      <c r="K200" s="294"/>
    </row>
    <row r="201" spans="2:11" s="1" customFormat="1" ht="5.25" customHeight="1">
      <c r="B201" s="327"/>
      <c r="C201" s="322"/>
      <c r="D201" s="322"/>
      <c r="E201" s="322"/>
      <c r="F201" s="322"/>
      <c r="G201" s="348"/>
      <c r="H201" s="322"/>
      <c r="I201" s="322"/>
      <c r="J201" s="322"/>
      <c r="K201" s="350"/>
    </row>
    <row r="202" spans="2:11" s="1" customFormat="1" ht="15" customHeight="1">
      <c r="B202" s="327"/>
      <c r="C202" s="302" t="s">
        <v>1616</v>
      </c>
      <c r="D202" s="302"/>
      <c r="E202" s="302"/>
      <c r="F202" s="325" t="s">
        <v>45</v>
      </c>
      <c r="G202" s="302"/>
      <c r="H202" s="302" t="s">
        <v>1627</v>
      </c>
      <c r="I202" s="302"/>
      <c r="J202" s="302"/>
      <c r="K202" s="350"/>
    </row>
    <row r="203" spans="2:11" s="1" customFormat="1" ht="15" customHeight="1">
      <c r="B203" s="327"/>
      <c r="C203" s="302"/>
      <c r="D203" s="302"/>
      <c r="E203" s="302"/>
      <c r="F203" s="325" t="s">
        <v>46</v>
      </c>
      <c r="G203" s="302"/>
      <c r="H203" s="302" t="s">
        <v>1628</v>
      </c>
      <c r="I203" s="302"/>
      <c r="J203" s="302"/>
      <c r="K203" s="350"/>
    </row>
    <row r="204" spans="2:11" s="1" customFormat="1" ht="15" customHeight="1">
      <c r="B204" s="327"/>
      <c r="C204" s="302"/>
      <c r="D204" s="302"/>
      <c r="E204" s="302"/>
      <c r="F204" s="325" t="s">
        <v>49</v>
      </c>
      <c r="G204" s="302"/>
      <c r="H204" s="302" t="s">
        <v>1629</v>
      </c>
      <c r="I204" s="302"/>
      <c r="J204" s="302"/>
      <c r="K204" s="350"/>
    </row>
    <row r="205" spans="2:11" s="1" customFormat="1" ht="15" customHeight="1">
      <c r="B205" s="327"/>
      <c r="C205" s="302"/>
      <c r="D205" s="302"/>
      <c r="E205" s="302"/>
      <c r="F205" s="325" t="s">
        <v>47</v>
      </c>
      <c r="G205" s="302"/>
      <c r="H205" s="302" t="s">
        <v>1630</v>
      </c>
      <c r="I205" s="302"/>
      <c r="J205" s="302"/>
      <c r="K205" s="350"/>
    </row>
    <row r="206" spans="2:11" s="1" customFormat="1" ht="15" customHeight="1">
      <c r="B206" s="327"/>
      <c r="C206" s="302"/>
      <c r="D206" s="302"/>
      <c r="E206" s="302"/>
      <c r="F206" s="325" t="s">
        <v>48</v>
      </c>
      <c r="G206" s="302"/>
      <c r="H206" s="302" t="s">
        <v>1631</v>
      </c>
      <c r="I206" s="302"/>
      <c r="J206" s="302"/>
      <c r="K206" s="350"/>
    </row>
    <row r="207" spans="2:11" s="1" customFormat="1" ht="15" customHeight="1">
      <c r="B207" s="327"/>
      <c r="C207" s="302"/>
      <c r="D207" s="302"/>
      <c r="E207" s="302"/>
      <c r="F207" s="325"/>
      <c r="G207" s="302"/>
      <c r="H207" s="302"/>
      <c r="I207" s="302"/>
      <c r="J207" s="302"/>
      <c r="K207" s="350"/>
    </row>
    <row r="208" spans="2:11" s="1" customFormat="1" ht="15" customHeight="1">
      <c r="B208" s="327"/>
      <c r="C208" s="302" t="s">
        <v>1572</v>
      </c>
      <c r="D208" s="302"/>
      <c r="E208" s="302"/>
      <c r="F208" s="325" t="s">
        <v>81</v>
      </c>
      <c r="G208" s="302"/>
      <c r="H208" s="302" t="s">
        <v>1632</v>
      </c>
      <c r="I208" s="302"/>
      <c r="J208" s="302"/>
      <c r="K208" s="350"/>
    </row>
    <row r="209" spans="2:11" s="1" customFormat="1" ht="15" customHeight="1">
      <c r="B209" s="327"/>
      <c r="C209" s="302"/>
      <c r="D209" s="302"/>
      <c r="E209" s="302"/>
      <c r="F209" s="325" t="s">
        <v>1469</v>
      </c>
      <c r="G209" s="302"/>
      <c r="H209" s="302" t="s">
        <v>1470</v>
      </c>
      <c r="I209" s="302"/>
      <c r="J209" s="302"/>
      <c r="K209" s="350"/>
    </row>
    <row r="210" spans="2:11" s="1" customFormat="1" ht="15" customHeight="1">
      <c r="B210" s="327"/>
      <c r="C210" s="302"/>
      <c r="D210" s="302"/>
      <c r="E210" s="302"/>
      <c r="F210" s="325" t="s">
        <v>1467</v>
      </c>
      <c r="G210" s="302"/>
      <c r="H210" s="302" t="s">
        <v>1633</v>
      </c>
      <c r="I210" s="302"/>
      <c r="J210" s="302"/>
      <c r="K210" s="350"/>
    </row>
    <row r="211" spans="2:11" s="1" customFormat="1" ht="15" customHeight="1">
      <c r="B211" s="368"/>
      <c r="C211" s="302"/>
      <c r="D211" s="302"/>
      <c r="E211" s="302"/>
      <c r="F211" s="325" t="s">
        <v>100</v>
      </c>
      <c r="G211" s="363"/>
      <c r="H211" s="354" t="s">
        <v>101</v>
      </c>
      <c r="I211" s="354"/>
      <c r="J211" s="354"/>
      <c r="K211" s="369"/>
    </row>
    <row r="212" spans="2:11" s="1" customFormat="1" ht="15" customHeight="1">
      <c r="B212" s="368"/>
      <c r="C212" s="302"/>
      <c r="D212" s="302"/>
      <c r="E212" s="302"/>
      <c r="F212" s="325" t="s">
        <v>1471</v>
      </c>
      <c r="G212" s="363"/>
      <c r="H212" s="354" t="s">
        <v>1381</v>
      </c>
      <c r="I212" s="354"/>
      <c r="J212" s="354"/>
      <c r="K212" s="369"/>
    </row>
    <row r="213" spans="2:11" s="1" customFormat="1" ht="15" customHeight="1">
      <c r="B213" s="368"/>
      <c r="C213" s="302"/>
      <c r="D213" s="302"/>
      <c r="E213" s="302"/>
      <c r="F213" s="325"/>
      <c r="G213" s="363"/>
      <c r="H213" s="354"/>
      <c r="I213" s="354"/>
      <c r="J213" s="354"/>
      <c r="K213" s="369"/>
    </row>
    <row r="214" spans="2:11" s="1" customFormat="1" ht="15" customHeight="1">
      <c r="B214" s="368"/>
      <c r="C214" s="302" t="s">
        <v>1596</v>
      </c>
      <c r="D214" s="302"/>
      <c r="E214" s="302"/>
      <c r="F214" s="325">
        <v>1</v>
      </c>
      <c r="G214" s="363"/>
      <c r="H214" s="354" t="s">
        <v>1634</v>
      </c>
      <c r="I214" s="354"/>
      <c r="J214" s="354"/>
      <c r="K214" s="369"/>
    </row>
    <row r="215" spans="2:11" s="1" customFormat="1" ht="15" customHeight="1">
      <c r="B215" s="368"/>
      <c r="C215" s="302"/>
      <c r="D215" s="302"/>
      <c r="E215" s="302"/>
      <c r="F215" s="325">
        <v>2</v>
      </c>
      <c r="G215" s="363"/>
      <c r="H215" s="354" t="s">
        <v>1635</v>
      </c>
      <c r="I215" s="354"/>
      <c r="J215" s="354"/>
      <c r="K215" s="369"/>
    </row>
    <row r="216" spans="2:11" s="1" customFormat="1" ht="15" customHeight="1">
      <c r="B216" s="368"/>
      <c r="C216" s="302"/>
      <c r="D216" s="302"/>
      <c r="E216" s="302"/>
      <c r="F216" s="325">
        <v>3</v>
      </c>
      <c r="G216" s="363"/>
      <c r="H216" s="354" t="s">
        <v>1636</v>
      </c>
      <c r="I216" s="354"/>
      <c r="J216" s="354"/>
      <c r="K216" s="369"/>
    </row>
    <row r="217" spans="2:11" s="1" customFormat="1" ht="15" customHeight="1">
      <c r="B217" s="368"/>
      <c r="C217" s="302"/>
      <c r="D217" s="302"/>
      <c r="E217" s="302"/>
      <c r="F217" s="325">
        <v>4</v>
      </c>
      <c r="G217" s="363"/>
      <c r="H217" s="354" t="s">
        <v>1637</v>
      </c>
      <c r="I217" s="354"/>
      <c r="J217" s="354"/>
      <c r="K217" s="369"/>
    </row>
    <row r="218" spans="2:11" s="1" customFormat="1" ht="12.75" customHeight="1">
      <c r="B218" s="370"/>
      <c r="C218" s="371"/>
      <c r="D218" s="371"/>
      <c r="E218" s="371"/>
      <c r="F218" s="371"/>
      <c r="G218" s="371"/>
      <c r="H218" s="371"/>
      <c r="I218" s="371"/>
      <c r="J218" s="371"/>
      <c r="K218" s="37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  <c r="AZ2" s="129" t="s">
        <v>103</v>
      </c>
      <c r="BA2" s="129" t="s">
        <v>104</v>
      </c>
      <c r="BB2" s="129" t="s">
        <v>105</v>
      </c>
      <c r="BC2" s="129" t="s">
        <v>106</v>
      </c>
      <c r="BD2" s="129" t="s">
        <v>107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  <c r="AZ3" s="129" t="s">
        <v>108</v>
      </c>
      <c r="BA3" s="129" t="s">
        <v>109</v>
      </c>
      <c r="BB3" s="129" t="s">
        <v>105</v>
      </c>
      <c r="BC3" s="129" t="s">
        <v>110</v>
      </c>
      <c r="BD3" s="129" t="s">
        <v>107</v>
      </c>
    </row>
    <row r="4" spans="2:5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  <c r="AZ4" s="129" t="s">
        <v>112</v>
      </c>
      <c r="BA4" s="129" t="s">
        <v>113</v>
      </c>
      <c r="BB4" s="129" t="s">
        <v>105</v>
      </c>
      <c r="BC4" s="129" t="s">
        <v>114</v>
      </c>
      <c r="BD4" s="129" t="s">
        <v>107</v>
      </c>
    </row>
    <row r="5" spans="2:56" s="1" customFormat="1" ht="6.95" customHeight="1">
      <c r="B5" s="21"/>
      <c r="L5" s="21"/>
      <c r="AZ5" s="129" t="s">
        <v>115</v>
      </c>
      <c r="BA5" s="129" t="s">
        <v>116</v>
      </c>
      <c r="BB5" s="129" t="s">
        <v>105</v>
      </c>
      <c r="BC5" s="129" t="s">
        <v>117</v>
      </c>
      <c r="BD5" s="129" t="s">
        <v>107</v>
      </c>
    </row>
    <row r="6" spans="2:56" s="1" customFormat="1" ht="12" customHeight="1">
      <c r="B6" s="21"/>
      <c r="D6" s="134" t="s">
        <v>16</v>
      </c>
      <c r="L6" s="21"/>
      <c r="AZ6" s="129" t="s">
        <v>118</v>
      </c>
      <c r="BA6" s="129" t="s">
        <v>119</v>
      </c>
      <c r="BB6" s="129" t="s">
        <v>105</v>
      </c>
      <c r="BC6" s="129" t="s">
        <v>120</v>
      </c>
      <c r="BD6" s="129" t="s">
        <v>107</v>
      </c>
    </row>
    <row r="7" spans="2:56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  <c r="AZ7" s="129" t="s">
        <v>121</v>
      </c>
      <c r="BA7" s="129" t="s">
        <v>122</v>
      </c>
      <c r="BB7" s="129" t="s">
        <v>105</v>
      </c>
      <c r="BC7" s="129" t="s">
        <v>123</v>
      </c>
      <c r="BD7" s="129" t="s">
        <v>107</v>
      </c>
    </row>
    <row r="8" spans="1:56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29" t="s">
        <v>125</v>
      </c>
      <c r="BA8" s="129" t="s">
        <v>126</v>
      </c>
      <c r="BB8" s="129" t="s">
        <v>105</v>
      </c>
      <c r="BC8" s="129" t="s">
        <v>127</v>
      </c>
      <c r="BD8" s="129" t="s">
        <v>107</v>
      </c>
    </row>
    <row r="9" spans="1:56" s="2" customFormat="1" ht="16.5" customHeight="1">
      <c r="A9" s="39"/>
      <c r="B9" s="45"/>
      <c r="C9" s="39"/>
      <c r="D9" s="39"/>
      <c r="E9" s="137" t="s">
        <v>128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29" t="s">
        <v>129</v>
      </c>
      <c r="BA9" s="129" t="s">
        <v>130</v>
      </c>
      <c r="BB9" s="129" t="s">
        <v>105</v>
      </c>
      <c r="BC9" s="129" t="s">
        <v>131</v>
      </c>
      <c r="BD9" s="129" t="s">
        <v>107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29" t="s">
        <v>132</v>
      </c>
      <c r="BA10" s="129" t="s">
        <v>133</v>
      </c>
      <c r="BB10" s="129" t="s">
        <v>105</v>
      </c>
      <c r="BC10" s="129" t="s">
        <v>134</v>
      </c>
      <c r="BD10" s="129" t="s">
        <v>107</v>
      </c>
    </row>
    <row r="11" spans="1:56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29" t="s">
        <v>135</v>
      </c>
      <c r="BA11" s="129" t="s">
        <v>136</v>
      </c>
      <c r="BB11" s="129" t="s">
        <v>105</v>
      </c>
      <c r="BC11" s="129" t="s">
        <v>137</v>
      </c>
      <c r="BD11" s="129" t="s">
        <v>107</v>
      </c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40"/>
      <c r="B27" s="141"/>
      <c r="C27" s="140"/>
      <c r="D27" s="140"/>
      <c r="E27" s="142" t="s">
        <v>138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ROUND(J86,2)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ROUND((SUM(BE86:BE354)),2)</f>
        <v>0</v>
      </c>
      <c r="G33" s="39"/>
      <c r="H33" s="39"/>
      <c r="I33" s="150">
        <v>0.21</v>
      </c>
      <c r="J33" s="149">
        <f>ROUND(((SUM(BE86:BE354))*I33),2)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ROUND((SUM(BF86:BF354)),2)</f>
        <v>0</v>
      </c>
      <c r="G34" s="39"/>
      <c r="H34" s="39"/>
      <c r="I34" s="150">
        <v>0.15</v>
      </c>
      <c r="J34" s="149">
        <f>ROUND(((SUM(BF86:BF354))*I34),2)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ROUND((SUM(BG86:BG354)),2)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ROUND((SUM(BH86:BH354)),2)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ROUND((SUM(BI86:BI354)),2)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101 - Komunikace, zpevněné plochy a odvodnění komunikace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143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144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145</v>
      </c>
      <c r="E62" s="176"/>
      <c r="F62" s="176"/>
      <c r="G62" s="176"/>
      <c r="H62" s="176"/>
      <c r="I62" s="176"/>
      <c r="J62" s="177">
        <f>J162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146</v>
      </c>
      <c r="E63" s="176"/>
      <c r="F63" s="176"/>
      <c r="G63" s="176"/>
      <c r="H63" s="176"/>
      <c r="I63" s="176"/>
      <c r="J63" s="177">
        <f>J177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147</v>
      </c>
      <c r="E64" s="176"/>
      <c r="F64" s="176"/>
      <c r="G64" s="176"/>
      <c r="H64" s="176"/>
      <c r="I64" s="176"/>
      <c r="J64" s="177">
        <f>J247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148</v>
      </c>
      <c r="E65" s="176"/>
      <c r="F65" s="176"/>
      <c r="G65" s="176"/>
      <c r="H65" s="176"/>
      <c r="I65" s="176"/>
      <c r="J65" s="177">
        <f>J337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149</v>
      </c>
      <c r="E66" s="176"/>
      <c r="F66" s="176"/>
      <c r="G66" s="176"/>
      <c r="H66" s="176"/>
      <c r="I66" s="176"/>
      <c r="J66" s="177">
        <f>J351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150</v>
      </c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2" t="str">
        <f>E7</f>
        <v>Stavební úpravy MK v ul. Komenského a 1. etapy ul. Polní v Třeboni</v>
      </c>
      <c r="F76" s="33"/>
      <c r="G76" s="33"/>
      <c r="H76" s="33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124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101 - Komunikace, zpevněné plochy a odvodnění komunikace</v>
      </c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>Třeboň</v>
      </c>
      <c r="G80" s="41"/>
      <c r="H80" s="41"/>
      <c r="I80" s="33" t="s">
        <v>23</v>
      </c>
      <c r="J80" s="73" t="str">
        <f>IF(J12="","",J12)</f>
        <v>10. 2. 2022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40.05" customHeight="1">
      <c r="A82" s="39"/>
      <c r="B82" s="40"/>
      <c r="C82" s="33" t="s">
        <v>25</v>
      </c>
      <c r="D82" s="41"/>
      <c r="E82" s="41"/>
      <c r="F82" s="28" t="str">
        <f>E15</f>
        <v>Město Třeboň, Palackého nám. 46/II, 379 01 Třeboň</v>
      </c>
      <c r="G82" s="41"/>
      <c r="H82" s="41"/>
      <c r="I82" s="33" t="s">
        <v>31</v>
      </c>
      <c r="J82" s="37" t="str">
        <f>E21</f>
        <v>INVENTE, s.r.o., Žerotínova 483/1, 370 04 Č. Buděj</v>
      </c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36</v>
      </c>
      <c r="J83" s="37" t="str">
        <f>E24</f>
        <v xml:space="preserve"> </v>
      </c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9"/>
      <c r="B85" s="180"/>
      <c r="C85" s="181" t="s">
        <v>151</v>
      </c>
      <c r="D85" s="182" t="s">
        <v>59</v>
      </c>
      <c r="E85" s="182" t="s">
        <v>55</v>
      </c>
      <c r="F85" s="182" t="s">
        <v>56</v>
      </c>
      <c r="G85" s="182" t="s">
        <v>152</v>
      </c>
      <c r="H85" s="182" t="s">
        <v>153</v>
      </c>
      <c r="I85" s="182" t="s">
        <v>154</v>
      </c>
      <c r="J85" s="182" t="s">
        <v>141</v>
      </c>
      <c r="K85" s="183" t="s">
        <v>155</v>
      </c>
      <c r="L85" s="184"/>
      <c r="M85" s="93" t="s">
        <v>19</v>
      </c>
      <c r="N85" s="94" t="s">
        <v>44</v>
      </c>
      <c r="O85" s="94" t="s">
        <v>156</v>
      </c>
      <c r="P85" s="94" t="s">
        <v>157</v>
      </c>
      <c r="Q85" s="94" t="s">
        <v>158</v>
      </c>
      <c r="R85" s="94" t="s">
        <v>159</v>
      </c>
      <c r="S85" s="94" t="s">
        <v>160</v>
      </c>
      <c r="T85" s="95" t="s">
        <v>161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39"/>
      <c r="B86" s="40"/>
      <c r="C86" s="100" t="s">
        <v>162</v>
      </c>
      <c r="D86" s="41"/>
      <c r="E86" s="41"/>
      <c r="F86" s="41"/>
      <c r="G86" s="41"/>
      <c r="H86" s="41"/>
      <c r="I86" s="41"/>
      <c r="J86" s="185">
        <f>BK86</f>
        <v>0</v>
      </c>
      <c r="K86" s="41"/>
      <c r="L86" s="45"/>
      <c r="M86" s="96"/>
      <c r="N86" s="186"/>
      <c r="O86" s="97"/>
      <c r="P86" s="187">
        <f>P87</f>
        <v>0</v>
      </c>
      <c r="Q86" s="97"/>
      <c r="R86" s="187">
        <f>R87</f>
        <v>631.50448714</v>
      </c>
      <c r="S86" s="97"/>
      <c r="T86" s="188">
        <f>T87</f>
        <v>1162.098475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73</v>
      </c>
      <c r="AU86" s="18" t="s">
        <v>142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163</v>
      </c>
      <c r="F87" s="193" t="s">
        <v>164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P88+P162+P177+P247+P337+P351</f>
        <v>0</v>
      </c>
      <c r="Q87" s="198"/>
      <c r="R87" s="199">
        <f>R88+R162+R177+R247+R337+R351</f>
        <v>631.50448714</v>
      </c>
      <c r="S87" s="198"/>
      <c r="T87" s="200">
        <f>T88+T162+T177+T247+T337+T351</f>
        <v>1162.098475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165</v>
      </c>
      <c r="BK87" s="203">
        <f>BK88+BK162+BK177+BK247+BK337+BK351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166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SUM(P89:P161)</f>
        <v>0</v>
      </c>
      <c r="Q88" s="198"/>
      <c r="R88" s="199">
        <f>SUM(R89:R161)</f>
        <v>0.3733571</v>
      </c>
      <c r="S88" s="198"/>
      <c r="T88" s="200">
        <f>SUM(T89:T161)</f>
        <v>1162.098475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165</v>
      </c>
      <c r="BK88" s="203">
        <f>SUM(BK89:BK161)</f>
        <v>0</v>
      </c>
    </row>
    <row r="89" spans="1:65" s="2" customFormat="1" ht="16.5" customHeight="1">
      <c r="A89" s="39"/>
      <c r="B89" s="40"/>
      <c r="C89" s="206" t="s">
        <v>82</v>
      </c>
      <c r="D89" s="206" t="s">
        <v>167</v>
      </c>
      <c r="E89" s="207" t="s">
        <v>168</v>
      </c>
      <c r="F89" s="208" t="s">
        <v>169</v>
      </c>
      <c r="G89" s="209" t="s">
        <v>105</v>
      </c>
      <c r="H89" s="210">
        <v>2684.147</v>
      </c>
      <c r="I89" s="211"/>
      <c r="J89" s="212">
        <f>ROUND(I89*H89,2)</f>
        <v>0</v>
      </c>
      <c r="K89" s="208" t="s">
        <v>170</v>
      </c>
      <c r="L89" s="45"/>
      <c r="M89" s="213" t="s">
        <v>19</v>
      </c>
      <c r="N89" s="214" t="s">
        <v>45</v>
      </c>
      <c r="O89" s="85"/>
      <c r="P89" s="215">
        <f>O89*H89</f>
        <v>0</v>
      </c>
      <c r="Q89" s="215">
        <v>0</v>
      </c>
      <c r="R89" s="215">
        <f>Q89*H89</f>
        <v>0</v>
      </c>
      <c r="S89" s="215">
        <v>0.18</v>
      </c>
      <c r="T89" s="216">
        <f>S89*H89</f>
        <v>483.14646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7" t="s">
        <v>171</v>
      </c>
      <c r="AT89" s="217" t="s">
        <v>167</v>
      </c>
      <c r="AU89" s="217" t="s">
        <v>84</v>
      </c>
      <c r="AY89" s="18" t="s">
        <v>165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8" t="s">
        <v>82</v>
      </c>
      <c r="BK89" s="218">
        <f>ROUND(I89*H89,2)</f>
        <v>0</v>
      </c>
      <c r="BL89" s="18" t="s">
        <v>171</v>
      </c>
      <c r="BM89" s="217" t="s">
        <v>172</v>
      </c>
    </row>
    <row r="90" spans="1:47" s="2" customFormat="1" ht="12">
      <c r="A90" s="39"/>
      <c r="B90" s="40"/>
      <c r="C90" s="41"/>
      <c r="D90" s="219" t="s">
        <v>173</v>
      </c>
      <c r="E90" s="41"/>
      <c r="F90" s="220" t="s">
        <v>174</v>
      </c>
      <c r="G90" s="41"/>
      <c r="H90" s="41"/>
      <c r="I90" s="221"/>
      <c r="J90" s="41"/>
      <c r="K90" s="41"/>
      <c r="L90" s="45"/>
      <c r="M90" s="222"/>
      <c r="N90" s="223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173</v>
      </c>
      <c r="AU90" s="18" t="s">
        <v>84</v>
      </c>
    </row>
    <row r="91" spans="1:47" s="2" customFormat="1" ht="12">
      <c r="A91" s="39"/>
      <c r="B91" s="40"/>
      <c r="C91" s="41"/>
      <c r="D91" s="224" t="s">
        <v>175</v>
      </c>
      <c r="E91" s="41"/>
      <c r="F91" s="225" t="s">
        <v>176</v>
      </c>
      <c r="G91" s="41"/>
      <c r="H91" s="41"/>
      <c r="I91" s="221"/>
      <c r="J91" s="41"/>
      <c r="K91" s="41"/>
      <c r="L91" s="45"/>
      <c r="M91" s="222"/>
      <c r="N91" s="223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175</v>
      </c>
      <c r="AU91" s="18" t="s">
        <v>84</v>
      </c>
    </row>
    <row r="92" spans="1:51" s="13" customFormat="1" ht="12">
      <c r="A92" s="13"/>
      <c r="B92" s="226"/>
      <c r="C92" s="227"/>
      <c r="D92" s="219" t="s">
        <v>177</v>
      </c>
      <c r="E92" s="228" t="s">
        <v>19</v>
      </c>
      <c r="F92" s="229" t="s">
        <v>178</v>
      </c>
      <c r="G92" s="227"/>
      <c r="H92" s="230">
        <v>2684.147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177</v>
      </c>
      <c r="AU92" s="236" t="s">
        <v>84</v>
      </c>
      <c r="AV92" s="13" t="s">
        <v>84</v>
      </c>
      <c r="AW92" s="13" t="s">
        <v>35</v>
      </c>
      <c r="AX92" s="13" t="s">
        <v>74</v>
      </c>
      <c r="AY92" s="236" t="s">
        <v>165</v>
      </c>
    </row>
    <row r="93" spans="1:51" s="14" customFormat="1" ht="12">
      <c r="A93" s="14"/>
      <c r="B93" s="237"/>
      <c r="C93" s="238"/>
      <c r="D93" s="219" t="s">
        <v>177</v>
      </c>
      <c r="E93" s="239" t="s">
        <v>19</v>
      </c>
      <c r="F93" s="240" t="s">
        <v>179</v>
      </c>
      <c r="G93" s="238"/>
      <c r="H93" s="241">
        <v>2684.147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7" t="s">
        <v>177</v>
      </c>
      <c r="AU93" s="247" t="s">
        <v>84</v>
      </c>
      <c r="AV93" s="14" t="s">
        <v>171</v>
      </c>
      <c r="AW93" s="14" t="s">
        <v>35</v>
      </c>
      <c r="AX93" s="14" t="s">
        <v>82</v>
      </c>
      <c r="AY93" s="247" t="s">
        <v>165</v>
      </c>
    </row>
    <row r="94" spans="1:65" s="2" customFormat="1" ht="21.75" customHeight="1">
      <c r="A94" s="39"/>
      <c r="B94" s="40"/>
      <c r="C94" s="206" t="s">
        <v>84</v>
      </c>
      <c r="D94" s="206" t="s">
        <v>167</v>
      </c>
      <c r="E94" s="207" t="s">
        <v>180</v>
      </c>
      <c r="F94" s="208" t="s">
        <v>181</v>
      </c>
      <c r="G94" s="209" t="s">
        <v>105</v>
      </c>
      <c r="H94" s="210">
        <v>1073.659</v>
      </c>
      <c r="I94" s="211"/>
      <c r="J94" s="212">
        <f>ROUND(I94*H94,2)</f>
        <v>0</v>
      </c>
      <c r="K94" s="208" t="s">
        <v>170</v>
      </c>
      <c r="L94" s="45"/>
      <c r="M94" s="213" t="s">
        <v>19</v>
      </c>
      <c r="N94" s="214" t="s">
        <v>45</v>
      </c>
      <c r="O94" s="85"/>
      <c r="P94" s="215">
        <f>O94*H94</f>
        <v>0</v>
      </c>
      <c r="Q94" s="215">
        <v>6E-05</v>
      </c>
      <c r="R94" s="215">
        <f>Q94*H94</f>
        <v>0.06441954000000001</v>
      </c>
      <c r="S94" s="215">
        <v>0.115</v>
      </c>
      <c r="T94" s="216">
        <f>S94*H94</f>
        <v>123.47078500000002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7" t="s">
        <v>171</v>
      </c>
      <c r="AT94" s="217" t="s">
        <v>167</v>
      </c>
      <c r="AU94" s="217" t="s">
        <v>84</v>
      </c>
      <c r="AY94" s="18" t="s">
        <v>165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82</v>
      </c>
      <c r="BK94" s="218">
        <f>ROUND(I94*H94,2)</f>
        <v>0</v>
      </c>
      <c r="BL94" s="18" t="s">
        <v>171</v>
      </c>
      <c r="BM94" s="217" t="s">
        <v>182</v>
      </c>
    </row>
    <row r="95" spans="1:47" s="2" customFormat="1" ht="12">
      <c r="A95" s="39"/>
      <c r="B95" s="40"/>
      <c r="C95" s="41"/>
      <c r="D95" s="219" t="s">
        <v>173</v>
      </c>
      <c r="E95" s="41"/>
      <c r="F95" s="220" t="s">
        <v>183</v>
      </c>
      <c r="G95" s="41"/>
      <c r="H95" s="41"/>
      <c r="I95" s="221"/>
      <c r="J95" s="41"/>
      <c r="K95" s="41"/>
      <c r="L95" s="45"/>
      <c r="M95" s="222"/>
      <c r="N95" s="223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173</v>
      </c>
      <c r="AU95" s="18" t="s">
        <v>84</v>
      </c>
    </row>
    <row r="96" spans="1:47" s="2" customFormat="1" ht="12">
      <c r="A96" s="39"/>
      <c r="B96" s="40"/>
      <c r="C96" s="41"/>
      <c r="D96" s="224" t="s">
        <v>175</v>
      </c>
      <c r="E96" s="41"/>
      <c r="F96" s="225" t="s">
        <v>184</v>
      </c>
      <c r="G96" s="41"/>
      <c r="H96" s="41"/>
      <c r="I96" s="221"/>
      <c r="J96" s="41"/>
      <c r="K96" s="41"/>
      <c r="L96" s="45"/>
      <c r="M96" s="222"/>
      <c r="N96" s="223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175</v>
      </c>
      <c r="AU96" s="18" t="s">
        <v>84</v>
      </c>
    </row>
    <row r="97" spans="1:47" s="2" customFormat="1" ht="12">
      <c r="A97" s="39"/>
      <c r="B97" s="40"/>
      <c r="C97" s="41"/>
      <c r="D97" s="219" t="s">
        <v>185</v>
      </c>
      <c r="E97" s="41"/>
      <c r="F97" s="248" t="s">
        <v>186</v>
      </c>
      <c r="G97" s="41"/>
      <c r="H97" s="41"/>
      <c r="I97" s="221"/>
      <c r="J97" s="41"/>
      <c r="K97" s="41"/>
      <c r="L97" s="45"/>
      <c r="M97" s="222"/>
      <c r="N97" s="223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185</v>
      </c>
      <c r="AU97" s="18" t="s">
        <v>84</v>
      </c>
    </row>
    <row r="98" spans="1:51" s="13" customFormat="1" ht="12">
      <c r="A98" s="13"/>
      <c r="B98" s="226"/>
      <c r="C98" s="227"/>
      <c r="D98" s="219" t="s">
        <v>177</v>
      </c>
      <c r="E98" s="228" t="s">
        <v>19</v>
      </c>
      <c r="F98" s="229" t="s">
        <v>178</v>
      </c>
      <c r="G98" s="227"/>
      <c r="H98" s="230">
        <v>2684.147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177</v>
      </c>
      <c r="AU98" s="236" t="s">
        <v>84</v>
      </c>
      <c r="AV98" s="13" t="s">
        <v>84</v>
      </c>
      <c r="AW98" s="13" t="s">
        <v>35</v>
      </c>
      <c r="AX98" s="13" t="s">
        <v>74</v>
      </c>
      <c r="AY98" s="236" t="s">
        <v>165</v>
      </c>
    </row>
    <row r="99" spans="1:51" s="14" customFormat="1" ht="12">
      <c r="A99" s="14"/>
      <c r="B99" s="237"/>
      <c r="C99" s="238"/>
      <c r="D99" s="219" t="s">
        <v>177</v>
      </c>
      <c r="E99" s="239" t="s">
        <v>19</v>
      </c>
      <c r="F99" s="240" t="s">
        <v>179</v>
      </c>
      <c r="G99" s="238"/>
      <c r="H99" s="241">
        <v>2684.147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7" t="s">
        <v>177</v>
      </c>
      <c r="AU99" s="247" t="s">
        <v>84</v>
      </c>
      <c r="AV99" s="14" t="s">
        <v>171</v>
      </c>
      <c r="AW99" s="14" t="s">
        <v>35</v>
      </c>
      <c r="AX99" s="14" t="s">
        <v>82</v>
      </c>
      <c r="AY99" s="247" t="s">
        <v>165</v>
      </c>
    </row>
    <row r="100" spans="1:51" s="13" customFormat="1" ht="12">
      <c r="A100" s="13"/>
      <c r="B100" s="226"/>
      <c r="C100" s="227"/>
      <c r="D100" s="219" t="s">
        <v>177</v>
      </c>
      <c r="E100" s="227"/>
      <c r="F100" s="229" t="s">
        <v>187</v>
      </c>
      <c r="G100" s="227"/>
      <c r="H100" s="230">
        <v>1073.659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84</v>
      </c>
      <c r="AV100" s="13" t="s">
        <v>84</v>
      </c>
      <c r="AW100" s="13" t="s">
        <v>4</v>
      </c>
      <c r="AX100" s="13" t="s">
        <v>82</v>
      </c>
      <c r="AY100" s="236" t="s">
        <v>165</v>
      </c>
    </row>
    <row r="101" spans="1:65" s="2" customFormat="1" ht="21.75" customHeight="1">
      <c r="A101" s="39"/>
      <c r="B101" s="40"/>
      <c r="C101" s="206" t="s">
        <v>107</v>
      </c>
      <c r="D101" s="206" t="s">
        <v>167</v>
      </c>
      <c r="E101" s="207" t="s">
        <v>188</v>
      </c>
      <c r="F101" s="208" t="s">
        <v>189</v>
      </c>
      <c r="G101" s="209" t="s">
        <v>105</v>
      </c>
      <c r="H101" s="210">
        <v>1610.488</v>
      </c>
      <c r="I101" s="211"/>
      <c r="J101" s="212">
        <f>ROUND(I101*H101,2)</f>
        <v>0</v>
      </c>
      <c r="K101" s="208" t="s">
        <v>170</v>
      </c>
      <c r="L101" s="45"/>
      <c r="M101" s="213" t="s">
        <v>19</v>
      </c>
      <c r="N101" s="214" t="s">
        <v>45</v>
      </c>
      <c r="O101" s="85"/>
      <c r="P101" s="215">
        <f>O101*H101</f>
        <v>0</v>
      </c>
      <c r="Q101" s="215">
        <v>0.00012</v>
      </c>
      <c r="R101" s="215">
        <f>Q101*H101</f>
        <v>0.19325856000000002</v>
      </c>
      <c r="S101" s="215">
        <v>0.23</v>
      </c>
      <c r="T101" s="216">
        <f>S101*H101</f>
        <v>370.41224000000005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171</v>
      </c>
      <c r="AT101" s="217" t="s">
        <v>167</v>
      </c>
      <c r="AU101" s="217" t="s">
        <v>84</v>
      </c>
      <c r="AY101" s="18" t="s">
        <v>165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82</v>
      </c>
      <c r="BK101" s="218">
        <f>ROUND(I101*H101,2)</f>
        <v>0</v>
      </c>
      <c r="BL101" s="18" t="s">
        <v>171</v>
      </c>
      <c r="BM101" s="217" t="s">
        <v>190</v>
      </c>
    </row>
    <row r="102" spans="1:47" s="2" customFormat="1" ht="12">
      <c r="A102" s="39"/>
      <c r="B102" s="40"/>
      <c r="C102" s="41"/>
      <c r="D102" s="219" t="s">
        <v>173</v>
      </c>
      <c r="E102" s="41"/>
      <c r="F102" s="220" t="s">
        <v>191</v>
      </c>
      <c r="G102" s="41"/>
      <c r="H102" s="41"/>
      <c r="I102" s="221"/>
      <c r="J102" s="41"/>
      <c r="K102" s="41"/>
      <c r="L102" s="45"/>
      <c r="M102" s="222"/>
      <c r="N102" s="223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173</v>
      </c>
      <c r="AU102" s="18" t="s">
        <v>84</v>
      </c>
    </row>
    <row r="103" spans="1:47" s="2" customFormat="1" ht="12">
      <c r="A103" s="39"/>
      <c r="B103" s="40"/>
      <c r="C103" s="41"/>
      <c r="D103" s="224" t="s">
        <v>175</v>
      </c>
      <c r="E103" s="41"/>
      <c r="F103" s="225" t="s">
        <v>192</v>
      </c>
      <c r="G103" s="41"/>
      <c r="H103" s="41"/>
      <c r="I103" s="221"/>
      <c r="J103" s="41"/>
      <c r="K103" s="41"/>
      <c r="L103" s="45"/>
      <c r="M103" s="222"/>
      <c r="N103" s="223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175</v>
      </c>
      <c r="AU103" s="18" t="s">
        <v>84</v>
      </c>
    </row>
    <row r="104" spans="1:51" s="13" customFormat="1" ht="12">
      <c r="A104" s="13"/>
      <c r="B104" s="226"/>
      <c r="C104" s="227"/>
      <c r="D104" s="219" t="s">
        <v>177</v>
      </c>
      <c r="E104" s="228" t="s">
        <v>19</v>
      </c>
      <c r="F104" s="229" t="s">
        <v>178</v>
      </c>
      <c r="G104" s="227"/>
      <c r="H104" s="230">
        <v>2684.147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177</v>
      </c>
      <c r="AU104" s="236" t="s">
        <v>84</v>
      </c>
      <c r="AV104" s="13" t="s">
        <v>84</v>
      </c>
      <c r="AW104" s="13" t="s">
        <v>35</v>
      </c>
      <c r="AX104" s="13" t="s">
        <v>74</v>
      </c>
      <c r="AY104" s="236" t="s">
        <v>165</v>
      </c>
    </row>
    <row r="105" spans="1:51" s="14" customFormat="1" ht="12">
      <c r="A105" s="14"/>
      <c r="B105" s="237"/>
      <c r="C105" s="238"/>
      <c r="D105" s="219" t="s">
        <v>177</v>
      </c>
      <c r="E105" s="239" t="s">
        <v>19</v>
      </c>
      <c r="F105" s="240" t="s">
        <v>179</v>
      </c>
      <c r="G105" s="238"/>
      <c r="H105" s="241">
        <v>2684.147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177</v>
      </c>
      <c r="AU105" s="247" t="s">
        <v>84</v>
      </c>
      <c r="AV105" s="14" t="s">
        <v>171</v>
      </c>
      <c r="AW105" s="14" t="s">
        <v>35</v>
      </c>
      <c r="AX105" s="14" t="s">
        <v>82</v>
      </c>
      <c r="AY105" s="247" t="s">
        <v>165</v>
      </c>
    </row>
    <row r="106" spans="1:51" s="13" customFormat="1" ht="12">
      <c r="A106" s="13"/>
      <c r="B106" s="226"/>
      <c r="C106" s="227"/>
      <c r="D106" s="219" t="s">
        <v>177</v>
      </c>
      <c r="E106" s="227"/>
      <c r="F106" s="229" t="s">
        <v>193</v>
      </c>
      <c r="G106" s="227"/>
      <c r="H106" s="230">
        <v>1610.488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177</v>
      </c>
      <c r="AU106" s="236" t="s">
        <v>84</v>
      </c>
      <c r="AV106" s="13" t="s">
        <v>84</v>
      </c>
      <c r="AW106" s="13" t="s">
        <v>4</v>
      </c>
      <c r="AX106" s="13" t="s">
        <v>82</v>
      </c>
      <c r="AY106" s="236" t="s">
        <v>165</v>
      </c>
    </row>
    <row r="107" spans="1:65" s="2" customFormat="1" ht="16.5" customHeight="1">
      <c r="A107" s="39"/>
      <c r="B107" s="40"/>
      <c r="C107" s="206" t="s">
        <v>171</v>
      </c>
      <c r="D107" s="206" t="s">
        <v>167</v>
      </c>
      <c r="E107" s="207" t="s">
        <v>194</v>
      </c>
      <c r="F107" s="208" t="s">
        <v>195</v>
      </c>
      <c r="G107" s="209" t="s">
        <v>196</v>
      </c>
      <c r="H107" s="210">
        <v>634.031</v>
      </c>
      <c r="I107" s="211"/>
      <c r="J107" s="212">
        <f>ROUND(I107*H107,2)</f>
        <v>0</v>
      </c>
      <c r="K107" s="208" t="s">
        <v>170</v>
      </c>
      <c r="L107" s="45"/>
      <c r="M107" s="213" t="s">
        <v>19</v>
      </c>
      <c r="N107" s="214" t="s">
        <v>45</v>
      </c>
      <c r="O107" s="85"/>
      <c r="P107" s="215">
        <f>O107*H107</f>
        <v>0</v>
      </c>
      <c r="Q107" s="215">
        <v>0</v>
      </c>
      <c r="R107" s="215">
        <f>Q107*H107</f>
        <v>0</v>
      </c>
      <c r="S107" s="215">
        <v>0.29</v>
      </c>
      <c r="T107" s="216">
        <f>S107*H107</f>
        <v>183.86898999999997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171</v>
      </c>
      <c r="AT107" s="217" t="s">
        <v>167</v>
      </c>
      <c r="AU107" s="217" t="s">
        <v>84</v>
      </c>
      <c r="AY107" s="18" t="s">
        <v>165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82</v>
      </c>
      <c r="BK107" s="218">
        <f>ROUND(I107*H107,2)</f>
        <v>0</v>
      </c>
      <c r="BL107" s="18" t="s">
        <v>171</v>
      </c>
      <c r="BM107" s="217" t="s">
        <v>197</v>
      </c>
    </row>
    <row r="108" spans="1:47" s="2" customFormat="1" ht="12">
      <c r="A108" s="39"/>
      <c r="B108" s="40"/>
      <c r="C108" s="41"/>
      <c r="D108" s="219" t="s">
        <v>173</v>
      </c>
      <c r="E108" s="41"/>
      <c r="F108" s="220" t="s">
        <v>198</v>
      </c>
      <c r="G108" s="41"/>
      <c r="H108" s="41"/>
      <c r="I108" s="221"/>
      <c r="J108" s="41"/>
      <c r="K108" s="41"/>
      <c r="L108" s="45"/>
      <c r="M108" s="222"/>
      <c r="N108" s="22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173</v>
      </c>
      <c r="AU108" s="18" t="s">
        <v>84</v>
      </c>
    </row>
    <row r="109" spans="1:47" s="2" customFormat="1" ht="12">
      <c r="A109" s="39"/>
      <c r="B109" s="40"/>
      <c r="C109" s="41"/>
      <c r="D109" s="224" t="s">
        <v>175</v>
      </c>
      <c r="E109" s="41"/>
      <c r="F109" s="225" t="s">
        <v>199</v>
      </c>
      <c r="G109" s="41"/>
      <c r="H109" s="41"/>
      <c r="I109" s="221"/>
      <c r="J109" s="41"/>
      <c r="K109" s="41"/>
      <c r="L109" s="45"/>
      <c r="M109" s="222"/>
      <c r="N109" s="223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175</v>
      </c>
      <c r="AU109" s="18" t="s">
        <v>84</v>
      </c>
    </row>
    <row r="110" spans="1:51" s="13" customFormat="1" ht="12">
      <c r="A110" s="13"/>
      <c r="B110" s="226"/>
      <c r="C110" s="227"/>
      <c r="D110" s="219" t="s">
        <v>177</v>
      </c>
      <c r="E110" s="228" t="s">
        <v>19</v>
      </c>
      <c r="F110" s="229" t="s">
        <v>200</v>
      </c>
      <c r="G110" s="227"/>
      <c r="H110" s="230">
        <v>634.031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177</v>
      </c>
      <c r="AU110" s="236" t="s">
        <v>84</v>
      </c>
      <c r="AV110" s="13" t="s">
        <v>84</v>
      </c>
      <c r="AW110" s="13" t="s">
        <v>35</v>
      </c>
      <c r="AX110" s="13" t="s">
        <v>74</v>
      </c>
      <c r="AY110" s="236" t="s">
        <v>165</v>
      </c>
    </row>
    <row r="111" spans="1:51" s="14" customFormat="1" ht="12">
      <c r="A111" s="14"/>
      <c r="B111" s="237"/>
      <c r="C111" s="238"/>
      <c r="D111" s="219" t="s">
        <v>177</v>
      </c>
      <c r="E111" s="239" t="s">
        <v>19</v>
      </c>
      <c r="F111" s="240" t="s">
        <v>179</v>
      </c>
      <c r="G111" s="238"/>
      <c r="H111" s="241">
        <v>634.031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177</v>
      </c>
      <c r="AU111" s="247" t="s">
        <v>84</v>
      </c>
      <c r="AV111" s="14" t="s">
        <v>171</v>
      </c>
      <c r="AW111" s="14" t="s">
        <v>35</v>
      </c>
      <c r="AX111" s="14" t="s">
        <v>82</v>
      </c>
      <c r="AY111" s="247" t="s">
        <v>165</v>
      </c>
    </row>
    <row r="112" spans="1:65" s="2" customFormat="1" ht="16.5" customHeight="1">
      <c r="A112" s="39"/>
      <c r="B112" s="40"/>
      <c r="C112" s="206" t="s">
        <v>201</v>
      </c>
      <c r="D112" s="206" t="s">
        <v>167</v>
      </c>
      <c r="E112" s="207" t="s">
        <v>202</v>
      </c>
      <c r="F112" s="208" t="s">
        <v>203</v>
      </c>
      <c r="G112" s="209" t="s">
        <v>196</v>
      </c>
      <c r="H112" s="210">
        <v>30</v>
      </c>
      <c r="I112" s="211"/>
      <c r="J112" s="212">
        <f>ROUND(I112*H112,2)</f>
        <v>0</v>
      </c>
      <c r="K112" s="208" t="s">
        <v>170</v>
      </c>
      <c r="L112" s="45"/>
      <c r="M112" s="213" t="s">
        <v>19</v>
      </c>
      <c r="N112" s="214" t="s">
        <v>45</v>
      </c>
      <c r="O112" s="85"/>
      <c r="P112" s="215">
        <f>O112*H112</f>
        <v>0</v>
      </c>
      <c r="Q112" s="215">
        <v>0</v>
      </c>
      <c r="R112" s="215">
        <f>Q112*H112</f>
        <v>0</v>
      </c>
      <c r="S112" s="215">
        <v>0.04</v>
      </c>
      <c r="T112" s="216">
        <f>S112*H112</f>
        <v>1.2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7" t="s">
        <v>171</v>
      </c>
      <c r="AT112" s="217" t="s">
        <v>167</v>
      </c>
      <c r="AU112" s="217" t="s">
        <v>84</v>
      </c>
      <c r="AY112" s="18" t="s">
        <v>165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8" t="s">
        <v>82</v>
      </c>
      <c r="BK112" s="218">
        <f>ROUND(I112*H112,2)</f>
        <v>0</v>
      </c>
      <c r="BL112" s="18" t="s">
        <v>171</v>
      </c>
      <c r="BM112" s="217" t="s">
        <v>204</v>
      </c>
    </row>
    <row r="113" spans="1:47" s="2" customFormat="1" ht="12">
      <c r="A113" s="39"/>
      <c r="B113" s="40"/>
      <c r="C113" s="41"/>
      <c r="D113" s="219" t="s">
        <v>173</v>
      </c>
      <c r="E113" s="41"/>
      <c r="F113" s="220" t="s">
        <v>205</v>
      </c>
      <c r="G113" s="41"/>
      <c r="H113" s="41"/>
      <c r="I113" s="221"/>
      <c r="J113" s="41"/>
      <c r="K113" s="41"/>
      <c r="L113" s="45"/>
      <c r="M113" s="222"/>
      <c r="N113" s="223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173</v>
      </c>
      <c r="AU113" s="18" t="s">
        <v>84</v>
      </c>
    </row>
    <row r="114" spans="1:47" s="2" customFormat="1" ht="12">
      <c r="A114" s="39"/>
      <c r="B114" s="40"/>
      <c r="C114" s="41"/>
      <c r="D114" s="224" t="s">
        <v>175</v>
      </c>
      <c r="E114" s="41"/>
      <c r="F114" s="225" t="s">
        <v>206</v>
      </c>
      <c r="G114" s="41"/>
      <c r="H114" s="41"/>
      <c r="I114" s="221"/>
      <c r="J114" s="41"/>
      <c r="K114" s="41"/>
      <c r="L114" s="45"/>
      <c r="M114" s="222"/>
      <c r="N114" s="223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175</v>
      </c>
      <c r="AU114" s="18" t="s">
        <v>84</v>
      </c>
    </row>
    <row r="115" spans="1:65" s="2" customFormat="1" ht="16.5" customHeight="1">
      <c r="A115" s="39"/>
      <c r="B115" s="40"/>
      <c r="C115" s="206" t="s">
        <v>207</v>
      </c>
      <c r="D115" s="206" t="s">
        <v>167</v>
      </c>
      <c r="E115" s="207" t="s">
        <v>208</v>
      </c>
      <c r="F115" s="208" t="s">
        <v>209</v>
      </c>
      <c r="G115" s="209" t="s">
        <v>105</v>
      </c>
      <c r="H115" s="210">
        <v>240</v>
      </c>
      <c r="I115" s="211"/>
      <c r="J115" s="212">
        <f>ROUND(I115*H115,2)</f>
        <v>0</v>
      </c>
      <c r="K115" s="208" t="s">
        <v>170</v>
      </c>
      <c r="L115" s="45"/>
      <c r="M115" s="213" t="s">
        <v>19</v>
      </c>
      <c r="N115" s="214" t="s">
        <v>45</v>
      </c>
      <c r="O115" s="85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7" t="s">
        <v>171</v>
      </c>
      <c r="AT115" s="217" t="s">
        <v>167</v>
      </c>
      <c r="AU115" s="217" t="s">
        <v>84</v>
      </c>
      <c r="AY115" s="18" t="s">
        <v>165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8" t="s">
        <v>82</v>
      </c>
      <c r="BK115" s="218">
        <f>ROUND(I115*H115,2)</f>
        <v>0</v>
      </c>
      <c r="BL115" s="18" t="s">
        <v>171</v>
      </c>
      <c r="BM115" s="217" t="s">
        <v>210</v>
      </c>
    </row>
    <row r="116" spans="1:47" s="2" customFormat="1" ht="12">
      <c r="A116" s="39"/>
      <c r="B116" s="40"/>
      <c r="C116" s="41"/>
      <c r="D116" s="219" t="s">
        <v>173</v>
      </c>
      <c r="E116" s="41"/>
      <c r="F116" s="220" t="s">
        <v>211</v>
      </c>
      <c r="G116" s="41"/>
      <c r="H116" s="41"/>
      <c r="I116" s="221"/>
      <c r="J116" s="41"/>
      <c r="K116" s="41"/>
      <c r="L116" s="45"/>
      <c r="M116" s="222"/>
      <c r="N116" s="223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173</v>
      </c>
      <c r="AU116" s="18" t="s">
        <v>84</v>
      </c>
    </row>
    <row r="117" spans="1:47" s="2" customFormat="1" ht="12">
      <c r="A117" s="39"/>
      <c r="B117" s="40"/>
      <c r="C117" s="41"/>
      <c r="D117" s="224" t="s">
        <v>175</v>
      </c>
      <c r="E117" s="41"/>
      <c r="F117" s="225" t="s">
        <v>212</v>
      </c>
      <c r="G117" s="41"/>
      <c r="H117" s="41"/>
      <c r="I117" s="221"/>
      <c r="J117" s="41"/>
      <c r="K117" s="41"/>
      <c r="L117" s="45"/>
      <c r="M117" s="222"/>
      <c r="N117" s="223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175</v>
      </c>
      <c r="AU117" s="18" t="s">
        <v>84</v>
      </c>
    </row>
    <row r="118" spans="1:51" s="13" customFormat="1" ht="12">
      <c r="A118" s="13"/>
      <c r="B118" s="226"/>
      <c r="C118" s="227"/>
      <c r="D118" s="219" t="s">
        <v>177</v>
      </c>
      <c r="E118" s="228" t="s">
        <v>19</v>
      </c>
      <c r="F118" s="229" t="s">
        <v>213</v>
      </c>
      <c r="G118" s="227"/>
      <c r="H118" s="230">
        <v>240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177</v>
      </c>
      <c r="AU118" s="236" t="s">
        <v>84</v>
      </c>
      <c r="AV118" s="13" t="s">
        <v>84</v>
      </c>
      <c r="AW118" s="13" t="s">
        <v>35</v>
      </c>
      <c r="AX118" s="13" t="s">
        <v>74</v>
      </c>
      <c r="AY118" s="236" t="s">
        <v>165</v>
      </c>
    </row>
    <row r="119" spans="1:51" s="14" customFormat="1" ht="12">
      <c r="A119" s="14"/>
      <c r="B119" s="237"/>
      <c r="C119" s="238"/>
      <c r="D119" s="219" t="s">
        <v>177</v>
      </c>
      <c r="E119" s="239" t="s">
        <v>19</v>
      </c>
      <c r="F119" s="240" t="s">
        <v>179</v>
      </c>
      <c r="G119" s="238"/>
      <c r="H119" s="241">
        <v>240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177</v>
      </c>
      <c r="AU119" s="247" t="s">
        <v>84</v>
      </c>
      <c r="AV119" s="14" t="s">
        <v>171</v>
      </c>
      <c r="AW119" s="14" t="s">
        <v>35</v>
      </c>
      <c r="AX119" s="14" t="s">
        <v>82</v>
      </c>
      <c r="AY119" s="247" t="s">
        <v>165</v>
      </c>
    </row>
    <row r="120" spans="1:65" s="2" customFormat="1" ht="16.5" customHeight="1">
      <c r="A120" s="39"/>
      <c r="B120" s="40"/>
      <c r="C120" s="206" t="s">
        <v>137</v>
      </c>
      <c r="D120" s="206" t="s">
        <v>167</v>
      </c>
      <c r="E120" s="207" t="s">
        <v>214</v>
      </c>
      <c r="F120" s="208" t="s">
        <v>215</v>
      </c>
      <c r="G120" s="209" t="s">
        <v>105</v>
      </c>
      <c r="H120" s="210">
        <v>22.768</v>
      </c>
      <c r="I120" s="211"/>
      <c r="J120" s="212">
        <f>ROUND(I120*H120,2)</f>
        <v>0</v>
      </c>
      <c r="K120" s="208" t="s">
        <v>19</v>
      </c>
      <c r="L120" s="45"/>
      <c r="M120" s="213" t="s">
        <v>19</v>
      </c>
      <c r="N120" s="214" t="s">
        <v>45</v>
      </c>
      <c r="O120" s="85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171</v>
      </c>
      <c r="AT120" s="217" t="s">
        <v>167</v>
      </c>
      <c r="AU120" s="217" t="s">
        <v>84</v>
      </c>
      <c r="AY120" s="18" t="s">
        <v>165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82</v>
      </c>
      <c r="BK120" s="218">
        <f>ROUND(I120*H120,2)</f>
        <v>0</v>
      </c>
      <c r="BL120" s="18" t="s">
        <v>171</v>
      </c>
      <c r="BM120" s="217" t="s">
        <v>216</v>
      </c>
    </row>
    <row r="121" spans="1:47" s="2" customFormat="1" ht="12">
      <c r="A121" s="39"/>
      <c r="B121" s="40"/>
      <c r="C121" s="41"/>
      <c r="D121" s="219" t="s">
        <v>173</v>
      </c>
      <c r="E121" s="41"/>
      <c r="F121" s="220" t="s">
        <v>215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173</v>
      </c>
      <c r="AU121" s="18" t="s">
        <v>84</v>
      </c>
    </row>
    <row r="122" spans="1:47" s="2" customFormat="1" ht="12">
      <c r="A122" s="39"/>
      <c r="B122" s="40"/>
      <c r="C122" s="41"/>
      <c r="D122" s="219" t="s">
        <v>185</v>
      </c>
      <c r="E122" s="41"/>
      <c r="F122" s="248" t="s">
        <v>217</v>
      </c>
      <c r="G122" s="41"/>
      <c r="H122" s="41"/>
      <c r="I122" s="221"/>
      <c r="J122" s="41"/>
      <c r="K122" s="41"/>
      <c r="L122" s="45"/>
      <c r="M122" s="222"/>
      <c r="N122" s="223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185</v>
      </c>
      <c r="AU122" s="18" t="s">
        <v>84</v>
      </c>
    </row>
    <row r="123" spans="1:65" s="2" customFormat="1" ht="24.15" customHeight="1">
      <c r="A123" s="39"/>
      <c r="B123" s="40"/>
      <c r="C123" s="206" t="s">
        <v>218</v>
      </c>
      <c r="D123" s="206" t="s">
        <v>167</v>
      </c>
      <c r="E123" s="207" t="s">
        <v>219</v>
      </c>
      <c r="F123" s="208" t="s">
        <v>220</v>
      </c>
      <c r="G123" s="209" t="s">
        <v>221</v>
      </c>
      <c r="H123" s="210">
        <v>857.628</v>
      </c>
      <c r="I123" s="211"/>
      <c r="J123" s="212">
        <f>ROUND(I123*H123,2)</f>
        <v>0</v>
      </c>
      <c r="K123" s="208" t="s">
        <v>170</v>
      </c>
      <c r="L123" s="45"/>
      <c r="M123" s="213" t="s">
        <v>19</v>
      </c>
      <c r="N123" s="214" t="s">
        <v>45</v>
      </c>
      <c r="O123" s="85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7" t="s">
        <v>171</v>
      </c>
      <c r="AT123" s="217" t="s">
        <v>167</v>
      </c>
      <c r="AU123" s="217" t="s">
        <v>84</v>
      </c>
      <c r="AY123" s="18" t="s">
        <v>165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8" t="s">
        <v>82</v>
      </c>
      <c r="BK123" s="218">
        <f>ROUND(I123*H123,2)</f>
        <v>0</v>
      </c>
      <c r="BL123" s="18" t="s">
        <v>171</v>
      </c>
      <c r="BM123" s="217" t="s">
        <v>222</v>
      </c>
    </row>
    <row r="124" spans="1:47" s="2" customFormat="1" ht="12">
      <c r="A124" s="39"/>
      <c r="B124" s="40"/>
      <c r="C124" s="41"/>
      <c r="D124" s="219" t="s">
        <v>173</v>
      </c>
      <c r="E124" s="41"/>
      <c r="F124" s="220" t="s">
        <v>223</v>
      </c>
      <c r="G124" s="41"/>
      <c r="H124" s="41"/>
      <c r="I124" s="221"/>
      <c r="J124" s="41"/>
      <c r="K124" s="41"/>
      <c r="L124" s="45"/>
      <c r="M124" s="222"/>
      <c r="N124" s="223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173</v>
      </c>
      <c r="AU124" s="18" t="s">
        <v>84</v>
      </c>
    </row>
    <row r="125" spans="1:47" s="2" customFormat="1" ht="12">
      <c r="A125" s="39"/>
      <c r="B125" s="40"/>
      <c r="C125" s="41"/>
      <c r="D125" s="224" t="s">
        <v>175</v>
      </c>
      <c r="E125" s="41"/>
      <c r="F125" s="225" t="s">
        <v>224</v>
      </c>
      <c r="G125" s="41"/>
      <c r="H125" s="41"/>
      <c r="I125" s="221"/>
      <c r="J125" s="41"/>
      <c r="K125" s="41"/>
      <c r="L125" s="45"/>
      <c r="M125" s="222"/>
      <c r="N125" s="223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175</v>
      </c>
      <c r="AU125" s="18" t="s">
        <v>84</v>
      </c>
    </row>
    <row r="126" spans="1:51" s="13" customFormat="1" ht="12">
      <c r="A126" s="13"/>
      <c r="B126" s="226"/>
      <c r="C126" s="227"/>
      <c r="D126" s="219" t="s">
        <v>177</v>
      </c>
      <c r="E126" s="228" t="s">
        <v>19</v>
      </c>
      <c r="F126" s="229" t="s">
        <v>225</v>
      </c>
      <c r="G126" s="227"/>
      <c r="H126" s="230">
        <v>423.345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177</v>
      </c>
      <c r="AU126" s="236" t="s">
        <v>84</v>
      </c>
      <c r="AV126" s="13" t="s">
        <v>84</v>
      </c>
      <c r="AW126" s="13" t="s">
        <v>35</v>
      </c>
      <c r="AX126" s="13" t="s">
        <v>74</v>
      </c>
      <c r="AY126" s="236" t="s">
        <v>165</v>
      </c>
    </row>
    <row r="127" spans="1:51" s="13" customFormat="1" ht="12">
      <c r="A127" s="13"/>
      <c r="B127" s="226"/>
      <c r="C127" s="227"/>
      <c r="D127" s="219" t="s">
        <v>177</v>
      </c>
      <c r="E127" s="228" t="s">
        <v>19</v>
      </c>
      <c r="F127" s="229" t="s">
        <v>226</v>
      </c>
      <c r="G127" s="227"/>
      <c r="H127" s="230">
        <v>147.79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177</v>
      </c>
      <c r="AU127" s="236" t="s">
        <v>84</v>
      </c>
      <c r="AV127" s="13" t="s">
        <v>84</v>
      </c>
      <c r="AW127" s="13" t="s">
        <v>35</v>
      </c>
      <c r="AX127" s="13" t="s">
        <v>74</v>
      </c>
      <c r="AY127" s="236" t="s">
        <v>165</v>
      </c>
    </row>
    <row r="128" spans="1:51" s="13" customFormat="1" ht="12">
      <c r="A128" s="13"/>
      <c r="B128" s="226"/>
      <c r="C128" s="227"/>
      <c r="D128" s="219" t="s">
        <v>177</v>
      </c>
      <c r="E128" s="228" t="s">
        <v>19</v>
      </c>
      <c r="F128" s="229" t="s">
        <v>227</v>
      </c>
      <c r="G128" s="227"/>
      <c r="H128" s="230">
        <v>276.085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177</v>
      </c>
      <c r="AU128" s="236" t="s">
        <v>84</v>
      </c>
      <c r="AV128" s="13" t="s">
        <v>84</v>
      </c>
      <c r="AW128" s="13" t="s">
        <v>35</v>
      </c>
      <c r="AX128" s="13" t="s">
        <v>74</v>
      </c>
      <c r="AY128" s="236" t="s">
        <v>165</v>
      </c>
    </row>
    <row r="129" spans="1:51" s="13" customFormat="1" ht="12">
      <c r="A129" s="13"/>
      <c r="B129" s="226"/>
      <c r="C129" s="227"/>
      <c r="D129" s="219" t="s">
        <v>177</v>
      </c>
      <c r="E129" s="228" t="s">
        <v>19</v>
      </c>
      <c r="F129" s="229" t="s">
        <v>228</v>
      </c>
      <c r="G129" s="227"/>
      <c r="H129" s="230">
        <v>10.408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177</v>
      </c>
      <c r="AU129" s="236" t="s">
        <v>84</v>
      </c>
      <c r="AV129" s="13" t="s">
        <v>84</v>
      </c>
      <c r="AW129" s="13" t="s">
        <v>35</v>
      </c>
      <c r="AX129" s="13" t="s">
        <v>74</v>
      </c>
      <c r="AY129" s="236" t="s">
        <v>165</v>
      </c>
    </row>
    <row r="130" spans="1:51" s="14" customFormat="1" ht="12">
      <c r="A130" s="14"/>
      <c r="B130" s="237"/>
      <c r="C130" s="238"/>
      <c r="D130" s="219" t="s">
        <v>177</v>
      </c>
      <c r="E130" s="239" t="s">
        <v>19</v>
      </c>
      <c r="F130" s="240" t="s">
        <v>179</v>
      </c>
      <c r="G130" s="238"/>
      <c r="H130" s="241">
        <v>857.628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177</v>
      </c>
      <c r="AU130" s="247" t="s">
        <v>84</v>
      </c>
      <c r="AV130" s="14" t="s">
        <v>171</v>
      </c>
      <c r="AW130" s="14" t="s">
        <v>35</v>
      </c>
      <c r="AX130" s="14" t="s">
        <v>82</v>
      </c>
      <c r="AY130" s="247" t="s">
        <v>165</v>
      </c>
    </row>
    <row r="131" spans="1:65" s="2" customFormat="1" ht="24.15" customHeight="1">
      <c r="A131" s="39"/>
      <c r="B131" s="40"/>
      <c r="C131" s="206" t="s">
        <v>229</v>
      </c>
      <c r="D131" s="206" t="s">
        <v>167</v>
      </c>
      <c r="E131" s="207" t="s">
        <v>230</v>
      </c>
      <c r="F131" s="208" t="s">
        <v>231</v>
      </c>
      <c r="G131" s="209" t="s">
        <v>221</v>
      </c>
      <c r="H131" s="210">
        <v>924.815</v>
      </c>
      <c r="I131" s="211"/>
      <c r="J131" s="212">
        <f>ROUND(I131*H131,2)</f>
        <v>0</v>
      </c>
      <c r="K131" s="208" t="s">
        <v>19</v>
      </c>
      <c r="L131" s="45"/>
      <c r="M131" s="213" t="s">
        <v>19</v>
      </c>
      <c r="N131" s="214" t="s">
        <v>45</v>
      </c>
      <c r="O131" s="85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171</v>
      </c>
      <c r="AT131" s="217" t="s">
        <v>167</v>
      </c>
      <c r="AU131" s="217" t="s">
        <v>84</v>
      </c>
      <c r="AY131" s="18" t="s">
        <v>165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82</v>
      </c>
      <c r="BK131" s="218">
        <f>ROUND(I131*H131,2)</f>
        <v>0</v>
      </c>
      <c r="BL131" s="18" t="s">
        <v>171</v>
      </c>
      <c r="BM131" s="217" t="s">
        <v>232</v>
      </c>
    </row>
    <row r="132" spans="1:47" s="2" customFormat="1" ht="12">
      <c r="A132" s="39"/>
      <c r="B132" s="40"/>
      <c r="C132" s="41"/>
      <c r="D132" s="219" t="s">
        <v>173</v>
      </c>
      <c r="E132" s="41"/>
      <c r="F132" s="220" t="s">
        <v>233</v>
      </c>
      <c r="G132" s="41"/>
      <c r="H132" s="41"/>
      <c r="I132" s="221"/>
      <c r="J132" s="41"/>
      <c r="K132" s="41"/>
      <c r="L132" s="45"/>
      <c r="M132" s="222"/>
      <c r="N132" s="22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84</v>
      </c>
    </row>
    <row r="133" spans="1:51" s="13" customFormat="1" ht="12">
      <c r="A133" s="13"/>
      <c r="B133" s="226"/>
      <c r="C133" s="227"/>
      <c r="D133" s="219" t="s">
        <v>177</v>
      </c>
      <c r="E133" s="228" t="s">
        <v>19</v>
      </c>
      <c r="F133" s="229" t="s">
        <v>234</v>
      </c>
      <c r="G133" s="227"/>
      <c r="H133" s="230">
        <v>924.815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177</v>
      </c>
      <c r="AU133" s="236" t="s">
        <v>84</v>
      </c>
      <c r="AV133" s="13" t="s">
        <v>84</v>
      </c>
      <c r="AW133" s="13" t="s">
        <v>35</v>
      </c>
      <c r="AX133" s="13" t="s">
        <v>82</v>
      </c>
      <c r="AY133" s="236" t="s">
        <v>165</v>
      </c>
    </row>
    <row r="134" spans="1:65" s="2" customFormat="1" ht="21.75" customHeight="1">
      <c r="A134" s="39"/>
      <c r="B134" s="40"/>
      <c r="C134" s="206" t="s">
        <v>235</v>
      </c>
      <c r="D134" s="206" t="s">
        <v>167</v>
      </c>
      <c r="E134" s="207" t="s">
        <v>236</v>
      </c>
      <c r="F134" s="208" t="s">
        <v>237</v>
      </c>
      <c r="G134" s="209" t="s">
        <v>221</v>
      </c>
      <c r="H134" s="210">
        <v>67.187</v>
      </c>
      <c r="I134" s="211"/>
      <c r="J134" s="212">
        <f>ROUND(I134*H134,2)</f>
        <v>0</v>
      </c>
      <c r="K134" s="208" t="s">
        <v>170</v>
      </c>
      <c r="L134" s="45"/>
      <c r="M134" s="213" t="s">
        <v>19</v>
      </c>
      <c r="N134" s="214" t="s">
        <v>45</v>
      </c>
      <c r="O134" s="85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7" t="s">
        <v>171</v>
      </c>
      <c r="AT134" s="217" t="s">
        <v>167</v>
      </c>
      <c r="AU134" s="217" t="s">
        <v>84</v>
      </c>
      <c r="AY134" s="18" t="s">
        <v>165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82</v>
      </c>
      <c r="BK134" s="218">
        <f>ROUND(I134*H134,2)</f>
        <v>0</v>
      </c>
      <c r="BL134" s="18" t="s">
        <v>171</v>
      </c>
      <c r="BM134" s="217" t="s">
        <v>238</v>
      </c>
    </row>
    <row r="135" spans="1:47" s="2" customFormat="1" ht="12">
      <c r="A135" s="39"/>
      <c r="B135" s="40"/>
      <c r="C135" s="41"/>
      <c r="D135" s="219" t="s">
        <v>173</v>
      </c>
      <c r="E135" s="41"/>
      <c r="F135" s="220" t="s">
        <v>239</v>
      </c>
      <c r="G135" s="41"/>
      <c r="H135" s="41"/>
      <c r="I135" s="221"/>
      <c r="J135" s="41"/>
      <c r="K135" s="41"/>
      <c r="L135" s="45"/>
      <c r="M135" s="222"/>
      <c r="N135" s="223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84</v>
      </c>
    </row>
    <row r="136" spans="1:47" s="2" customFormat="1" ht="12">
      <c r="A136" s="39"/>
      <c r="B136" s="40"/>
      <c r="C136" s="41"/>
      <c r="D136" s="224" t="s">
        <v>175</v>
      </c>
      <c r="E136" s="41"/>
      <c r="F136" s="225" t="s">
        <v>240</v>
      </c>
      <c r="G136" s="41"/>
      <c r="H136" s="41"/>
      <c r="I136" s="221"/>
      <c r="J136" s="41"/>
      <c r="K136" s="41"/>
      <c r="L136" s="45"/>
      <c r="M136" s="222"/>
      <c r="N136" s="223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175</v>
      </c>
      <c r="AU136" s="18" t="s">
        <v>84</v>
      </c>
    </row>
    <row r="137" spans="1:51" s="15" customFormat="1" ht="12">
      <c r="A137" s="15"/>
      <c r="B137" s="249"/>
      <c r="C137" s="250"/>
      <c r="D137" s="219" t="s">
        <v>177</v>
      </c>
      <c r="E137" s="251" t="s">
        <v>19</v>
      </c>
      <c r="F137" s="252" t="s">
        <v>241</v>
      </c>
      <c r="G137" s="250"/>
      <c r="H137" s="251" t="s">
        <v>19</v>
      </c>
      <c r="I137" s="253"/>
      <c r="J137" s="250"/>
      <c r="K137" s="250"/>
      <c r="L137" s="254"/>
      <c r="M137" s="255"/>
      <c r="N137" s="256"/>
      <c r="O137" s="256"/>
      <c r="P137" s="256"/>
      <c r="Q137" s="256"/>
      <c r="R137" s="256"/>
      <c r="S137" s="256"/>
      <c r="T137" s="25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8" t="s">
        <v>177</v>
      </c>
      <c r="AU137" s="258" t="s">
        <v>84</v>
      </c>
      <c r="AV137" s="15" t="s">
        <v>82</v>
      </c>
      <c r="AW137" s="15" t="s">
        <v>35</v>
      </c>
      <c r="AX137" s="15" t="s">
        <v>74</v>
      </c>
      <c r="AY137" s="258" t="s">
        <v>165</v>
      </c>
    </row>
    <row r="138" spans="1:51" s="13" customFormat="1" ht="12">
      <c r="A138" s="13"/>
      <c r="B138" s="226"/>
      <c r="C138" s="227"/>
      <c r="D138" s="219" t="s">
        <v>177</v>
      </c>
      <c r="E138" s="228" t="s">
        <v>19</v>
      </c>
      <c r="F138" s="229" t="s">
        <v>242</v>
      </c>
      <c r="G138" s="227"/>
      <c r="H138" s="230">
        <v>67.187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177</v>
      </c>
      <c r="AU138" s="236" t="s">
        <v>84</v>
      </c>
      <c r="AV138" s="13" t="s">
        <v>84</v>
      </c>
      <c r="AW138" s="13" t="s">
        <v>35</v>
      </c>
      <c r="AX138" s="13" t="s">
        <v>74</v>
      </c>
      <c r="AY138" s="236" t="s">
        <v>165</v>
      </c>
    </row>
    <row r="139" spans="1:51" s="14" customFormat="1" ht="12">
      <c r="A139" s="14"/>
      <c r="B139" s="237"/>
      <c r="C139" s="238"/>
      <c r="D139" s="219" t="s">
        <v>177</v>
      </c>
      <c r="E139" s="239" t="s">
        <v>19</v>
      </c>
      <c r="F139" s="240" t="s">
        <v>179</v>
      </c>
      <c r="G139" s="238"/>
      <c r="H139" s="241">
        <v>67.187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177</v>
      </c>
      <c r="AU139" s="247" t="s">
        <v>84</v>
      </c>
      <c r="AV139" s="14" t="s">
        <v>171</v>
      </c>
      <c r="AW139" s="14" t="s">
        <v>35</v>
      </c>
      <c r="AX139" s="14" t="s">
        <v>82</v>
      </c>
      <c r="AY139" s="247" t="s">
        <v>165</v>
      </c>
    </row>
    <row r="140" spans="1:65" s="2" customFormat="1" ht="24.15" customHeight="1">
      <c r="A140" s="39"/>
      <c r="B140" s="40"/>
      <c r="C140" s="206" t="s">
        <v>243</v>
      </c>
      <c r="D140" s="206" t="s">
        <v>167</v>
      </c>
      <c r="E140" s="207" t="s">
        <v>244</v>
      </c>
      <c r="F140" s="208" t="s">
        <v>245</v>
      </c>
      <c r="G140" s="209" t="s">
        <v>105</v>
      </c>
      <c r="H140" s="210">
        <v>3384.045</v>
      </c>
      <c r="I140" s="211"/>
      <c r="J140" s="212">
        <f>ROUND(I140*H140,2)</f>
        <v>0</v>
      </c>
      <c r="K140" s="208" t="s">
        <v>170</v>
      </c>
      <c r="L140" s="45"/>
      <c r="M140" s="213" t="s">
        <v>19</v>
      </c>
      <c r="N140" s="214" t="s">
        <v>45</v>
      </c>
      <c r="O140" s="85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7" t="s">
        <v>171</v>
      </c>
      <c r="AT140" s="217" t="s">
        <v>167</v>
      </c>
      <c r="AU140" s="217" t="s">
        <v>84</v>
      </c>
      <c r="AY140" s="18" t="s">
        <v>165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82</v>
      </c>
      <c r="BK140" s="218">
        <f>ROUND(I140*H140,2)</f>
        <v>0</v>
      </c>
      <c r="BL140" s="18" t="s">
        <v>171</v>
      </c>
      <c r="BM140" s="217" t="s">
        <v>246</v>
      </c>
    </row>
    <row r="141" spans="1:47" s="2" customFormat="1" ht="12">
      <c r="A141" s="39"/>
      <c r="B141" s="40"/>
      <c r="C141" s="41"/>
      <c r="D141" s="219" t="s">
        <v>173</v>
      </c>
      <c r="E141" s="41"/>
      <c r="F141" s="220" t="s">
        <v>247</v>
      </c>
      <c r="G141" s="41"/>
      <c r="H141" s="41"/>
      <c r="I141" s="221"/>
      <c r="J141" s="41"/>
      <c r="K141" s="41"/>
      <c r="L141" s="45"/>
      <c r="M141" s="222"/>
      <c r="N141" s="223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173</v>
      </c>
      <c r="AU141" s="18" t="s">
        <v>84</v>
      </c>
    </row>
    <row r="142" spans="1:47" s="2" customFormat="1" ht="12">
      <c r="A142" s="39"/>
      <c r="B142" s="40"/>
      <c r="C142" s="41"/>
      <c r="D142" s="224" t="s">
        <v>175</v>
      </c>
      <c r="E142" s="41"/>
      <c r="F142" s="225" t="s">
        <v>248</v>
      </c>
      <c r="G142" s="41"/>
      <c r="H142" s="41"/>
      <c r="I142" s="221"/>
      <c r="J142" s="41"/>
      <c r="K142" s="41"/>
      <c r="L142" s="45"/>
      <c r="M142" s="222"/>
      <c r="N142" s="223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175</v>
      </c>
      <c r="AU142" s="18" t="s">
        <v>84</v>
      </c>
    </row>
    <row r="143" spans="1:51" s="13" customFormat="1" ht="12">
      <c r="A143" s="13"/>
      <c r="B143" s="226"/>
      <c r="C143" s="227"/>
      <c r="D143" s="219" t="s">
        <v>177</v>
      </c>
      <c r="E143" s="228" t="s">
        <v>19</v>
      </c>
      <c r="F143" s="229" t="s">
        <v>249</v>
      </c>
      <c r="G143" s="227"/>
      <c r="H143" s="230">
        <v>1628.251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177</v>
      </c>
      <c r="AU143" s="236" t="s">
        <v>84</v>
      </c>
      <c r="AV143" s="13" t="s">
        <v>84</v>
      </c>
      <c r="AW143" s="13" t="s">
        <v>35</v>
      </c>
      <c r="AX143" s="13" t="s">
        <v>74</v>
      </c>
      <c r="AY143" s="236" t="s">
        <v>165</v>
      </c>
    </row>
    <row r="144" spans="1:51" s="13" customFormat="1" ht="12">
      <c r="A144" s="13"/>
      <c r="B144" s="226"/>
      <c r="C144" s="227"/>
      <c r="D144" s="219" t="s">
        <v>177</v>
      </c>
      <c r="E144" s="228" t="s">
        <v>19</v>
      </c>
      <c r="F144" s="229" t="s">
        <v>250</v>
      </c>
      <c r="G144" s="227"/>
      <c r="H144" s="230">
        <v>547.372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177</v>
      </c>
      <c r="AU144" s="236" t="s">
        <v>84</v>
      </c>
      <c r="AV144" s="13" t="s">
        <v>84</v>
      </c>
      <c r="AW144" s="13" t="s">
        <v>35</v>
      </c>
      <c r="AX144" s="13" t="s">
        <v>74</v>
      </c>
      <c r="AY144" s="236" t="s">
        <v>165</v>
      </c>
    </row>
    <row r="145" spans="1:51" s="13" customFormat="1" ht="12">
      <c r="A145" s="13"/>
      <c r="B145" s="226"/>
      <c r="C145" s="227"/>
      <c r="D145" s="219" t="s">
        <v>177</v>
      </c>
      <c r="E145" s="228" t="s">
        <v>19</v>
      </c>
      <c r="F145" s="229" t="s">
        <v>251</v>
      </c>
      <c r="G145" s="227"/>
      <c r="H145" s="230">
        <v>1104.34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177</v>
      </c>
      <c r="AU145" s="236" t="s">
        <v>84</v>
      </c>
      <c r="AV145" s="13" t="s">
        <v>84</v>
      </c>
      <c r="AW145" s="13" t="s">
        <v>35</v>
      </c>
      <c r="AX145" s="13" t="s">
        <v>74</v>
      </c>
      <c r="AY145" s="236" t="s">
        <v>165</v>
      </c>
    </row>
    <row r="146" spans="1:51" s="13" customFormat="1" ht="12">
      <c r="A146" s="13"/>
      <c r="B146" s="226"/>
      <c r="C146" s="227"/>
      <c r="D146" s="219" t="s">
        <v>177</v>
      </c>
      <c r="E146" s="228" t="s">
        <v>19</v>
      </c>
      <c r="F146" s="229" t="s">
        <v>252</v>
      </c>
      <c r="G146" s="227"/>
      <c r="H146" s="230">
        <v>104.082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177</v>
      </c>
      <c r="AU146" s="236" t="s">
        <v>84</v>
      </c>
      <c r="AV146" s="13" t="s">
        <v>84</v>
      </c>
      <c r="AW146" s="13" t="s">
        <v>35</v>
      </c>
      <c r="AX146" s="13" t="s">
        <v>74</v>
      </c>
      <c r="AY146" s="236" t="s">
        <v>165</v>
      </c>
    </row>
    <row r="147" spans="1:51" s="14" customFormat="1" ht="12">
      <c r="A147" s="14"/>
      <c r="B147" s="237"/>
      <c r="C147" s="238"/>
      <c r="D147" s="219" t="s">
        <v>177</v>
      </c>
      <c r="E147" s="239" t="s">
        <v>19</v>
      </c>
      <c r="F147" s="240" t="s">
        <v>179</v>
      </c>
      <c r="G147" s="238"/>
      <c r="H147" s="241">
        <v>3384.045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177</v>
      </c>
      <c r="AU147" s="247" t="s">
        <v>84</v>
      </c>
      <c r="AV147" s="14" t="s">
        <v>171</v>
      </c>
      <c r="AW147" s="14" t="s">
        <v>35</v>
      </c>
      <c r="AX147" s="14" t="s">
        <v>82</v>
      </c>
      <c r="AY147" s="247" t="s">
        <v>165</v>
      </c>
    </row>
    <row r="148" spans="1:65" s="2" customFormat="1" ht="16.5" customHeight="1">
      <c r="A148" s="39"/>
      <c r="B148" s="40"/>
      <c r="C148" s="206" t="s">
        <v>253</v>
      </c>
      <c r="D148" s="206" t="s">
        <v>167</v>
      </c>
      <c r="E148" s="207" t="s">
        <v>254</v>
      </c>
      <c r="F148" s="208" t="s">
        <v>255</v>
      </c>
      <c r="G148" s="209" t="s">
        <v>105</v>
      </c>
      <c r="H148" s="210">
        <v>771.19</v>
      </c>
      <c r="I148" s="211"/>
      <c r="J148" s="212">
        <f>ROUND(I148*H148,2)</f>
        <v>0</v>
      </c>
      <c r="K148" s="208" t="s">
        <v>170</v>
      </c>
      <c r="L148" s="45"/>
      <c r="M148" s="213" t="s">
        <v>19</v>
      </c>
      <c r="N148" s="214" t="s">
        <v>45</v>
      </c>
      <c r="O148" s="85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7" t="s">
        <v>171</v>
      </c>
      <c r="AT148" s="217" t="s">
        <v>167</v>
      </c>
      <c r="AU148" s="217" t="s">
        <v>84</v>
      </c>
      <c r="AY148" s="18" t="s">
        <v>165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82</v>
      </c>
      <c r="BK148" s="218">
        <f>ROUND(I148*H148,2)</f>
        <v>0</v>
      </c>
      <c r="BL148" s="18" t="s">
        <v>171</v>
      </c>
      <c r="BM148" s="217" t="s">
        <v>256</v>
      </c>
    </row>
    <row r="149" spans="1:47" s="2" customFormat="1" ht="12">
      <c r="A149" s="39"/>
      <c r="B149" s="40"/>
      <c r="C149" s="41"/>
      <c r="D149" s="219" t="s">
        <v>173</v>
      </c>
      <c r="E149" s="41"/>
      <c r="F149" s="220" t="s">
        <v>257</v>
      </c>
      <c r="G149" s="41"/>
      <c r="H149" s="41"/>
      <c r="I149" s="221"/>
      <c r="J149" s="41"/>
      <c r="K149" s="41"/>
      <c r="L149" s="45"/>
      <c r="M149" s="222"/>
      <c r="N149" s="223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173</v>
      </c>
      <c r="AU149" s="18" t="s">
        <v>84</v>
      </c>
    </row>
    <row r="150" spans="1:47" s="2" customFormat="1" ht="12">
      <c r="A150" s="39"/>
      <c r="B150" s="40"/>
      <c r="C150" s="41"/>
      <c r="D150" s="224" t="s">
        <v>175</v>
      </c>
      <c r="E150" s="41"/>
      <c r="F150" s="225" t="s">
        <v>258</v>
      </c>
      <c r="G150" s="41"/>
      <c r="H150" s="41"/>
      <c r="I150" s="221"/>
      <c r="J150" s="41"/>
      <c r="K150" s="41"/>
      <c r="L150" s="45"/>
      <c r="M150" s="222"/>
      <c r="N150" s="223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175</v>
      </c>
      <c r="AU150" s="18" t="s">
        <v>84</v>
      </c>
    </row>
    <row r="151" spans="1:65" s="2" customFormat="1" ht="16.5" customHeight="1">
      <c r="A151" s="39"/>
      <c r="B151" s="40"/>
      <c r="C151" s="206" t="s">
        <v>259</v>
      </c>
      <c r="D151" s="206" t="s">
        <v>167</v>
      </c>
      <c r="E151" s="207" t="s">
        <v>260</v>
      </c>
      <c r="F151" s="208" t="s">
        <v>261</v>
      </c>
      <c r="G151" s="209" t="s">
        <v>105</v>
      </c>
      <c r="H151" s="210">
        <v>771.19</v>
      </c>
      <c r="I151" s="211"/>
      <c r="J151" s="212">
        <f>ROUND(I151*H151,2)</f>
        <v>0</v>
      </c>
      <c r="K151" s="208" t="s">
        <v>170</v>
      </c>
      <c r="L151" s="45"/>
      <c r="M151" s="213" t="s">
        <v>19</v>
      </c>
      <c r="N151" s="214" t="s">
        <v>45</v>
      </c>
      <c r="O151" s="85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7" t="s">
        <v>171</v>
      </c>
      <c r="AT151" s="217" t="s">
        <v>167</v>
      </c>
      <c r="AU151" s="217" t="s">
        <v>84</v>
      </c>
      <c r="AY151" s="18" t="s">
        <v>165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82</v>
      </c>
      <c r="BK151" s="218">
        <f>ROUND(I151*H151,2)</f>
        <v>0</v>
      </c>
      <c r="BL151" s="18" t="s">
        <v>171</v>
      </c>
      <c r="BM151" s="217" t="s">
        <v>262</v>
      </c>
    </row>
    <row r="152" spans="1:47" s="2" customFormat="1" ht="12">
      <c r="A152" s="39"/>
      <c r="B152" s="40"/>
      <c r="C152" s="41"/>
      <c r="D152" s="219" t="s">
        <v>173</v>
      </c>
      <c r="E152" s="41"/>
      <c r="F152" s="220" t="s">
        <v>263</v>
      </c>
      <c r="G152" s="41"/>
      <c r="H152" s="41"/>
      <c r="I152" s="221"/>
      <c r="J152" s="41"/>
      <c r="K152" s="41"/>
      <c r="L152" s="45"/>
      <c r="M152" s="222"/>
      <c r="N152" s="223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173</v>
      </c>
      <c r="AU152" s="18" t="s">
        <v>84</v>
      </c>
    </row>
    <row r="153" spans="1:47" s="2" customFormat="1" ht="12">
      <c r="A153" s="39"/>
      <c r="B153" s="40"/>
      <c r="C153" s="41"/>
      <c r="D153" s="224" t="s">
        <v>175</v>
      </c>
      <c r="E153" s="41"/>
      <c r="F153" s="225" t="s">
        <v>264</v>
      </c>
      <c r="G153" s="41"/>
      <c r="H153" s="41"/>
      <c r="I153" s="221"/>
      <c r="J153" s="41"/>
      <c r="K153" s="41"/>
      <c r="L153" s="45"/>
      <c r="M153" s="222"/>
      <c r="N153" s="223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175</v>
      </c>
      <c r="AU153" s="18" t="s">
        <v>84</v>
      </c>
    </row>
    <row r="154" spans="1:51" s="13" customFormat="1" ht="12">
      <c r="A154" s="13"/>
      <c r="B154" s="226"/>
      <c r="C154" s="227"/>
      <c r="D154" s="219" t="s">
        <v>177</v>
      </c>
      <c r="E154" s="228" t="s">
        <v>19</v>
      </c>
      <c r="F154" s="229" t="s">
        <v>265</v>
      </c>
      <c r="G154" s="227"/>
      <c r="H154" s="230">
        <v>771.19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177</v>
      </c>
      <c r="AU154" s="236" t="s">
        <v>84</v>
      </c>
      <c r="AV154" s="13" t="s">
        <v>84</v>
      </c>
      <c r="AW154" s="13" t="s">
        <v>35</v>
      </c>
      <c r="AX154" s="13" t="s">
        <v>82</v>
      </c>
      <c r="AY154" s="236" t="s">
        <v>165</v>
      </c>
    </row>
    <row r="155" spans="1:65" s="2" customFormat="1" ht="16.5" customHeight="1">
      <c r="A155" s="39"/>
      <c r="B155" s="40"/>
      <c r="C155" s="259" t="s">
        <v>266</v>
      </c>
      <c r="D155" s="259" t="s">
        <v>267</v>
      </c>
      <c r="E155" s="260" t="s">
        <v>268</v>
      </c>
      <c r="F155" s="261" t="s">
        <v>269</v>
      </c>
      <c r="G155" s="262" t="s">
        <v>270</v>
      </c>
      <c r="H155" s="263">
        <v>115.679</v>
      </c>
      <c r="I155" s="264"/>
      <c r="J155" s="265">
        <f>ROUND(I155*H155,2)</f>
        <v>0</v>
      </c>
      <c r="K155" s="261" t="s">
        <v>170</v>
      </c>
      <c r="L155" s="266"/>
      <c r="M155" s="267" t="s">
        <v>19</v>
      </c>
      <c r="N155" s="268" t="s">
        <v>45</v>
      </c>
      <c r="O155" s="85"/>
      <c r="P155" s="215">
        <f>O155*H155</f>
        <v>0</v>
      </c>
      <c r="Q155" s="215">
        <v>0.001</v>
      </c>
      <c r="R155" s="215">
        <f>Q155*H155</f>
        <v>0.115679</v>
      </c>
      <c r="S155" s="215">
        <v>0</v>
      </c>
      <c r="T155" s="21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7" t="s">
        <v>218</v>
      </c>
      <c r="AT155" s="217" t="s">
        <v>267</v>
      </c>
      <c r="AU155" s="217" t="s">
        <v>84</v>
      </c>
      <c r="AY155" s="18" t="s">
        <v>165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82</v>
      </c>
      <c r="BK155" s="218">
        <f>ROUND(I155*H155,2)</f>
        <v>0</v>
      </c>
      <c r="BL155" s="18" t="s">
        <v>171</v>
      </c>
      <c r="BM155" s="217" t="s">
        <v>271</v>
      </c>
    </row>
    <row r="156" spans="1:47" s="2" customFormat="1" ht="12">
      <c r="A156" s="39"/>
      <c r="B156" s="40"/>
      <c r="C156" s="41"/>
      <c r="D156" s="219" t="s">
        <v>173</v>
      </c>
      <c r="E156" s="41"/>
      <c r="F156" s="220" t="s">
        <v>269</v>
      </c>
      <c r="G156" s="41"/>
      <c r="H156" s="41"/>
      <c r="I156" s="221"/>
      <c r="J156" s="41"/>
      <c r="K156" s="41"/>
      <c r="L156" s="45"/>
      <c r="M156" s="222"/>
      <c r="N156" s="223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173</v>
      </c>
      <c r="AU156" s="18" t="s">
        <v>84</v>
      </c>
    </row>
    <row r="157" spans="1:51" s="13" customFormat="1" ht="12">
      <c r="A157" s="13"/>
      <c r="B157" s="226"/>
      <c r="C157" s="227"/>
      <c r="D157" s="219" t="s">
        <v>177</v>
      </c>
      <c r="E157" s="227"/>
      <c r="F157" s="229" t="s">
        <v>272</v>
      </c>
      <c r="G157" s="227"/>
      <c r="H157" s="230">
        <v>115.679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177</v>
      </c>
      <c r="AU157" s="236" t="s">
        <v>84</v>
      </c>
      <c r="AV157" s="13" t="s">
        <v>84</v>
      </c>
      <c r="AW157" s="13" t="s">
        <v>4</v>
      </c>
      <c r="AX157" s="13" t="s">
        <v>82</v>
      </c>
      <c r="AY157" s="236" t="s">
        <v>165</v>
      </c>
    </row>
    <row r="158" spans="1:65" s="2" customFormat="1" ht="16.5" customHeight="1">
      <c r="A158" s="39"/>
      <c r="B158" s="40"/>
      <c r="C158" s="206" t="s">
        <v>8</v>
      </c>
      <c r="D158" s="206" t="s">
        <v>167</v>
      </c>
      <c r="E158" s="207" t="s">
        <v>273</v>
      </c>
      <c r="F158" s="208" t="s">
        <v>274</v>
      </c>
      <c r="G158" s="209" t="s">
        <v>275</v>
      </c>
      <c r="H158" s="210">
        <v>3</v>
      </c>
      <c r="I158" s="211"/>
      <c r="J158" s="212">
        <f>ROUND(I158*H158,2)</f>
        <v>0</v>
      </c>
      <c r="K158" s="208" t="s">
        <v>19</v>
      </c>
      <c r="L158" s="45"/>
      <c r="M158" s="213" t="s">
        <v>19</v>
      </c>
      <c r="N158" s="214" t="s">
        <v>45</v>
      </c>
      <c r="O158" s="85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7" t="s">
        <v>171</v>
      </c>
      <c r="AT158" s="217" t="s">
        <v>167</v>
      </c>
      <c r="AU158" s="217" t="s">
        <v>84</v>
      </c>
      <c r="AY158" s="18" t="s">
        <v>165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82</v>
      </c>
      <c r="BK158" s="218">
        <f>ROUND(I158*H158,2)</f>
        <v>0</v>
      </c>
      <c r="BL158" s="18" t="s">
        <v>171</v>
      </c>
      <c r="BM158" s="217" t="s">
        <v>276</v>
      </c>
    </row>
    <row r="159" spans="1:47" s="2" customFormat="1" ht="12">
      <c r="A159" s="39"/>
      <c r="B159" s="40"/>
      <c r="C159" s="41"/>
      <c r="D159" s="219" t="s">
        <v>173</v>
      </c>
      <c r="E159" s="41"/>
      <c r="F159" s="220" t="s">
        <v>274</v>
      </c>
      <c r="G159" s="41"/>
      <c r="H159" s="41"/>
      <c r="I159" s="221"/>
      <c r="J159" s="41"/>
      <c r="K159" s="41"/>
      <c r="L159" s="45"/>
      <c r="M159" s="222"/>
      <c r="N159" s="223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173</v>
      </c>
      <c r="AU159" s="18" t="s">
        <v>84</v>
      </c>
    </row>
    <row r="160" spans="1:65" s="2" customFormat="1" ht="16.5" customHeight="1">
      <c r="A160" s="39"/>
      <c r="B160" s="40"/>
      <c r="C160" s="206" t="s">
        <v>277</v>
      </c>
      <c r="D160" s="206" t="s">
        <v>167</v>
      </c>
      <c r="E160" s="207" t="s">
        <v>278</v>
      </c>
      <c r="F160" s="208" t="s">
        <v>279</v>
      </c>
      <c r="G160" s="209" t="s">
        <v>280</v>
      </c>
      <c r="H160" s="210">
        <v>1</v>
      </c>
      <c r="I160" s="211"/>
      <c r="J160" s="212">
        <f>ROUND(I160*H160,2)</f>
        <v>0</v>
      </c>
      <c r="K160" s="208" t="s">
        <v>19</v>
      </c>
      <c r="L160" s="45"/>
      <c r="M160" s="213" t="s">
        <v>19</v>
      </c>
      <c r="N160" s="214" t="s">
        <v>45</v>
      </c>
      <c r="O160" s="85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7" t="s">
        <v>171</v>
      </c>
      <c r="AT160" s="217" t="s">
        <v>167</v>
      </c>
      <c r="AU160" s="217" t="s">
        <v>84</v>
      </c>
      <c r="AY160" s="18" t="s">
        <v>165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82</v>
      </c>
      <c r="BK160" s="218">
        <f>ROUND(I160*H160,2)</f>
        <v>0</v>
      </c>
      <c r="BL160" s="18" t="s">
        <v>171</v>
      </c>
      <c r="BM160" s="217" t="s">
        <v>281</v>
      </c>
    </row>
    <row r="161" spans="1:47" s="2" customFormat="1" ht="12">
      <c r="A161" s="39"/>
      <c r="B161" s="40"/>
      <c r="C161" s="41"/>
      <c r="D161" s="219" t="s">
        <v>173</v>
      </c>
      <c r="E161" s="41"/>
      <c r="F161" s="220" t="s">
        <v>279</v>
      </c>
      <c r="G161" s="41"/>
      <c r="H161" s="41"/>
      <c r="I161" s="221"/>
      <c r="J161" s="41"/>
      <c r="K161" s="41"/>
      <c r="L161" s="45"/>
      <c r="M161" s="222"/>
      <c r="N161" s="22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173</v>
      </c>
      <c r="AU161" s="18" t="s">
        <v>84</v>
      </c>
    </row>
    <row r="162" spans="1:63" s="12" customFormat="1" ht="22.8" customHeight="1">
      <c r="A162" s="12"/>
      <c r="B162" s="190"/>
      <c r="C162" s="191"/>
      <c r="D162" s="192" t="s">
        <v>73</v>
      </c>
      <c r="E162" s="204" t="s">
        <v>84</v>
      </c>
      <c r="F162" s="204" t="s">
        <v>282</v>
      </c>
      <c r="G162" s="191"/>
      <c r="H162" s="191"/>
      <c r="I162" s="194"/>
      <c r="J162" s="205">
        <f>BK162</f>
        <v>0</v>
      </c>
      <c r="K162" s="191"/>
      <c r="L162" s="196"/>
      <c r="M162" s="197"/>
      <c r="N162" s="198"/>
      <c r="O162" s="198"/>
      <c r="P162" s="199">
        <f>SUM(P163:P176)</f>
        <v>0</v>
      </c>
      <c r="Q162" s="198"/>
      <c r="R162" s="199">
        <f>SUM(R163:R176)</f>
        <v>0.44702991999999997</v>
      </c>
      <c r="S162" s="198"/>
      <c r="T162" s="200">
        <f>SUM(T163:T176)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1" t="s">
        <v>82</v>
      </c>
      <c r="AT162" s="202" t="s">
        <v>73</v>
      </c>
      <c r="AU162" s="202" t="s">
        <v>82</v>
      </c>
      <c r="AY162" s="201" t="s">
        <v>165</v>
      </c>
      <c r="BK162" s="203">
        <f>SUM(BK163:BK176)</f>
        <v>0</v>
      </c>
    </row>
    <row r="163" spans="1:65" s="2" customFormat="1" ht="16.5" customHeight="1">
      <c r="A163" s="39"/>
      <c r="B163" s="40"/>
      <c r="C163" s="206" t="s">
        <v>283</v>
      </c>
      <c r="D163" s="206" t="s">
        <v>167</v>
      </c>
      <c r="E163" s="207" t="s">
        <v>284</v>
      </c>
      <c r="F163" s="208" t="s">
        <v>285</v>
      </c>
      <c r="G163" s="209" t="s">
        <v>221</v>
      </c>
      <c r="H163" s="210">
        <v>67.187</v>
      </c>
      <c r="I163" s="211"/>
      <c r="J163" s="212">
        <f>ROUND(I163*H163,2)</f>
        <v>0</v>
      </c>
      <c r="K163" s="208" t="s">
        <v>170</v>
      </c>
      <c r="L163" s="45"/>
      <c r="M163" s="213" t="s">
        <v>19</v>
      </c>
      <c r="N163" s="214" t="s">
        <v>45</v>
      </c>
      <c r="O163" s="85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7" t="s">
        <v>171</v>
      </c>
      <c r="AT163" s="217" t="s">
        <v>167</v>
      </c>
      <c r="AU163" s="217" t="s">
        <v>84</v>
      </c>
      <c r="AY163" s="18" t="s">
        <v>165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82</v>
      </c>
      <c r="BK163" s="218">
        <f>ROUND(I163*H163,2)</f>
        <v>0</v>
      </c>
      <c r="BL163" s="18" t="s">
        <v>171</v>
      </c>
      <c r="BM163" s="217" t="s">
        <v>286</v>
      </c>
    </row>
    <row r="164" spans="1:47" s="2" customFormat="1" ht="12">
      <c r="A164" s="39"/>
      <c r="B164" s="40"/>
      <c r="C164" s="41"/>
      <c r="D164" s="219" t="s">
        <v>173</v>
      </c>
      <c r="E164" s="41"/>
      <c r="F164" s="220" t="s">
        <v>287</v>
      </c>
      <c r="G164" s="41"/>
      <c r="H164" s="41"/>
      <c r="I164" s="221"/>
      <c r="J164" s="41"/>
      <c r="K164" s="41"/>
      <c r="L164" s="45"/>
      <c r="M164" s="222"/>
      <c r="N164" s="223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173</v>
      </c>
      <c r="AU164" s="18" t="s">
        <v>84</v>
      </c>
    </row>
    <row r="165" spans="1:47" s="2" customFormat="1" ht="12">
      <c r="A165" s="39"/>
      <c r="B165" s="40"/>
      <c r="C165" s="41"/>
      <c r="D165" s="224" t="s">
        <v>175</v>
      </c>
      <c r="E165" s="41"/>
      <c r="F165" s="225" t="s">
        <v>288</v>
      </c>
      <c r="G165" s="41"/>
      <c r="H165" s="41"/>
      <c r="I165" s="221"/>
      <c r="J165" s="41"/>
      <c r="K165" s="41"/>
      <c r="L165" s="45"/>
      <c r="M165" s="222"/>
      <c r="N165" s="223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175</v>
      </c>
      <c r="AU165" s="18" t="s">
        <v>84</v>
      </c>
    </row>
    <row r="166" spans="1:51" s="15" customFormat="1" ht="12">
      <c r="A166" s="15"/>
      <c r="B166" s="249"/>
      <c r="C166" s="250"/>
      <c r="D166" s="219" t="s">
        <v>177</v>
      </c>
      <c r="E166" s="251" t="s">
        <v>19</v>
      </c>
      <c r="F166" s="252" t="s">
        <v>241</v>
      </c>
      <c r="G166" s="250"/>
      <c r="H166" s="251" t="s">
        <v>19</v>
      </c>
      <c r="I166" s="253"/>
      <c r="J166" s="250"/>
      <c r="K166" s="250"/>
      <c r="L166" s="254"/>
      <c r="M166" s="255"/>
      <c r="N166" s="256"/>
      <c r="O166" s="256"/>
      <c r="P166" s="256"/>
      <c r="Q166" s="256"/>
      <c r="R166" s="256"/>
      <c r="S166" s="256"/>
      <c r="T166" s="25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8" t="s">
        <v>177</v>
      </c>
      <c r="AU166" s="258" t="s">
        <v>84</v>
      </c>
      <c r="AV166" s="15" t="s">
        <v>82</v>
      </c>
      <c r="AW166" s="15" t="s">
        <v>35</v>
      </c>
      <c r="AX166" s="15" t="s">
        <v>74</v>
      </c>
      <c r="AY166" s="258" t="s">
        <v>165</v>
      </c>
    </row>
    <row r="167" spans="1:51" s="13" customFormat="1" ht="12">
      <c r="A167" s="13"/>
      <c r="B167" s="226"/>
      <c r="C167" s="227"/>
      <c r="D167" s="219" t="s">
        <v>177</v>
      </c>
      <c r="E167" s="228" t="s">
        <v>19</v>
      </c>
      <c r="F167" s="229" t="s">
        <v>242</v>
      </c>
      <c r="G167" s="227"/>
      <c r="H167" s="230">
        <v>67.187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177</v>
      </c>
      <c r="AU167" s="236" t="s">
        <v>84</v>
      </c>
      <c r="AV167" s="13" t="s">
        <v>84</v>
      </c>
      <c r="AW167" s="13" t="s">
        <v>35</v>
      </c>
      <c r="AX167" s="13" t="s">
        <v>74</v>
      </c>
      <c r="AY167" s="236" t="s">
        <v>165</v>
      </c>
    </row>
    <row r="168" spans="1:51" s="14" customFormat="1" ht="12">
      <c r="A168" s="14"/>
      <c r="B168" s="237"/>
      <c r="C168" s="238"/>
      <c r="D168" s="219" t="s">
        <v>177</v>
      </c>
      <c r="E168" s="239" t="s">
        <v>19</v>
      </c>
      <c r="F168" s="240" t="s">
        <v>179</v>
      </c>
      <c r="G168" s="238"/>
      <c r="H168" s="241">
        <v>67.187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177</v>
      </c>
      <c r="AU168" s="247" t="s">
        <v>84</v>
      </c>
      <c r="AV168" s="14" t="s">
        <v>171</v>
      </c>
      <c r="AW168" s="14" t="s">
        <v>35</v>
      </c>
      <c r="AX168" s="14" t="s">
        <v>82</v>
      </c>
      <c r="AY168" s="247" t="s">
        <v>165</v>
      </c>
    </row>
    <row r="169" spans="1:65" s="2" customFormat="1" ht="16.5" customHeight="1">
      <c r="A169" s="39"/>
      <c r="B169" s="40"/>
      <c r="C169" s="206" t="s">
        <v>289</v>
      </c>
      <c r="D169" s="206" t="s">
        <v>167</v>
      </c>
      <c r="E169" s="207" t="s">
        <v>290</v>
      </c>
      <c r="F169" s="208" t="s">
        <v>291</v>
      </c>
      <c r="G169" s="209" t="s">
        <v>105</v>
      </c>
      <c r="H169" s="210">
        <v>671.872</v>
      </c>
      <c r="I169" s="211"/>
      <c r="J169" s="212">
        <f>ROUND(I169*H169,2)</f>
        <v>0</v>
      </c>
      <c r="K169" s="208" t="s">
        <v>170</v>
      </c>
      <c r="L169" s="45"/>
      <c r="M169" s="213" t="s">
        <v>19</v>
      </c>
      <c r="N169" s="214" t="s">
        <v>45</v>
      </c>
      <c r="O169" s="85"/>
      <c r="P169" s="215">
        <f>O169*H169</f>
        <v>0</v>
      </c>
      <c r="Q169" s="215">
        <v>0.00031</v>
      </c>
      <c r="R169" s="215">
        <f>Q169*H169</f>
        <v>0.20828032</v>
      </c>
      <c r="S169" s="215">
        <v>0</v>
      </c>
      <c r="T169" s="21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7" t="s">
        <v>171</v>
      </c>
      <c r="AT169" s="217" t="s">
        <v>167</v>
      </c>
      <c r="AU169" s="217" t="s">
        <v>84</v>
      </c>
      <c r="AY169" s="18" t="s">
        <v>165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82</v>
      </c>
      <c r="BK169" s="218">
        <f>ROUND(I169*H169,2)</f>
        <v>0</v>
      </c>
      <c r="BL169" s="18" t="s">
        <v>171</v>
      </c>
      <c r="BM169" s="217" t="s">
        <v>292</v>
      </c>
    </row>
    <row r="170" spans="1:47" s="2" customFormat="1" ht="12">
      <c r="A170" s="39"/>
      <c r="B170" s="40"/>
      <c r="C170" s="41"/>
      <c r="D170" s="219" t="s">
        <v>173</v>
      </c>
      <c r="E170" s="41"/>
      <c r="F170" s="220" t="s">
        <v>293</v>
      </c>
      <c r="G170" s="41"/>
      <c r="H170" s="41"/>
      <c r="I170" s="221"/>
      <c r="J170" s="41"/>
      <c r="K170" s="41"/>
      <c r="L170" s="45"/>
      <c r="M170" s="222"/>
      <c r="N170" s="223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173</v>
      </c>
      <c r="AU170" s="18" t="s">
        <v>84</v>
      </c>
    </row>
    <row r="171" spans="1:47" s="2" customFormat="1" ht="12">
      <c r="A171" s="39"/>
      <c r="B171" s="40"/>
      <c r="C171" s="41"/>
      <c r="D171" s="224" t="s">
        <v>175</v>
      </c>
      <c r="E171" s="41"/>
      <c r="F171" s="225" t="s">
        <v>294</v>
      </c>
      <c r="G171" s="41"/>
      <c r="H171" s="41"/>
      <c r="I171" s="221"/>
      <c r="J171" s="41"/>
      <c r="K171" s="41"/>
      <c r="L171" s="45"/>
      <c r="M171" s="222"/>
      <c r="N171" s="223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175</v>
      </c>
      <c r="AU171" s="18" t="s">
        <v>84</v>
      </c>
    </row>
    <row r="172" spans="1:51" s="13" customFormat="1" ht="12">
      <c r="A172" s="13"/>
      <c r="B172" s="226"/>
      <c r="C172" s="227"/>
      <c r="D172" s="219" t="s">
        <v>177</v>
      </c>
      <c r="E172" s="228" t="s">
        <v>19</v>
      </c>
      <c r="F172" s="229" t="s">
        <v>295</v>
      </c>
      <c r="G172" s="227"/>
      <c r="H172" s="230">
        <v>671.872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177</v>
      </c>
      <c r="AU172" s="236" t="s">
        <v>84</v>
      </c>
      <c r="AV172" s="13" t="s">
        <v>84</v>
      </c>
      <c r="AW172" s="13" t="s">
        <v>35</v>
      </c>
      <c r="AX172" s="13" t="s">
        <v>74</v>
      </c>
      <c r="AY172" s="236" t="s">
        <v>165</v>
      </c>
    </row>
    <row r="173" spans="1:51" s="14" customFormat="1" ht="12">
      <c r="A173" s="14"/>
      <c r="B173" s="237"/>
      <c r="C173" s="238"/>
      <c r="D173" s="219" t="s">
        <v>177</v>
      </c>
      <c r="E173" s="239" t="s">
        <v>19</v>
      </c>
      <c r="F173" s="240" t="s">
        <v>179</v>
      </c>
      <c r="G173" s="238"/>
      <c r="H173" s="241">
        <v>671.872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177</v>
      </c>
      <c r="AU173" s="247" t="s">
        <v>84</v>
      </c>
      <c r="AV173" s="14" t="s">
        <v>171</v>
      </c>
      <c r="AW173" s="14" t="s">
        <v>35</v>
      </c>
      <c r="AX173" s="14" t="s">
        <v>82</v>
      </c>
      <c r="AY173" s="247" t="s">
        <v>165</v>
      </c>
    </row>
    <row r="174" spans="1:65" s="2" customFormat="1" ht="16.5" customHeight="1">
      <c r="A174" s="39"/>
      <c r="B174" s="40"/>
      <c r="C174" s="259" t="s">
        <v>296</v>
      </c>
      <c r="D174" s="259" t="s">
        <v>267</v>
      </c>
      <c r="E174" s="260" t="s">
        <v>297</v>
      </c>
      <c r="F174" s="261" t="s">
        <v>298</v>
      </c>
      <c r="G174" s="262" t="s">
        <v>105</v>
      </c>
      <c r="H174" s="263">
        <v>795.832</v>
      </c>
      <c r="I174" s="264"/>
      <c r="J174" s="265">
        <f>ROUND(I174*H174,2)</f>
        <v>0</v>
      </c>
      <c r="K174" s="261" t="s">
        <v>170</v>
      </c>
      <c r="L174" s="266"/>
      <c r="M174" s="267" t="s">
        <v>19</v>
      </c>
      <c r="N174" s="268" t="s">
        <v>45</v>
      </c>
      <c r="O174" s="85"/>
      <c r="P174" s="215">
        <f>O174*H174</f>
        <v>0</v>
      </c>
      <c r="Q174" s="215">
        <v>0.0003</v>
      </c>
      <c r="R174" s="215">
        <f>Q174*H174</f>
        <v>0.23874959999999998</v>
      </c>
      <c r="S174" s="215">
        <v>0</v>
      </c>
      <c r="T174" s="21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7" t="s">
        <v>218</v>
      </c>
      <c r="AT174" s="217" t="s">
        <v>267</v>
      </c>
      <c r="AU174" s="217" t="s">
        <v>84</v>
      </c>
      <c r="AY174" s="18" t="s">
        <v>165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82</v>
      </c>
      <c r="BK174" s="218">
        <f>ROUND(I174*H174,2)</f>
        <v>0</v>
      </c>
      <c r="BL174" s="18" t="s">
        <v>171</v>
      </c>
      <c r="BM174" s="217" t="s">
        <v>299</v>
      </c>
    </row>
    <row r="175" spans="1:47" s="2" customFormat="1" ht="12">
      <c r="A175" s="39"/>
      <c r="B175" s="40"/>
      <c r="C175" s="41"/>
      <c r="D175" s="219" t="s">
        <v>173</v>
      </c>
      <c r="E175" s="41"/>
      <c r="F175" s="220" t="s">
        <v>298</v>
      </c>
      <c r="G175" s="41"/>
      <c r="H175" s="41"/>
      <c r="I175" s="221"/>
      <c r="J175" s="41"/>
      <c r="K175" s="41"/>
      <c r="L175" s="45"/>
      <c r="M175" s="222"/>
      <c r="N175" s="223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173</v>
      </c>
      <c r="AU175" s="18" t="s">
        <v>84</v>
      </c>
    </row>
    <row r="176" spans="1:51" s="13" customFormat="1" ht="12">
      <c r="A176" s="13"/>
      <c r="B176" s="226"/>
      <c r="C176" s="227"/>
      <c r="D176" s="219" t="s">
        <v>177</v>
      </c>
      <c r="E176" s="227"/>
      <c r="F176" s="229" t="s">
        <v>300</v>
      </c>
      <c r="G176" s="227"/>
      <c r="H176" s="230">
        <v>795.832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177</v>
      </c>
      <c r="AU176" s="236" t="s">
        <v>84</v>
      </c>
      <c r="AV176" s="13" t="s">
        <v>84</v>
      </c>
      <c r="AW176" s="13" t="s">
        <v>4</v>
      </c>
      <c r="AX176" s="13" t="s">
        <v>82</v>
      </c>
      <c r="AY176" s="236" t="s">
        <v>165</v>
      </c>
    </row>
    <row r="177" spans="1:63" s="12" customFormat="1" ht="22.8" customHeight="1">
      <c r="A177" s="12"/>
      <c r="B177" s="190"/>
      <c r="C177" s="191"/>
      <c r="D177" s="192" t="s">
        <v>73</v>
      </c>
      <c r="E177" s="204" t="s">
        <v>201</v>
      </c>
      <c r="F177" s="204" t="s">
        <v>301</v>
      </c>
      <c r="G177" s="191"/>
      <c r="H177" s="191"/>
      <c r="I177" s="194"/>
      <c r="J177" s="205">
        <f>BK177</f>
        <v>0</v>
      </c>
      <c r="K177" s="191"/>
      <c r="L177" s="196"/>
      <c r="M177" s="197"/>
      <c r="N177" s="198"/>
      <c r="O177" s="198"/>
      <c r="P177" s="199">
        <f>SUM(P178:P246)</f>
        <v>0</v>
      </c>
      <c r="Q177" s="198"/>
      <c r="R177" s="199">
        <f>SUM(R178:R246)</f>
        <v>380.77930080000004</v>
      </c>
      <c r="S177" s="198"/>
      <c r="T177" s="200">
        <f>SUM(T178:T246)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1" t="s">
        <v>82</v>
      </c>
      <c r="AT177" s="202" t="s">
        <v>73</v>
      </c>
      <c r="AU177" s="202" t="s">
        <v>82</v>
      </c>
      <c r="AY177" s="201" t="s">
        <v>165</v>
      </c>
      <c r="BK177" s="203">
        <f>SUM(BK178:BK246)</f>
        <v>0</v>
      </c>
    </row>
    <row r="178" spans="1:65" s="2" customFormat="1" ht="16.5" customHeight="1">
      <c r="A178" s="39"/>
      <c r="B178" s="40"/>
      <c r="C178" s="206" t="s">
        <v>302</v>
      </c>
      <c r="D178" s="206" t="s">
        <v>167</v>
      </c>
      <c r="E178" s="207" t="s">
        <v>303</v>
      </c>
      <c r="F178" s="208" t="s">
        <v>304</v>
      </c>
      <c r="G178" s="209" t="s">
        <v>105</v>
      </c>
      <c r="H178" s="210">
        <v>3396.347</v>
      </c>
      <c r="I178" s="211"/>
      <c r="J178" s="212">
        <f>ROUND(I178*H178,2)</f>
        <v>0</v>
      </c>
      <c r="K178" s="208" t="s">
        <v>19</v>
      </c>
      <c r="L178" s="45"/>
      <c r="M178" s="213" t="s">
        <v>19</v>
      </c>
      <c r="N178" s="214" t="s">
        <v>45</v>
      </c>
      <c r="O178" s="85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7" t="s">
        <v>171</v>
      </c>
      <c r="AT178" s="217" t="s">
        <v>167</v>
      </c>
      <c r="AU178" s="217" t="s">
        <v>84</v>
      </c>
      <c r="AY178" s="18" t="s">
        <v>165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82</v>
      </c>
      <c r="BK178" s="218">
        <f>ROUND(I178*H178,2)</f>
        <v>0</v>
      </c>
      <c r="BL178" s="18" t="s">
        <v>171</v>
      </c>
      <c r="BM178" s="217" t="s">
        <v>305</v>
      </c>
    </row>
    <row r="179" spans="1:47" s="2" customFormat="1" ht="12">
      <c r="A179" s="39"/>
      <c r="B179" s="40"/>
      <c r="C179" s="41"/>
      <c r="D179" s="219" t="s">
        <v>173</v>
      </c>
      <c r="E179" s="41"/>
      <c r="F179" s="220" t="s">
        <v>306</v>
      </c>
      <c r="G179" s="41"/>
      <c r="H179" s="41"/>
      <c r="I179" s="221"/>
      <c r="J179" s="41"/>
      <c r="K179" s="41"/>
      <c r="L179" s="45"/>
      <c r="M179" s="222"/>
      <c r="N179" s="223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173</v>
      </c>
      <c r="AU179" s="18" t="s">
        <v>84</v>
      </c>
    </row>
    <row r="180" spans="1:47" s="2" customFormat="1" ht="12">
      <c r="A180" s="39"/>
      <c r="B180" s="40"/>
      <c r="C180" s="41"/>
      <c r="D180" s="219" t="s">
        <v>185</v>
      </c>
      <c r="E180" s="41"/>
      <c r="F180" s="248" t="s">
        <v>307</v>
      </c>
      <c r="G180" s="41"/>
      <c r="H180" s="41"/>
      <c r="I180" s="221"/>
      <c r="J180" s="41"/>
      <c r="K180" s="41"/>
      <c r="L180" s="45"/>
      <c r="M180" s="222"/>
      <c r="N180" s="223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185</v>
      </c>
      <c r="AU180" s="18" t="s">
        <v>84</v>
      </c>
    </row>
    <row r="181" spans="1:51" s="13" customFormat="1" ht="12">
      <c r="A181" s="13"/>
      <c r="B181" s="226"/>
      <c r="C181" s="227"/>
      <c r="D181" s="219" t="s">
        <v>177</v>
      </c>
      <c r="E181" s="228" t="s">
        <v>19</v>
      </c>
      <c r="F181" s="229" t="s">
        <v>308</v>
      </c>
      <c r="G181" s="227"/>
      <c r="H181" s="230">
        <v>3396.347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177</v>
      </c>
      <c r="AU181" s="236" t="s">
        <v>84</v>
      </c>
      <c r="AV181" s="13" t="s">
        <v>84</v>
      </c>
      <c r="AW181" s="13" t="s">
        <v>35</v>
      </c>
      <c r="AX181" s="13" t="s">
        <v>82</v>
      </c>
      <c r="AY181" s="236" t="s">
        <v>165</v>
      </c>
    </row>
    <row r="182" spans="1:65" s="2" customFormat="1" ht="16.5" customHeight="1">
      <c r="A182" s="39"/>
      <c r="B182" s="40"/>
      <c r="C182" s="206" t="s">
        <v>7</v>
      </c>
      <c r="D182" s="206" t="s">
        <v>167</v>
      </c>
      <c r="E182" s="207" t="s">
        <v>309</v>
      </c>
      <c r="F182" s="208" t="s">
        <v>304</v>
      </c>
      <c r="G182" s="209" t="s">
        <v>105</v>
      </c>
      <c r="H182" s="210">
        <v>1628.251</v>
      </c>
      <c r="I182" s="211"/>
      <c r="J182" s="212">
        <f>ROUND(I182*H182,2)</f>
        <v>0</v>
      </c>
      <c r="K182" s="208" t="s">
        <v>170</v>
      </c>
      <c r="L182" s="45"/>
      <c r="M182" s="213" t="s">
        <v>19</v>
      </c>
      <c r="N182" s="214" t="s">
        <v>45</v>
      </c>
      <c r="O182" s="85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7" t="s">
        <v>171</v>
      </c>
      <c r="AT182" s="217" t="s">
        <v>167</v>
      </c>
      <c r="AU182" s="217" t="s">
        <v>84</v>
      </c>
      <c r="AY182" s="18" t="s">
        <v>165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82</v>
      </c>
      <c r="BK182" s="218">
        <f>ROUND(I182*H182,2)</f>
        <v>0</v>
      </c>
      <c r="BL182" s="18" t="s">
        <v>171</v>
      </c>
      <c r="BM182" s="217" t="s">
        <v>310</v>
      </c>
    </row>
    <row r="183" spans="1:47" s="2" customFormat="1" ht="12">
      <c r="A183" s="39"/>
      <c r="B183" s="40"/>
      <c r="C183" s="41"/>
      <c r="D183" s="219" t="s">
        <v>173</v>
      </c>
      <c r="E183" s="41"/>
      <c r="F183" s="220" t="s">
        <v>306</v>
      </c>
      <c r="G183" s="41"/>
      <c r="H183" s="41"/>
      <c r="I183" s="221"/>
      <c r="J183" s="41"/>
      <c r="K183" s="41"/>
      <c r="L183" s="45"/>
      <c r="M183" s="222"/>
      <c r="N183" s="223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173</v>
      </c>
      <c r="AU183" s="18" t="s">
        <v>84</v>
      </c>
    </row>
    <row r="184" spans="1:47" s="2" customFormat="1" ht="12">
      <c r="A184" s="39"/>
      <c r="B184" s="40"/>
      <c r="C184" s="41"/>
      <c r="D184" s="224" t="s">
        <v>175</v>
      </c>
      <c r="E184" s="41"/>
      <c r="F184" s="225" t="s">
        <v>311</v>
      </c>
      <c r="G184" s="41"/>
      <c r="H184" s="41"/>
      <c r="I184" s="221"/>
      <c r="J184" s="41"/>
      <c r="K184" s="41"/>
      <c r="L184" s="45"/>
      <c r="M184" s="222"/>
      <c r="N184" s="223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175</v>
      </c>
      <c r="AU184" s="18" t="s">
        <v>84</v>
      </c>
    </row>
    <row r="185" spans="1:47" s="2" customFormat="1" ht="12">
      <c r="A185" s="39"/>
      <c r="B185" s="40"/>
      <c r="C185" s="41"/>
      <c r="D185" s="219" t="s">
        <v>185</v>
      </c>
      <c r="E185" s="41"/>
      <c r="F185" s="248" t="s">
        <v>312</v>
      </c>
      <c r="G185" s="41"/>
      <c r="H185" s="41"/>
      <c r="I185" s="221"/>
      <c r="J185" s="41"/>
      <c r="K185" s="41"/>
      <c r="L185" s="45"/>
      <c r="M185" s="222"/>
      <c r="N185" s="223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185</v>
      </c>
      <c r="AU185" s="18" t="s">
        <v>84</v>
      </c>
    </row>
    <row r="186" spans="1:51" s="13" customFormat="1" ht="12">
      <c r="A186" s="13"/>
      <c r="B186" s="226"/>
      <c r="C186" s="227"/>
      <c r="D186" s="219" t="s">
        <v>177</v>
      </c>
      <c r="E186" s="228" t="s">
        <v>19</v>
      </c>
      <c r="F186" s="229" t="s">
        <v>103</v>
      </c>
      <c r="G186" s="227"/>
      <c r="H186" s="230">
        <v>1628.251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177</v>
      </c>
      <c r="AU186" s="236" t="s">
        <v>84</v>
      </c>
      <c r="AV186" s="13" t="s">
        <v>84</v>
      </c>
      <c r="AW186" s="13" t="s">
        <v>35</v>
      </c>
      <c r="AX186" s="13" t="s">
        <v>82</v>
      </c>
      <c r="AY186" s="236" t="s">
        <v>165</v>
      </c>
    </row>
    <row r="187" spans="1:65" s="2" customFormat="1" ht="16.5" customHeight="1">
      <c r="A187" s="39"/>
      <c r="B187" s="40"/>
      <c r="C187" s="206" t="s">
        <v>313</v>
      </c>
      <c r="D187" s="206" t="s">
        <v>167</v>
      </c>
      <c r="E187" s="207" t="s">
        <v>314</v>
      </c>
      <c r="F187" s="208" t="s">
        <v>315</v>
      </c>
      <c r="G187" s="209" t="s">
        <v>105</v>
      </c>
      <c r="H187" s="210">
        <v>104.082</v>
      </c>
      <c r="I187" s="211"/>
      <c r="J187" s="212">
        <f>ROUND(I187*H187,2)</f>
        <v>0</v>
      </c>
      <c r="K187" s="208" t="s">
        <v>170</v>
      </c>
      <c r="L187" s="45"/>
      <c r="M187" s="213" t="s">
        <v>19</v>
      </c>
      <c r="N187" s="214" t="s">
        <v>45</v>
      </c>
      <c r="O187" s="85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7" t="s">
        <v>171</v>
      </c>
      <c r="AT187" s="217" t="s">
        <v>167</v>
      </c>
      <c r="AU187" s="217" t="s">
        <v>84</v>
      </c>
      <c r="AY187" s="18" t="s">
        <v>165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82</v>
      </c>
      <c r="BK187" s="218">
        <f>ROUND(I187*H187,2)</f>
        <v>0</v>
      </c>
      <c r="BL187" s="18" t="s">
        <v>171</v>
      </c>
      <c r="BM187" s="217" t="s">
        <v>316</v>
      </c>
    </row>
    <row r="188" spans="1:47" s="2" customFormat="1" ht="12">
      <c r="A188" s="39"/>
      <c r="B188" s="40"/>
      <c r="C188" s="41"/>
      <c r="D188" s="219" t="s">
        <v>173</v>
      </c>
      <c r="E188" s="41"/>
      <c r="F188" s="220" t="s">
        <v>317</v>
      </c>
      <c r="G188" s="41"/>
      <c r="H188" s="41"/>
      <c r="I188" s="221"/>
      <c r="J188" s="41"/>
      <c r="K188" s="41"/>
      <c r="L188" s="45"/>
      <c r="M188" s="222"/>
      <c r="N188" s="223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173</v>
      </c>
      <c r="AU188" s="18" t="s">
        <v>84</v>
      </c>
    </row>
    <row r="189" spans="1:47" s="2" customFormat="1" ht="12">
      <c r="A189" s="39"/>
      <c r="B189" s="40"/>
      <c r="C189" s="41"/>
      <c r="D189" s="224" t="s">
        <v>175</v>
      </c>
      <c r="E189" s="41"/>
      <c r="F189" s="225" t="s">
        <v>318</v>
      </c>
      <c r="G189" s="41"/>
      <c r="H189" s="41"/>
      <c r="I189" s="221"/>
      <c r="J189" s="41"/>
      <c r="K189" s="41"/>
      <c r="L189" s="45"/>
      <c r="M189" s="222"/>
      <c r="N189" s="223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175</v>
      </c>
      <c r="AU189" s="18" t="s">
        <v>84</v>
      </c>
    </row>
    <row r="190" spans="1:51" s="13" customFormat="1" ht="12">
      <c r="A190" s="13"/>
      <c r="B190" s="226"/>
      <c r="C190" s="227"/>
      <c r="D190" s="219" t="s">
        <v>177</v>
      </c>
      <c r="E190" s="228" t="s">
        <v>19</v>
      </c>
      <c r="F190" s="229" t="s">
        <v>108</v>
      </c>
      <c r="G190" s="227"/>
      <c r="H190" s="230">
        <v>104.082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177</v>
      </c>
      <c r="AU190" s="236" t="s">
        <v>84</v>
      </c>
      <c r="AV190" s="13" t="s">
        <v>84</v>
      </c>
      <c r="AW190" s="13" t="s">
        <v>35</v>
      </c>
      <c r="AX190" s="13" t="s">
        <v>82</v>
      </c>
      <c r="AY190" s="236" t="s">
        <v>165</v>
      </c>
    </row>
    <row r="191" spans="1:65" s="2" customFormat="1" ht="16.5" customHeight="1">
      <c r="A191" s="39"/>
      <c r="B191" s="40"/>
      <c r="C191" s="206" t="s">
        <v>319</v>
      </c>
      <c r="D191" s="206" t="s">
        <v>167</v>
      </c>
      <c r="E191" s="207" t="s">
        <v>320</v>
      </c>
      <c r="F191" s="208" t="s">
        <v>321</v>
      </c>
      <c r="G191" s="209" t="s">
        <v>105</v>
      </c>
      <c r="H191" s="210">
        <v>1628.251</v>
      </c>
      <c r="I191" s="211"/>
      <c r="J191" s="212">
        <f>ROUND(I191*H191,2)</f>
        <v>0</v>
      </c>
      <c r="K191" s="208" t="s">
        <v>170</v>
      </c>
      <c r="L191" s="45"/>
      <c r="M191" s="213" t="s">
        <v>19</v>
      </c>
      <c r="N191" s="214" t="s">
        <v>45</v>
      </c>
      <c r="O191" s="85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7" t="s">
        <v>171</v>
      </c>
      <c r="AT191" s="217" t="s">
        <v>167</v>
      </c>
      <c r="AU191" s="217" t="s">
        <v>84</v>
      </c>
      <c r="AY191" s="18" t="s">
        <v>165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82</v>
      </c>
      <c r="BK191" s="218">
        <f>ROUND(I191*H191,2)</f>
        <v>0</v>
      </c>
      <c r="BL191" s="18" t="s">
        <v>171</v>
      </c>
      <c r="BM191" s="217" t="s">
        <v>322</v>
      </c>
    </row>
    <row r="192" spans="1:47" s="2" customFormat="1" ht="12">
      <c r="A192" s="39"/>
      <c r="B192" s="40"/>
      <c r="C192" s="41"/>
      <c r="D192" s="219" t="s">
        <v>173</v>
      </c>
      <c r="E192" s="41"/>
      <c r="F192" s="220" t="s">
        <v>323</v>
      </c>
      <c r="G192" s="41"/>
      <c r="H192" s="41"/>
      <c r="I192" s="221"/>
      <c r="J192" s="41"/>
      <c r="K192" s="41"/>
      <c r="L192" s="45"/>
      <c r="M192" s="222"/>
      <c r="N192" s="223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173</v>
      </c>
      <c r="AU192" s="18" t="s">
        <v>84</v>
      </c>
    </row>
    <row r="193" spans="1:47" s="2" customFormat="1" ht="12">
      <c r="A193" s="39"/>
      <c r="B193" s="40"/>
      <c r="C193" s="41"/>
      <c r="D193" s="224" t="s">
        <v>175</v>
      </c>
      <c r="E193" s="41"/>
      <c r="F193" s="225" t="s">
        <v>324</v>
      </c>
      <c r="G193" s="41"/>
      <c r="H193" s="41"/>
      <c r="I193" s="221"/>
      <c r="J193" s="41"/>
      <c r="K193" s="41"/>
      <c r="L193" s="45"/>
      <c r="M193" s="222"/>
      <c r="N193" s="223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175</v>
      </c>
      <c r="AU193" s="18" t="s">
        <v>84</v>
      </c>
    </row>
    <row r="194" spans="1:51" s="13" customFormat="1" ht="12">
      <c r="A194" s="13"/>
      <c r="B194" s="226"/>
      <c r="C194" s="227"/>
      <c r="D194" s="219" t="s">
        <v>177</v>
      </c>
      <c r="E194" s="228" t="s">
        <v>19</v>
      </c>
      <c r="F194" s="229" t="s">
        <v>103</v>
      </c>
      <c r="G194" s="227"/>
      <c r="H194" s="230">
        <v>1628.251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177</v>
      </c>
      <c r="AU194" s="236" t="s">
        <v>84</v>
      </c>
      <c r="AV194" s="13" t="s">
        <v>84</v>
      </c>
      <c r="AW194" s="13" t="s">
        <v>35</v>
      </c>
      <c r="AX194" s="13" t="s">
        <v>82</v>
      </c>
      <c r="AY194" s="236" t="s">
        <v>165</v>
      </c>
    </row>
    <row r="195" spans="1:65" s="2" customFormat="1" ht="16.5" customHeight="1">
      <c r="A195" s="39"/>
      <c r="B195" s="40"/>
      <c r="C195" s="206" t="s">
        <v>325</v>
      </c>
      <c r="D195" s="206" t="s">
        <v>167</v>
      </c>
      <c r="E195" s="207" t="s">
        <v>326</v>
      </c>
      <c r="F195" s="208" t="s">
        <v>327</v>
      </c>
      <c r="G195" s="209" t="s">
        <v>105</v>
      </c>
      <c r="H195" s="210">
        <v>1651.712</v>
      </c>
      <c r="I195" s="211"/>
      <c r="J195" s="212">
        <f>ROUND(I195*H195,2)</f>
        <v>0</v>
      </c>
      <c r="K195" s="208" t="s">
        <v>170</v>
      </c>
      <c r="L195" s="45"/>
      <c r="M195" s="213" t="s">
        <v>19</v>
      </c>
      <c r="N195" s="214" t="s">
        <v>45</v>
      </c>
      <c r="O195" s="85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7" t="s">
        <v>171</v>
      </c>
      <c r="AT195" s="217" t="s">
        <v>167</v>
      </c>
      <c r="AU195" s="217" t="s">
        <v>84</v>
      </c>
      <c r="AY195" s="18" t="s">
        <v>165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82</v>
      </c>
      <c r="BK195" s="218">
        <f>ROUND(I195*H195,2)</f>
        <v>0</v>
      </c>
      <c r="BL195" s="18" t="s">
        <v>171</v>
      </c>
      <c r="BM195" s="217" t="s">
        <v>328</v>
      </c>
    </row>
    <row r="196" spans="1:47" s="2" customFormat="1" ht="12">
      <c r="A196" s="39"/>
      <c r="B196" s="40"/>
      <c r="C196" s="41"/>
      <c r="D196" s="219" t="s">
        <v>173</v>
      </c>
      <c r="E196" s="41"/>
      <c r="F196" s="220" t="s">
        <v>329</v>
      </c>
      <c r="G196" s="41"/>
      <c r="H196" s="41"/>
      <c r="I196" s="221"/>
      <c r="J196" s="41"/>
      <c r="K196" s="41"/>
      <c r="L196" s="45"/>
      <c r="M196" s="222"/>
      <c r="N196" s="223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173</v>
      </c>
      <c r="AU196" s="18" t="s">
        <v>84</v>
      </c>
    </row>
    <row r="197" spans="1:47" s="2" customFormat="1" ht="12">
      <c r="A197" s="39"/>
      <c r="B197" s="40"/>
      <c r="C197" s="41"/>
      <c r="D197" s="224" t="s">
        <v>175</v>
      </c>
      <c r="E197" s="41"/>
      <c r="F197" s="225" t="s">
        <v>330</v>
      </c>
      <c r="G197" s="41"/>
      <c r="H197" s="41"/>
      <c r="I197" s="221"/>
      <c r="J197" s="41"/>
      <c r="K197" s="41"/>
      <c r="L197" s="45"/>
      <c r="M197" s="222"/>
      <c r="N197" s="223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175</v>
      </c>
      <c r="AU197" s="18" t="s">
        <v>84</v>
      </c>
    </row>
    <row r="198" spans="1:51" s="13" customFormat="1" ht="12">
      <c r="A198" s="13"/>
      <c r="B198" s="226"/>
      <c r="C198" s="227"/>
      <c r="D198" s="219" t="s">
        <v>177</v>
      </c>
      <c r="E198" s="228" t="s">
        <v>19</v>
      </c>
      <c r="F198" s="229" t="s">
        <v>331</v>
      </c>
      <c r="G198" s="227"/>
      <c r="H198" s="230">
        <v>1651.712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177</v>
      </c>
      <c r="AU198" s="236" t="s">
        <v>84</v>
      </c>
      <c r="AV198" s="13" t="s">
        <v>84</v>
      </c>
      <c r="AW198" s="13" t="s">
        <v>35</v>
      </c>
      <c r="AX198" s="13" t="s">
        <v>82</v>
      </c>
      <c r="AY198" s="236" t="s">
        <v>165</v>
      </c>
    </row>
    <row r="199" spans="1:65" s="2" customFormat="1" ht="16.5" customHeight="1">
      <c r="A199" s="39"/>
      <c r="B199" s="40"/>
      <c r="C199" s="206" t="s">
        <v>332</v>
      </c>
      <c r="D199" s="206" t="s">
        <v>167</v>
      </c>
      <c r="E199" s="207" t="s">
        <v>333</v>
      </c>
      <c r="F199" s="208" t="s">
        <v>334</v>
      </c>
      <c r="G199" s="209" t="s">
        <v>105</v>
      </c>
      <c r="H199" s="210">
        <v>1628.251</v>
      </c>
      <c r="I199" s="211"/>
      <c r="J199" s="212">
        <f>ROUND(I199*H199,2)</f>
        <v>0</v>
      </c>
      <c r="K199" s="208" t="s">
        <v>170</v>
      </c>
      <c r="L199" s="45"/>
      <c r="M199" s="213" t="s">
        <v>19</v>
      </c>
      <c r="N199" s="214" t="s">
        <v>45</v>
      </c>
      <c r="O199" s="85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7" t="s">
        <v>171</v>
      </c>
      <c r="AT199" s="217" t="s">
        <v>167</v>
      </c>
      <c r="AU199" s="217" t="s">
        <v>84</v>
      </c>
      <c r="AY199" s="18" t="s">
        <v>165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82</v>
      </c>
      <c r="BK199" s="218">
        <f>ROUND(I199*H199,2)</f>
        <v>0</v>
      </c>
      <c r="BL199" s="18" t="s">
        <v>171</v>
      </c>
      <c r="BM199" s="217" t="s">
        <v>335</v>
      </c>
    </row>
    <row r="200" spans="1:47" s="2" customFormat="1" ht="12">
      <c r="A200" s="39"/>
      <c r="B200" s="40"/>
      <c r="C200" s="41"/>
      <c r="D200" s="219" t="s">
        <v>173</v>
      </c>
      <c r="E200" s="41"/>
      <c r="F200" s="220" t="s">
        <v>336</v>
      </c>
      <c r="G200" s="41"/>
      <c r="H200" s="41"/>
      <c r="I200" s="221"/>
      <c r="J200" s="41"/>
      <c r="K200" s="41"/>
      <c r="L200" s="45"/>
      <c r="M200" s="222"/>
      <c r="N200" s="223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173</v>
      </c>
      <c r="AU200" s="18" t="s">
        <v>84</v>
      </c>
    </row>
    <row r="201" spans="1:47" s="2" customFormat="1" ht="12">
      <c r="A201" s="39"/>
      <c r="B201" s="40"/>
      <c r="C201" s="41"/>
      <c r="D201" s="224" t="s">
        <v>175</v>
      </c>
      <c r="E201" s="41"/>
      <c r="F201" s="225" t="s">
        <v>337</v>
      </c>
      <c r="G201" s="41"/>
      <c r="H201" s="41"/>
      <c r="I201" s="221"/>
      <c r="J201" s="41"/>
      <c r="K201" s="41"/>
      <c r="L201" s="45"/>
      <c r="M201" s="222"/>
      <c r="N201" s="223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175</v>
      </c>
      <c r="AU201" s="18" t="s">
        <v>84</v>
      </c>
    </row>
    <row r="202" spans="1:51" s="13" customFormat="1" ht="12">
      <c r="A202" s="13"/>
      <c r="B202" s="226"/>
      <c r="C202" s="227"/>
      <c r="D202" s="219" t="s">
        <v>177</v>
      </c>
      <c r="E202" s="228" t="s">
        <v>19</v>
      </c>
      <c r="F202" s="229" t="s">
        <v>103</v>
      </c>
      <c r="G202" s="227"/>
      <c r="H202" s="230">
        <v>1628.251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177</v>
      </c>
      <c r="AU202" s="236" t="s">
        <v>84</v>
      </c>
      <c r="AV202" s="13" t="s">
        <v>84</v>
      </c>
      <c r="AW202" s="13" t="s">
        <v>35</v>
      </c>
      <c r="AX202" s="13" t="s">
        <v>82</v>
      </c>
      <c r="AY202" s="236" t="s">
        <v>165</v>
      </c>
    </row>
    <row r="203" spans="1:65" s="2" customFormat="1" ht="16.5" customHeight="1">
      <c r="A203" s="39"/>
      <c r="B203" s="40"/>
      <c r="C203" s="206" t="s">
        <v>338</v>
      </c>
      <c r="D203" s="206" t="s">
        <v>167</v>
      </c>
      <c r="E203" s="207" t="s">
        <v>339</v>
      </c>
      <c r="F203" s="208" t="s">
        <v>340</v>
      </c>
      <c r="G203" s="209" t="s">
        <v>105</v>
      </c>
      <c r="H203" s="210">
        <v>1628.251</v>
      </c>
      <c r="I203" s="211"/>
      <c r="J203" s="212">
        <f>ROUND(I203*H203,2)</f>
        <v>0</v>
      </c>
      <c r="K203" s="208" t="s">
        <v>170</v>
      </c>
      <c r="L203" s="45"/>
      <c r="M203" s="213" t="s">
        <v>19</v>
      </c>
      <c r="N203" s="214" t="s">
        <v>45</v>
      </c>
      <c r="O203" s="85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7" t="s">
        <v>171</v>
      </c>
      <c r="AT203" s="217" t="s">
        <v>167</v>
      </c>
      <c r="AU203" s="217" t="s">
        <v>84</v>
      </c>
      <c r="AY203" s="18" t="s">
        <v>165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82</v>
      </c>
      <c r="BK203" s="218">
        <f>ROUND(I203*H203,2)</f>
        <v>0</v>
      </c>
      <c r="BL203" s="18" t="s">
        <v>171</v>
      </c>
      <c r="BM203" s="217" t="s">
        <v>341</v>
      </c>
    </row>
    <row r="204" spans="1:47" s="2" customFormat="1" ht="12">
      <c r="A204" s="39"/>
      <c r="B204" s="40"/>
      <c r="C204" s="41"/>
      <c r="D204" s="219" t="s">
        <v>173</v>
      </c>
      <c r="E204" s="41"/>
      <c r="F204" s="220" t="s">
        <v>342</v>
      </c>
      <c r="G204" s="41"/>
      <c r="H204" s="41"/>
      <c r="I204" s="221"/>
      <c r="J204" s="41"/>
      <c r="K204" s="41"/>
      <c r="L204" s="45"/>
      <c r="M204" s="222"/>
      <c r="N204" s="223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173</v>
      </c>
      <c r="AU204" s="18" t="s">
        <v>84</v>
      </c>
    </row>
    <row r="205" spans="1:47" s="2" customFormat="1" ht="12">
      <c r="A205" s="39"/>
      <c r="B205" s="40"/>
      <c r="C205" s="41"/>
      <c r="D205" s="224" t="s">
        <v>175</v>
      </c>
      <c r="E205" s="41"/>
      <c r="F205" s="225" t="s">
        <v>343</v>
      </c>
      <c r="G205" s="41"/>
      <c r="H205" s="41"/>
      <c r="I205" s="221"/>
      <c r="J205" s="41"/>
      <c r="K205" s="41"/>
      <c r="L205" s="45"/>
      <c r="M205" s="222"/>
      <c r="N205" s="223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175</v>
      </c>
      <c r="AU205" s="18" t="s">
        <v>84</v>
      </c>
    </row>
    <row r="206" spans="1:51" s="13" customFormat="1" ht="12">
      <c r="A206" s="13"/>
      <c r="B206" s="226"/>
      <c r="C206" s="227"/>
      <c r="D206" s="219" t="s">
        <v>177</v>
      </c>
      <c r="E206" s="228" t="s">
        <v>19</v>
      </c>
      <c r="F206" s="229" t="s">
        <v>103</v>
      </c>
      <c r="G206" s="227"/>
      <c r="H206" s="230">
        <v>1628.251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177</v>
      </c>
      <c r="AU206" s="236" t="s">
        <v>84</v>
      </c>
      <c r="AV206" s="13" t="s">
        <v>84</v>
      </c>
      <c r="AW206" s="13" t="s">
        <v>35</v>
      </c>
      <c r="AX206" s="13" t="s">
        <v>82</v>
      </c>
      <c r="AY206" s="236" t="s">
        <v>165</v>
      </c>
    </row>
    <row r="207" spans="1:65" s="2" customFormat="1" ht="16.5" customHeight="1">
      <c r="A207" s="39"/>
      <c r="B207" s="40"/>
      <c r="C207" s="206" t="s">
        <v>344</v>
      </c>
      <c r="D207" s="206" t="s">
        <v>167</v>
      </c>
      <c r="E207" s="207" t="s">
        <v>345</v>
      </c>
      <c r="F207" s="208" t="s">
        <v>346</v>
      </c>
      <c r="G207" s="209" t="s">
        <v>105</v>
      </c>
      <c r="H207" s="210">
        <v>104.082</v>
      </c>
      <c r="I207" s="211"/>
      <c r="J207" s="212">
        <f>ROUND(I207*H207,2)</f>
        <v>0</v>
      </c>
      <c r="K207" s="208" t="s">
        <v>170</v>
      </c>
      <c r="L207" s="45"/>
      <c r="M207" s="213" t="s">
        <v>19</v>
      </c>
      <c r="N207" s="214" t="s">
        <v>45</v>
      </c>
      <c r="O207" s="85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7" t="s">
        <v>171</v>
      </c>
      <c r="AT207" s="217" t="s">
        <v>167</v>
      </c>
      <c r="AU207" s="217" t="s">
        <v>84</v>
      </c>
      <c r="AY207" s="18" t="s">
        <v>165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82</v>
      </c>
      <c r="BK207" s="218">
        <f>ROUND(I207*H207,2)</f>
        <v>0</v>
      </c>
      <c r="BL207" s="18" t="s">
        <v>171</v>
      </c>
      <c r="BM207" s="217" t="s">
        <v>347</v>
      </c>
    </row>
    <row r="208" spans="1:47" s="2" customFormat="1" ht="12">
      <c r="A208" s="39"/>
      <c r="B208" s="40"/>
      <c r="C208" s="41"/>
      <c r="D208" s="219" t="s">
        <v>173</v>
      </c>
      <c r="E208" s="41"/>
      <c r="F208" s="220" t="s">
        <v>348</v>
      </c>
      <c r="G208" s="41"/>
      <c r="H208" s="41"/>
      <c r="I208" s="221"/>
      <c r="J208" s="41"/>
      <c r="K208" s="41"/>
      <c r="L208" s="45"/>
      <c r="M208" s="222"/>
      <c r="N208" s="223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173</v>
      </c>
      <c r="AU208" s="18" t="s">
        <v>84</v>
      </c>
    </row>
    <row r="209" spans="1:47" s="2" customFormat="1" ht="12">
      <c r="A209" s="39"/>
      <c r="B209" s="40"/>
      <c r="C209" s="41"/>
      <c r="D209" s="224" t="s">
        <v>175</v>
      </c>
      <c r="E209" s="41"/>
      <c r="F209" s="225" t="s">
        <v>349</v>
      </c>
      <c r="G209" s="41"/>
      <c r="H209" s="41"/>
      <c r="I209" s="221"/>
      <c r="J209" s="41"/>
      <c r="K209" s="41"/>
      <c r="L209" s="45"/>
      <c r="M209" s="222"/>
      <c r="N209" s="223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175</v>
      </c>
      <c r="AU209" s="18" t="s">
        <v>84</v>
      </c>
    </row>
    <row r="210" spans="1:51" s="13" customFormat="1" ht="12">
      <c r="A210" s="13"/>
      <c r="B210" s="226"/>
      <c r="C210" s="227"/>
      <c r="D210" s="219" t="s">
        <v>177</v>
      </c>
      <c r="E210" s="228" t="s">
        <v>19</v>
      </c>
      <c r="F210" s="229" t="s">
        <v>108</v>
      </c>
      <c r="G210" s="227"/>
      <c r="H210" s="230">
        <v>104.082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177</v>
      </c>
      <c r="AU210" s="236" t="s">
        <v>84</v>
      </c>
      <c r="AV210" s="13" t="s">
        <v>84</v>
      </c>
      <c r="AW210" s="13" t="s">
        <v>35</v>
      </c>
      <c r="AX210" s="13" t="s">
        <v>82</v>
      </c>
      <c r="AY210" s="236" t="s">
        <v>165</v>
      </c>
    </row>
    <row r="211" spans="1:65" s="2" customFormat="1" ht="21.75" customHeight="1">
      <c r="A211" s="39"/>
      <c r="B211" s="40"/>
      <c r="C211" s="206" t="s">
        <v>350</v>
      </c>
      <c r="D211" s="206" t="s">
        <v>167</v>
      </c>
      <c r="E211" s="207" t="s">
        <v>351</v>
      </c>
      <c r="F211" s="208" t="s">
        <v>352</v>
      </c>
      <c r="G211" s="209" t="s">
        <v>105</v>
      </c>
      <c r="H211" s="210">
        <v>1628.251</v>
      </c>
      <c r="I211" s="211"/>
      <c r="J211" s="212">
        <f>ROUND(I211*H211,2)</f>
        <v>0</v>
      </c>
      <c r="K211" s="208" t="s">
        <v>170</v>
      </c>
      <c r="L211" s="45"/>
      <c r="M211" s="213" t="s">
        <v>19</v>
      </c>
      <c r="N211" s="214" t="s">
        <v>45</v>
      </c>
      <c r="O211" s="85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7" t="s">
        <v>171</v>
      </c>
      <c r="AT211" s="217" t="s">
        <v>167</v>
      </c>
      <c r="AU211" s="217" t="s">
        <v>84</v>
      </c>
      <c r="AY211" s="18" t="s">
        <v>165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8" t="s">
        <v>82</v>
      </c>
      <c r="BK211" s="218">
        <f>ROUND(I211*H211,2)</f>
        <v>0</v>
      </c>
      <c r="BL211" s="18" t="s">
        <v>171</v>
      </c>
      <c r="BM211" s="217" t="s">
        <v>353</v>
      </c>
    </row>
    <row r="212" spans="1:47" s="2" customFormat="1" ht="12">
      <c r="A212" s="39"/>
      <c r="B212" s="40"/>
      <c r="C212" s="41"/>
      <c r="D212" s="219" t="s">
        <v>173</v>
      </c>
      <c r="E212" s="41"/>
      <c r="F212" s="220" t="s">
        <v>354</v>
      </c>
      <c r="G212" s="41"/>
      <c r="H212" s="41"/>
      <c r="I212" s="221"/>
      <c r="J212" s="41"/>
      <c r="K212" s="41"/>
      <c r="L212" s="45"/>
      <c r="M212" s="222"/>
      <c r="N212" s="223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173</v>
      </c>
      <c r="AU212" s="18" t="s">
        <v>84</v>
      </c>
    </row>
    <row r="213" spans="1:47" s="2" customFormat="1" ht="12">
      <c r="A213" s="39"/>
      <c r="B213" s="40"/>
      <c r="C213" s="41"/>
      <c r="D213" s="224" t="s">
        <v>175</v>
      </c>
      <c r="E213" s="41"/>
      <c r="F213" s="225" t="s">
        <v>355</v>
      </c>
      <c r="G213" s="41"/>
      <c r="H213" s="41"/>
      <c r="I213" s="221"/>
      <c r="J213" s="41"/>
      <c r="K213" s="41"/>
      <c r="L213" s="45"/>
      <c r="M213" s="222"/>
      <c r="N213" s="223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175</v>
      </c>
      <c r="AU213" s="18" t="s">
        <v>84</v>
      </c>
    </row>
    <row r="214" spans="1:51" s="13" customFormat="1" ht="12">
      <c r="A214" s="13"/>
      <c r="B214" s="226"/>
      <c r="C214" s="227"/>
      <c r="D214" s="219" t="s">
        <v>177</v>
      </c>
      <c r="E214" s="228" t="s">
        <v>19</v>
      </c>
      <c r="F214" s="229" t="s">
        <v>103</v>
      </c>
      <c r="G214" s="227"/>
      <c r="H214" s="230">
        <v>1628.251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177</v>
      </c>
      <c r="AU214" s="236" t="s">
        <v>84</v>
      </c>
      <c r="AV214" s="13" t="s">
        <v>84</v>
      </c>
      <c r="AW214" s="13" t="s">
        <v>35</v>
      </c>
      <c r="AX214" s="13" t="s">
        <v>82</v>
      </c>
      <c r="AY214" s="236" t="s">
        <v>165</v>
      </c>
    </row>
    <row r="215" spans="1:65" s="2" customFormat="1" ht="16.5" customHeight="1">
      <c r="A215" s="39"/>
      <c r="B215" s="40"/>
      <c r="C215" s="206" t="s">
        <v>356</v>
      </c>
      <c r="D215" s="206" t="s">
        <v>167</v>
      </c>
      <c r="E215" s="207" t="s">
        <v>357</v>
      </c>
      <c r="F215" s="208" t="s">
        <v>358</v>
      </c>
      <c r="G215" s="209" t="s">
        <v>105</v>
      </c>
      <c r="H215" s="210">
        <v>782.46</v>
      </c>
      <c r="I215" s="211"/>
      <c r="J215" s="212">
        <f>ROUND(I215*H215,2)</f>
        <v>0</v>
      </c>
      <c r="K215" s="208" t="s">
        <v>170</v>
      </c>
      <c r="L215" s="45"/>
      <c r="M215" s="213" t="s">
        <v>19</v>
      </c>
      <c r="N215" s="214" t="s">
        <v>45</v>
      </c>
      <c r="O215" s="85"/>
      <c r="P215" s="215">
        <f>O215*H215</f>
        <v>0</v>
      </c>
      <c r="Q215" s="215">
        <v>0.08922</v>
      </c>
      <c r="R215" s="215">
        <f>Q215*H215</f>
        <v>69.8110812</v>
      </c>
      <c r="S215" s="215">
        <v>0</v>
      </c>
      <c r="T215" s="21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7" t="s">
        <v>171</v>
      </c>
      <c r="AT215" s="217" t="s">
        <v>167</v>
      </c>
      <c r="AU215" s="217" t="s">
        <v>84</v>
      </c>
      <c r="AY215" s="18" t="s">
        <v>165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82</v>
      </c>
      <c r="BK215" s="218">
        <f>ROUND(I215*H215,2)</f>
        <v>0</v>
      </c>
      <c r="BL215" s="18" t="s">
        <v>171</v>
      </c>
      <c r="BM215" s="217" t="s">
        <v>359</v>
      </c>
    </row>
    <row r="216" spans="1:47" s="2" customFormat="1" ht="12">
      <c r="A216" s="39"/>
      <c r="B216" s="40"/>
      <c r="C216" s="41"/>
      <c r="D216" s="219" t="s">
        <v>173</v>
      </c>
      <c r="E216" s="41"/>
      <c r="F216" s="220" t="s">
        <v>360</v>
      </c>
      <c r="G216" s="41"/>
      <c r="H216" s="41"/>
      <c r="I216" s="221"/>
      <c r="J216" s="41"/>
      <c r="K216" s="41"/>
      <c r="L216" s="45"/>
      <c r="M216" s="222"/>
      <c r="N216" s="223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173</v>
      </c>
      <c r="AU216" s="18" t="s">
        <v>84</v>
      </c>
    </row>
    <row r="217" spans="1:47" s="2" customFormat="1" ht="12">
      <c r="A217" s="39"/>
      <c r="B217" s="40"/>
      <c r="C217" s="41"/>
      <c r="D217" s="224" t="s">
        <v>175</v>
      </c>
      <c r="E217" s="41"/>
      <c r="F217" s="225" t="s">
        <v>361</v>
      </c>
      <c r="G217" s="41"/>
      <c r="H217" s="41"/>
      <c r="I217" s="221"/>
      <c r="J217" s="41"/>
      <c r="K217" s="41"/>
      <c r="L217" s="45"/>
      <c r="M217" s="222"/>
      <c r="N217" s="223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175</v>
      </c>
      <c r="AU217" s="18" t="s">
        <v>84</v>
      </c>
    </row>
    <row r="218" spans="1:65" s="2" customFormat="1" ht="16.5" customHeight="1">
      <c r="A218" s="39"/>
      <c r="B218" s="40"/>
      <c r="C218" s="259" t="s">
        <v>362</v>
      </c>
      <c r="D218" s="259" t="s">
        <v>267</v>
      </c>
      <c r="E218" s="260" t="s">
        <v>363</v>
      </c>
      <c r="F218" s="261" t="s">
        <v>364</v>
      </c>
      <c r="G218" s="262" t="s">
        <v>105</v>
      </c>
      <c r="H218" s="263">
        <v>724.672</v>
      </c>
      <c r="I218" s="264"/>
      <c r="J218" s="265">
        <f>ROUND(I218*H218,2)</f>
        <v>0</v>
      </c>
      <c r="K218" s="261" t="s">
        <v>170</v>
      </c>
      <c r="L218" s="266"/>
      <c r="M218" s="267" t="s">
        <v>19</v>
      </c>
      <c r="N218" s="268" t="s">
        <v>45</v>
      </c>
      <c r="O218" s="85"/>
      <c r="P218" s="215">
        <f>O218*H218</f>
        <v>0</v>
      </c>
      <c r="Q218" s="215">
        <v>0.131</v>
      </c>
      <c r="R218" s="215">
        <f>Q218*H218</f>
        <v>94.932032</v>
      </c>
      <c r="S218" s="215">
        <v>0</v>
      </c>
      <c r="T218" s="21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7" t="s">
        <v>218</v>
      </c>
      <c r="AT218" s="217" t="s">
        <v>267</v>
      </c>
      <c r="AU218" s="217" t="s">
        <v>84</v>
      </c>
      <c r="AY218" s="18" t="s">
        <v>165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82</v>
      </c>
      <c r="BK218" s="218">
        <f>ROUND(I218*H218,2)</f>
        <v>0</v>
      </c>
      <c r="BL218" s="18" t="s">
        <v>171</v>
      </c>
      <c r="BM218" s="217" t="s">
        <v>365</v>
      </c>
    </row>
    <row r="219" spans="1:47" s="2" customFormat="1" ht="12">
      <c r="A219" s="39"/>
      <c r="B219" s="40"/>
      <c r="C219" s="41"/>
      <c r="D219" s="219" t="s">
        <v>173</v>
      </c>
      <c r="E219" s="41"/>
      <c r="F219" s="220" t="s">
        <v>364</v>
      </c>
      <c r="G219" s="41"/>
      <c r="H219" s="41"/>
      <c r="I219" s="221"/>
      <c r="J219" s="41"/>
      <c r="K219" s="41"/>
      <c r="L219" s="45"/>
      <c r="M219" s="222"/>
      <c r="N219" s="223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173</v>
      </c>
      <c r="AU219" s="18" t="s">
        <v>84</v>
      </c>
    </row>
    <row r="220" spans="1:51" s="13" customFormat="1" ht="12">
      <c r="A220" s="13"/>
      <c r="B220" s="226"/>
      <c r="C220" s="227"/>
      <c r="D220" s="219" t="s">
        <v>177</v>
      </c>
      <c r="E220" s="228" t="s">
        <v>19</v>
      </c>
      <c r="F220" s="229" t="s">
        <v>366</v>
      </c>
      <c r="G220" s="227"/>
      <c r="H220" s="230">
        <v>724.672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177</v>
      </c>
      <c r="AU220" s="236" t="s">
        <v>84</v>
      </c>
      <c r="AV220" s="13" t="s">
        <v>84</v>
      </c>
      <c r="AW220" s="13" t="s">
        <v>35</v>
      </c>
      <c r="AX220" s="13" t="s">
        <v>82</v>
      </c>
      <c r="AY220" s="236" t="s">
        <v>165</v>
      </c>
    </row>
    <row r="221" spans="1:65" s="2" customFormat="1" ht="16.5" customHeight="1">
      <c r="A221" s="39"/>
      <c r="B221" s="40"/>
      <c r="C221" s="259" t="s">
        <v>367</v>
      </c>
      <c r="D221" s="259" t="s">
        <v>267</v>
      </c>
      <c r="E221" s="260" t="s">
        <v>368</v>
      </c>
      <c r="F221" s="261" t="s">
        <v>369</v>
      </c>
      <c r="G221" s="262" t="s">
        <v>105</v>
      </c>
      <c r="H221" s="263">
        <v>57.788</v>
      </c>
      <c r="I221" s="264"/>
      <c r="J221" s="265">
        <f>ROUND(I221*H221,2)</f>
        <v>0</v>
      </c>
      <c r="K221" s="261" t="s">
        <v>170</v>
      </c>
      <c r="L221" s="266"/>
      <c r="M221" s="267" t="s">
        <v>19</v>
      </c>
      <c r="N221" s="268" t="s">
        <v>45</v>
      </c>
      <c r="O221" s="85"/>
      <c r="P221" s="215">
        <f>O221*H221</f>
        <v>0</v>
      </c>
      <c r="Q221" s="215">
        <v>0.131</v>
      </c>
      <c r="R221" s="215">
        <f>Q221*H221</f>
        <v>7.570228</v>
      </c>
      <c r="S221" s="215">
        <v>0</v>
      </c>
      <c r="T221" s="21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7" t="s">
        <v>218</v>
      </c>
      <c r="AT221" s="217" t="s">
        <v>267</v>
      </c>
      <c r="AU221" s="217" t="s">
        <v>84</v>
      </c>
      <c r="AY221" s="18" t="s">
        <v>165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82</v>
      </c>
      <c r="BK221" s="218">
        <f>ROUND(I221*H221,2)</f>
        <v>0</v>
      </c>
      <c r="BL221" s="18" t="s">
        <v>171</v>
      </c>
      <c r="BM221" s="217" t="s">
        <v>370</v>
      </c>
    </row>
    <row r="222" spans="1:47" s="2" customFormat="1" ht="12">
      <c r="A222" s="39"/>
      <c r="B222" s="40"/>
      <c r="C222" s="41"/>
      <c r="D222" s="219" t="s">
        <v>173</v>
      </c>
      <c r="E222" s="41"/>
      <c r="F222" s="220" t="s">
        <v>369</v>
      </c>
      <c r="G222" s="41"/>
      <c r="H222" s="41"/>
      <c r="I222" s="221"/>
      <c r="J222" s="41"/>
      <c r="K222" s="41"/>
      <c r="L222" s="45"/>
      <c r="M222" s="222"/>
      <c r="N222" s="223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173</v>
      </c>
      <c r="AU222" s="18" t="s">
        <v>84</v>
      </c>
    </row>
    <row r="223" spans="1:51" s="13" customFormat="1" ht="12">
      <c r="A223" s="13"/>
      <c r="B223" s="226"/>
      <c r="C223" s="227"/>
      <c r="D223" s="219" t="s">
        <v>177</v>
      </c>
      <c r="E223" s="228" t="s">
        <v>19</v>
      </c>
      <c r="F223" s="229" t="s">
        <v>115</v>
      </c>
      <c r="G223" s="227"/>
      <c r="H223" s="230">
        <v>57.788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177</v>
      </c>
      <c r="AU223" s="236" t="s">
        <v>84</v>
      </c>
      <c r="AV223" s="13" t="s">
        <v>84</v>
      </c>
      <c r="AW223" s="13" t="s">
        <v>35</v>
      </c>
      <c r="AX223" s="13" t="s">
        <v>82</v>
      </c>
      <c r="AY223" s="236" t="s">
        <v>165</v>
      </c>
    </row>
    <row r="224" spans="1:65" s="2" customFormat="1" ht="16.5" customHeight="1">
      <c r="A224" s="39"/>
      <c r="B224" s="40"/>
      <c r="C224" s="206" t="s">
        <v>371</v>
      </c>
      <c r="D224" s="206" t="s">
        <v>167</v>
      </c>
      <c r="E224" s="207" t="s">
        <v>372</v>
      </c>
      <c r="F224" s="208" t="s">
        <v>373</v>
      </c>
      <c r="G224" s="209" t="s">
        <v>105</v>
      </c>
      <c r="H224" s="210">
        <v>353.38</v>
      </c>
      <c r="I224" s="211"/>
      <c r="J224" s="212">
        <f>ROUND(I224*H224,2)</f>
        <v>0</v>
      </c>
      <c r="K224" s="208" t="s">
        <v>170</v>
      </c>
      <c r="L224" s="45"/>
      <c r="M224" s="213" t="s">
        <v>19</v>
      </c>
      <c r="N224" s="214" t="s">
        <v>45</v>
      </c>
      <c r="O224" s="85"/>
      <c r="P224" s="215">
        <f>O224*H224</f>
        <v>0</v>
      </c>
      <c r="Q224" s="215">
        <v>0.11162</v>
      </c>
      <c r="R224" s="215">
        <f>Q224*H224</f>
        <v>39.4442756</v>
      </c>
      <c r="S224" s="215">
        <v>0</v>
      </c>
      <c r="T224" s="21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7" t="s">
        <v>171</v>
      </c>
      <c r="AT224" s="217" t="s">
        <v>167</v>
      </c>
      <c r="AU224" s="217" t="s">
        <v>84</v>
      </c>
      <c r="AY224" s="18" t="s">
        <v>165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82</v>
      </c>
      <c r="BK224" s="218">
        <f>ROUND(I224*H224,2)</f>
        <v>0</v>
      </c>
      <c r="BL224" s="18" t="s">
        <v>171</v>
      </c>
      <c r="BM224" s="217" t="s">
        <v>374</v>
      </c>
    </row>
    <row r="225" spans="1:47" s="2" customFormat="1" ht="12">
      <c r="A225" s="39"/>
      <c r="B225" s="40"/>
      <c r="C225" s="41"/>
      <c r="D225" s="219" t="s">
        <v>173</v>
      </c>
      <c r="E225" s="41"/>
      <c r="F225" s="220" t="s">
        <v>375</v>
      </c>
      <c r="G225" s="41"/>
      <c r="H225" s="41"/>
      <c r="I225" s="221"/>
      <c r="J225" s="41"/>
      <c r="K225" s="41"/>
      <c r="L225" s="45"/>
      <c r="M225" s="222"/>
      <c r="N225" s="223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173</v>
      </c>
      <c r="AU225" s="18" t="s">
        <v>84</v>
      </c>
    </row>
    <row r="226" spans="1:47" s="2" customFormat="1" ht="12">
      <c r="A226" s="39"/>
      <c r="B226" s="40"/>
      <c r="C226" s="41"/>
      <c r="D226" s="224" t="s">
        <v>175</v>
      </c>
      <c r="E226" s="41"/>
      <c r="F226" s="225" t="s">
        <v>376</v>
      </c>
      <c r="G226" s="41"/>
      <c r="H226" s="41"/>
      <c r="I226" s="221"/>
      <c r="J226" s="41"/>
      <c r="K226" s="41"/>
      <c r="L226" s="45"/>
      <c r="M226" s="222"/>
      <c r="N226" s="223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175</v>
      </c>
      <c r="AU226" s="18" t="s">
        <v>84</v>
      </c>
    </row>
    <row r="227" spans="1:65" s="2" customFormat="1" ht="16.5" customHeight="1">
      <c r="A227" s="39"/>
      <c r="B227" s="40"/>
      <c r="C227" s="259" t="s">
        <v>377</v>
      </c>
      <c r="D227" s="259" t="s">
        <v>267</v>
      </c>
      <c r="E227" s="260" t="s">
        <v>378</v>
      </c>
      <c r="F227" s="261" t="s">
        <v>379</v>
      </c>
      <c r="G227" s="262" t="s">
        <v>105</v>
      </c>
      <c r="H227" s="263">
        <v>321.88</v>
      </c>
      <c r="I227" s="264"/>
      <c r="J227" s="265">
        <f>ROUND(I227*H227,2)</f>
        <v>0</v>
      </c>
      <c r="K227" s="261" t="s">
        <v>170</v>
      </c>
      <c r="L227" s="266"/>
      <c r="M227" s="267" t="s">
        <v>19</v>
      </c>
      <c r="N227" s="268" t="s">
        <v>45</v>
      </c>
      <c r="O227" s="85"/>
      <c r="P227" s="215">
        <f>O227*H227</f>
        <v>0</v>
      </c>
      <c r="Q227" s="215">
        <v>0.176</v>
      </c>
      <c r="R227" s="215">
        <f>Q227*H227</f>
        <v>56.650879999999994</v>
      </c>
      <c r="S227" s="215">
        <v>0</v>
      </c>
      <c r="T227" s="21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7" t="s">
        <v>218</v>
      </c>
      <c r="AT227" s="217" t="s">
        <v>267</v>
      </c>
      <c r="AU227" s="217" t="s">
        <v>84</v>
      </c>
      <c r="AY227" s="18" t="s">
        <v>165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82</v>
      </c>
      <c r="BK227" s="218">
        <f>ROUND(I227*H227,2)</f>
        <v>0</v>
      </c>
      <c r="BL227" s="18" t="s">
        <v>171</v>
      </c>
      <c r="BM227" s="217" t="s">
        <v>380</v>
      </c>
    </row>
    <row r="228" spans="1:47" s="2" customFormat="1" ht="12">
      <c r="A228" s="39"/>
      <c r="B228" s="40"/>
      <c r="C228" s="41"/>
      <c r="D228" s="219" t="s">
        <v>173</v>
      </c>
      <c r="E228" s="41"/>
      <c r="F228" s="220" t="s">
        <v>379</v>
      </c>
      <c r="G228" s="41"/>
      <c r="H228" s="41"/>
      <c r="I228" s="221"/>
      <c r="J228" s="41"/>
      <c r="K228" s="41"/>
      <c r="L228" s="45"/>
      <c r="M228" s="222"/>
      <c r="N228" s="223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173</v>
      </c>
      <c r="AU228" s="18" t="s">
        <v>84</v>
      </c>
    </row>
    <row r="229" spans="1:51" s="15" customFormat="1" ht="12">
      <c r="A229" s="15"/>
      <c r="B229" s="249"/>
      <c r="C229" s="250"/>
      <c r="D229" s="219" t="s">
        <v>177</v>
      </c>
      <c r="E229" s="251" t="s">
        <v>19</v>
      </c>
      <c r="F229" s="252" t="s">
        <v>381</v>
      </c>
      <c r="G229" s="250"/>
      <c r="H229" s="251" t="s">
        <v>19</v>
      </c>
      <c r="I229" s="253"/>
      <c r="J229" s="250"/>
      <c r="K229" s="250"/>
      <c r="L229" s="254"/>
      <c r="M229" s="255"/>
      <c r="N229" s="256"/>
      <c r="O229" s="256"/>
      <c r="P229" s="256"/>
      <c r="Q229" s="256"/>
      <c r="R229" s="256"/>
      <c r="S229" s="256"/>
      <c r="T229" s="257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8" t="s">
        <v>177</v>
      </c>
      <c r="AU229" s="258" t="s">
        <v>84</v>
      </c>
      <c r="AV229" s="15" t="s">
        <v>82</v>
      </c>
      <c r="AW229" s="15" t="s">
        <v>35</v>
      </c>
      <c r="AX229" s="15" t="s">
        <v>74</v>
      </c>
      <c r="AY229" s="258" t="s">
        <v>165</v>
      </c>
    </row>
    <row r="230" spans="1:51" s="13" customFormat="1" ht="12">
      <c r="A230" s="13"/>
      <c r="B230" s="226"/>
      <c r="C230" s="227"/>
      <c r="D230" s="219" t="s">
        <v>177</v>
      </c>
      <c r="E230" s="228" t="s">
        <v>19</v>
      </c>
      <c r="F230" s="229" t="s">
        <v>121</v>
      </c>
      <c r="G230" s="227"/>
      <c r="H230" s="230">
        <v>321.88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177</v>
      </c>
      <c r="AU230" s="236" t="s">
        <v>84</v>
      </c>
      <c r="AV230" s="13" t="s">
        <v>84</v>
      </c>
      <c r="AW230" s="13" t="s">
        <v>35</v>
      </c>
      <c r="AX230" s="13" t="s">
        <v>82</v>
      </c>
      <c r="AY230" s="236" t="s">
        <v>165</v>
      </c>
    </row>
    <row r="231" spans="1:65" s="2" customFormat="1" ht="16.5" customHeight="1">
      <c r="A231" s="39"/>
      <c r="B231" s="40"/>
      <c r="C231" s="259" t="s">
        <v>382</v>
      </c>
      <c r="D231" s="259" t="s">
        <v>267</v>
      </c>
      <c r="E231" s="260" t="s">
        <v>383</v>
      </c>
      <c r="F231" s="261" t="s">
        <v>379</v>
      </c>
      <c r="G231" s="262" t="s">
        <v>105</v>
      </c>
      <c r="H231" s="263">
        <v>31.5</v>
      </c>
      <c r="I231" s="264"/>
      <c r="J231" s="265">
        <f>ROUND(I231*H231,2)</f>
        <v>0</v>
      </c>
      <c r="K231" s="261" t="s">
        <v>170</v>
      </c>
      <c r="L231" s="266"/>
      <c r="M231" s="267" t="s">
        <v>19</v>
      </c>
      <c r="N231" s="268" t="s">
        <v>45</v>
      </c>
      <c r="O231" s="85"/>
      <c r="P231" s="215">
        <f>O231*H231</f>
        <v>0</v>
      </c>
      <c r="Q231" s="215">
        <v>0.176</v>
      </c>
      <c r="R231" s="215">
        <f>Q231*H231</f>
        <v>5.544</v>
      </c>
      <c r="S231" s="215">
        <v>0</v>
      </c>
      <c r="T231" s="21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7" t="s">
        <v>218</v>
      </c>
      <c r="AT231" s="217" t="s">
        <v>267</v>
      </c>
      <c r="AU231" s="217" t="s">
        <v>84</v>
      </c>
      <c r="AY231" s="18" t="s">
        <v>165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8" t="s">
        <v>82</v>
      </c>
      <c r="BK231" s="218">
        <f>ROUND(I231*H231,2)</f>
        <v>0</v>
      </c>
      <c r="BL231" s="18" t="s">
        <v>171</v>
      </c>
      <c r="BM231" s="217" t="s">
        <v>384</v>
      </c>
    </row>
    <row r="232" spans="1:47" s="2" customFormat="1" ht="12">
      <c r="A232" s="39"/>
      <c r="B232" s="40"/>
      <c r="C232" s="41"/>
      <c r="D232" s="219" t="s">
        <v>173</v>
      </c>
      <c r="E232" s="41"/>
      <c r="F232" s="220" t="s">
        <v>379</v>
      </c>
      <c r="G232" s="41"/>
      <c r="H232" s="41"/>
      <c r="I232" s="221"/>
      <c r="J232" s="41"/>
      <c r="K232" s="41"/>
      <c r="L232" s="45"/>
      <c r="M232" s="222"/>
      <c r="N232" s="223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173</v>
      </c>
      <c r="AU232" s="18" t="s">
        <v>84</v>
      </c>
    </row>
    <row r="233" spans="1:51" s="15" customFormat="1" ht="12">
      <c r="A233" s="15"/>
      <c r="B233" s="249"/>
      <c r="C233" s="250"/>
      <c r="D233" s="219" t="s">
        <v>177</v>
      </c>
      <c r="E233" s="251" t="s">
        <v>19</v>
      </c>
      <c r="F233" s="252" t="s">
        <v>385</v>
      </c>
      <c r="G233" s="250"/>
      <c r="H233" s="251" t="s">
        <v>19</v>
      </c>
      <c r="I233" s="253"/>
      <c r="J233" s="250"/>
      <c r="K233" s="250"/>
      <c r="L233" s="254"/>
      <c r="M233" s="255"/>
      <c r="N233" s="256"/>
      <c r="O233" s="256"/>
      <c r="P233" s="256"/>
      <c r="Q233" s="256"/>
      <c r="R233" s="256"/>
      <c r="S233" s="256"/>
      <c r="T233" s="25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8" t="s">
        <v>177</v>
      </c>
      <c r="AU233" s="258" t="s">
        <v>84</v>
      </c>
      <c r="AV233" s="15" t="s">
        <v>82</v>
      </c>
      <c r="AW233" s="15" t="s">
        <v>35</v>
      </c>
      <c r="AX233" s="15" t="s">
        <v>74</v>
      </c>
      <c r="AY233" s="258" t="s">
        <v>165</v>
      </c>
    </row>
    <row r="234" spans="1:51" s="13" customFormat="1" ht="12">
      <c r="A234" s="13"/>
      <c r="B234" s="226"/>
      <c r="C234" s="227"/>
      <c r="D234" s="219" t="s">
        <v>177</v>
      </c>
      <c r="E234" s="228" t="s">
        <v>19</v>
      </c>
      <c r="F234" s="229" t="s">
        <v>132</v>
      </c>
      <c r="G234" s="227"/>
      <c r="H234" s="230">
        <v>31.5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177</v>
      </c>
      <c r="AU234" s="236" t="s">
        <v>84</v>
      </c>
      <c r="AV234" s="13" t="s">
        <v>84</v>
      </c>
      <c r="AW234" s="13" t="s">
        <v>35</v>
      </c>
      <c r="AX234" s="13" t="s">
        <v>82</v>
      </c>
      <c r="AY234" s="236" t="s">
        <v>165</v>
      </c>
    </row>
    <row r="235" spans="1:65" s="2" customFormat="1" ht="16.5" customHeight="1">
      <c r="A235" s="39"/>
      <c r="B235" s="40"/>
      <c r="C235" s="206" t="s">
        <v>386</v>
      </c>
      <c r="D235" s="206" t="s">
        <v>167</v>
      </c>
      <c r="E235" s="207" t="s">
        <v>387</v>
      </c>
      <c r="F235" s="208" t="s">
        <v>388</v>
      </c>
      <c r="G235" s="209" t="s">
        <v>105</v>
      </c>
      <c r="H235" s="210">
        <v>515.872</v>
      </c>
      <c r="I235" s="211"/>
      <c r="J235" s="212">
        <f>ROUND(I235*H235,2)</f>
        <v>0</v>
      </c>
      <c r="K235" s="208" t="s">
        <v>170</v>
      </c>
      <c r="L235" s="45"/>
      <c r="M235" s="213" t="s">
        <v>19</v>
      </c>
      <c r="N235" s="214" t="s">
        <v>45</v>
      </c>
      <c r="O235" s="85"/>
      <c r="P235" s="215">
        <f>O235*H235</f>
        <v>0</v>
      </c>
      <c r="Q235" s="215">
        <v>0.098</v>
      </c>
      <c r="R235" s="215">
        <f>Q235*H235</f>
        <v>50.555456</v>
      </c>
      <c r="S235" s="215">
        <v>0</v>
      </c>
      <c r="T235" s="21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7" t="s">
        <v>171</v>
      </c>
      <c r="AT235" s="217" t="s">
        <v>167</v>
      </c>
      <c r="AU235" s="217" t="s">
        <v>84</v>
      </c>
      <c r="AY235" s="18" t="s">
        <v>165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82</v>
      </c>
      <c r="BK235" s="218">
        <f>ROUND(I235*H235,2)</f>
        <v>0</v>
      </c>
      <c r="BL235" s="18" t="s">
        <v>171</v>
      </c>
      <c r="BM235" s="217" t="s">
        <v>389</v>
      </c>
    </row>
    <row r="236" spans="1:47" s="2" customFormat="1" ht="12">
      <c r="A236" s="39"/>
      <c r="B236" s="40"/>
      <c r="C236" s="41"/>
      <c r="D236" s="219" t="s">
        <v>173</v>
      </c>
      <c r="E236" s="41"/>
      <c r="F236" s="220" t="s">
        <v>390</v>
      </c>
      <c r="G236" s="41"/>
      <c r="H236" s="41"/>
      <c r="I236" s="221"/>
      <c r="J236" s="41"/>
      <c r="K236" s="41"/>
      <c r="L236" s="45"/>
      <c r="M236" s="222"/>
      <c r="N236" s="223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173</v>
      </c>
      <c r="AU236" s="18" t="s">
        <v>84</v>
      </c>
    </row>
    <row r="237" spans="1:47" s="2" customFormat="1" ht="12">
      <c r="A237" s="39"/>
      <c r="B237" s="40"/>
      <c r="C237" s="41"/>
      <c r="D237" s="224" t="s">
        <v>175</v>
      </c>
      <c r="E237" s="41"/>
      <c r="F237" s="225" t="s">
        <v>391</v>
      </c>
      <c r="G237" s="41"/>
      <c r="H237" s="41"/>
      <c r="I237" s="221"/>
      <c r="J237" s="41"/>
      <c r="K237" s="41"/>
      <c r="L237" s="45"/>
      <c r="M237" s="222"/>
      <c r="N237" s="223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175</v>
      </c>
      <c r="AU237" s="18" t="s">
        <v>84</v>
      </c>
    </row>
    <row r="238" spans="1:51" s="13" customFormat="1" ht="12">
      <c r="A238" s="13"/>
      <c r="B238" s="226"/>
      <c r="C238" s="227"/>
      <c r="D238" s="219" t="s">
        <v>177</v>
      </c>
      <c r="E238" s="228" t="s">
        <v>19</v>
      </c>
      <c r="F238" s="229" t="s">
        <v>392</v>
      </c>
      <c r="G238" s="227"/>
      <c r="H238" s="230">
        <v>515.872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177</v>
      </c>
      <c r="AU238" s="236" t="s">
        <v>84</v>
      </c>
      <c r="AV238" s="13" t="s">
        <v>84</v>
      </c>
      <c r="AW238" s="13" t="s">
        <v>35</v>
      </c>
      <c r="AX238" s="13" t="s">
        <v>82</v>
      </c>
      <c r="AY238" s="236" t="s">
        <v>165</v>
      </c>
    </row>
    <row r="239" spans="1:65" s="2" customFormat="1" ht="16.5" customHeight="1">
      <c r="A239" s="39"/>
      <c r="B239" s="40"/>
      <c r="C239" s="259" t="s">
        <v>393</v>
      </c>
      <c r="D239" s="259" t="s">
        <v>267</v>
      </c>
      <c r="E239" s="260" t="s">
        <v>394</v>
      </c>
      <c r="F239" s="261" t="s">
        <v>395</v>
      </c>
      <c r="G239" s="262" t="s">
        <v>105</v>
      </c>
      <c r="H239" s="263">
        <v>450.469</v>
      </c>
      <c r="I239" s="264"/>
      <c r="J239" s="265">
        <f>ROUND(I239*H239,2)</f>
        <v>0</v>
      </c>
      <c r="K239" s="261" t="s">
        <v>19</v>
      </c>
      <c r="L239" s="266"/>
      <c r="M239" s="267" t="s">
        <v>19</v>
      </c>
      <c r="N239" s="268" t="s">
        <v>45</v>
      </c>
      <c r="O239" s="85"/>
      <c r="P239" s="215">
        <f>O239*H239</f>
        <v>0</v>
      </c>
      <c r="Q239" s="215">
        <v>0.108</v>
      </c>
      <c r="R239" s="215">
        <f>Q239*H239</f>
        <v>48.650652</v>
      </c>
      <c r="S239" s="215">
        <v>0</v>
      </c>
      <c r="T239" s="216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7" t="s">
        <v>218</v>
      </c>
      <c r="AT239" s="217" t="s">
        <v>267</v>
      </c>
      <c r="AU239" s="217" t="s">
        <v>84</v>
      </c>
      <c r="AY239" s="18" t="s">
        <v>165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8" t="s">
        <v>82</v>
      </c>
      <c r="BK239" s="218">
        <f>ROUND(I239*H239,2)</f>
        <v>0</v>
      </c>
      <c r="BL239" s="18" t="s">
        <v>171</v>
      </c>
      <c r="BM239" s="217" t="s">
        <v>396</v>
      </c>
    </row>
    <row r="240" spans="1:47" s="2" customFormat="1" ht="12">
      <c r="A240" s="39"/>
      <c r="B240" s="40"/>
      <c r="C240" s="41"/>
      <c r="D240" s="219" t="s">
        <v>173</v>
      </c>
      <c r="E240" s="41"/>
      <c r="F240" s="220" t="s">
        <v>395</v>
      </c>
      <c r="G240" s="41"/>
      <c r="H240" s="41"/>
      <c r="I240" s="221"/>
      <c r="J240" s="41"/>
      <c r="K240" s="41"/>
      <c r="L240" s="45"/>
      <c r="M240" s="222"/>
      <c r="N240" s="223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173</v>
      </c>
      <c r="AU240" s="18" t="s">
        <v>84</v>
      </c>
    </row>
    <row r="241" spans="1:51" s="13" customFormat="1" ht="12">
      <c r="A241" s="13"/>
      <c r="B241" s="226"/>
      <c r="C241" s="227"/>
      <c r="D241" s="219" t="s">
        <v>177</v>
      </c>
      <c r="E241" s="228" t="s">
        <v>19</v>
      </c>
      <c r="F241" s="229" t="s">
        <v>125</v>
      </c>
      <c r="G241" s="227"/>
      <c r="H241" s="230">
        <v>446.009</v>
      </c>
      <c r="I241" s="231"/>
      <c r="J241" s="227"/>
      <c r="K241" s="227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177</v>
      </c>
      <c r="AU241" s="236" t="s">
        <v>84</v>
      </c>
      <c r="AV241" s="13" t="s">
        <v>84</v>
      </c>
      <c r="AW241" s="13" t="s">
        <v>35</v>
      </c>
      <c r="AX241" s="13" t="s">
        <v>82</v>
      </c>
      <c r="AY241" s="236" t="s">
        <v>165</v>
      </c>
    </row>
    <row r="242" spans="1:51" s="13" customFormat="1" ht="12">
      <c r="A242" s="13"/>
      <c r="B242" s="226"/>
      <c r="C242" s="227"/>
      <c r="D242" s="219" t="s">
        <v>177</v>
      </c>
      <c r="E242" s="227"/>
      <c r="F242" s="229" t="s">
        <v>397</v>
      </c>
      <c r="G242" s="227"/>
      <c r="H242" s="230">
        <v>450.469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177</v>
      </c>
      <c r="AU242" s="236" t="s">
        <v>84</v>
      </c>
      <c r="AV242" s="13" t="s">
        <v>84</v>
      </c>
      <c r="AW242" s="13" t="s">
        <v>4</v>
      </c>
      <c r="AX242" s="13" t="s">
        <v>82</v>
      </c>
      <c r="AY242" s="236" t="s">
        <v>165</v>
      </c>
    </row>
    <row r="243" spans="1:65" s="2" customFormat="1" ht="16.5" customHeight="1">
      <c r="A243" s="39"/>
      <c r="B243" s="40"/>
      <c r="C243" s="259" t="s">
        <v>398</v>
      </c>
      <c r="D243" s="259" t="s">
        <v>267</v>
      </c>
      <c r="E243" s="260" t="s">
        <v>399</v>
      </c>
      <c r="F243" s="261" t="s">
        <v>400</v>
      </c>
      <c r="G243" s="262" t="s">
        <v>105</v>
      </c>
      <c r="H243" s="263">
        <v>70.562</v>
      </c>
      <c r="I243" s="264"/>
      <c r="J243" s="265">
        <f>ROUND(I243*H243,2)</f>
        <v>0</v>
      </c>
      <c r="K243" s="261" t="s">
        <v>19</v>
      </c>
      <c r="L243" s="266"/>
      <c r="M243" s="267" t="s">
        <v>19</v>
      </c>
      <c r="N243" s="268" t="s">
        <v>45</v>
      </c>
      <c r="O243" s="85"/>
      <c r="P243" s="215">
        <f>O243*H243</f>
        <v>0</v>
      </c>
      <c r="Q243" s="215">
        <v>0.108</v>
      </c>
      <c r="R243" s="215">
        <f>Q243*H243</f>
        <v>7.620696</v>
      </c>
      <c r="S243" s="215">
        <v>0</v>
      </c>
      <c r="T243" s="21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7" t="s">
        <v>218</v>
      </c>
      <c r="AT243" s="217" t="s">
        <v>267</v>
      </c>
      <c r="AU243" s="217" t="s">
        <v>84</v>
      </c>
      <c r="AY243" s="18" t="s">
        <v>165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8" t="s">
        <v>82</v>
      </c>
      <c r="BK243" s="218">
        <f>ROUND(I243*H243,2)</f>
        <v>0</v>
      </c>
      <c r="BL243" s="18" t="s">
        <v>171</v>
      </c>
      <c r="BM243" s="217" t="s">
        <v>401</v>
      </c>
    </row>
    <row r="244" spans="1:47" s="2" customFormat="1" ht="12">
      <c r="A244" s="39"/>
      <c r="B244" s="40"/>
      <c r="C244" s="41"/>
      <c r="D244" s="219" t="s">
        <v>173</v>
      </c>
      <c r="E244" s="41"/>
      <c r="F244" s="220" t="s">
        <v>400</v>
      </c>
      <c r="G244" s="41"/>
      <c r="H244" s="41"/>
      <c r="I244" s="221"/>
      <c r="J244" s="41"/>
      <c r="K244" s="41"/>
      <c r="L244" s="45"/>
      <c r="M244" s="222"/>
      <c r="N244" s="223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173</v>
      </c>
      <c r="AU244" s="18" t="s">
        <v>84</v>
      </c>
    </row>
    <row r="245" spans="1:51" s="13" customFormat="1" ht="12">
      <c r="A245" s="13"/>
      <c r="B245" s="226"/>
      <c r="C245" s="227"/>
      <c r="D245" s="219" t="s">
        <v>177</v>
      </c>
      <c r="E245" s="228" t="s">
        <v>19</v>
      </c>
      <c r="F245" s="229" t="s">
        <v>402</v>
      </c>
      <c r="G245" s="227"/>
      <c r="H245" s="230">
        <v>69.863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177</v>
      </c>
      <c r="AU245" s="236" t="s">
        <v>84</v>
      </c>
      <c r="AV245" s="13" t="s">
        <v>84</v>
      </c>
      <c r="AW245" s="13" t="s">
        <v>35</v>
      </c>
      <c r="AX245" s="13" t="s">
        <v>82</v>
      </c>
      <c r="AY245" s="236" t="s">
        <v>165</v>
      </c>
    </row>
    <row r="246" spans="1:51" s="13" customFormat="1" ht="12">
      <c r="A246" s="13"/>
      <c r="B246" s="226"/>
      <c r="C246" s="227"/>
      <c r="D246" s="219" t="s">
        <v>177</v>
      </c>
      <c r="E246" s="227"/>
      <c r="F246" s="229" t="s">
        <v>403</v>
      </c>
      <c r="G246" s="227"/>
      <c r="H246" s="230">
        <v>70.562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177</v>
      </c>
      <c r="AU246" s="236" t="s">
        <v>84</v>
      </c>
      <c r="AV246" s="13" t="s">
        <v>84</v>
      </c>
      <c r="AW246" s="13" t="s">
        <v>4</v>
      </c>
      <c r="AX246" s="13" t="s">
        <v>82</v>
      </c>
      <c r="AY246" s="236" t="s">
        <v>165</v>
      </c>
    </row>
    <row r="247" spans="1:63" s="12" customFormat="1" ht="22.8" customHeight="1">
      <c r="A247" s="12"/>
      <c r="B247" s="190"/>
      <c r="C247" s="191"/>
      <c r="D247" s="192" t="s">
        <v>73</v>
      </c>
      <c r="E247" s="204" t="s">
        <v>229</v>
      </c>
      <c r="F247" s="204" t="s">
        <v>404</v>
      </c>
      <c r="G247" s="191"/>
      <c r="H247" s="191"/>
      <c r="I247" s="194"/>
      <c r="J247" s="205">
        <f>BK247</f>
        <v>0</v>
      </c>
      <c r="K247" s="191"/>
      <c r="L247" s="196"/>
      <c r="M247" s="197"/>
      <c r="N247" s="198"/>
      <c r="O247" s="198"/>
      <c r="P247" s="199">
        <f>SUM(P248:P336)</f>
        <v>0</v>
      </c>
      <c r="Q247" s="198"/>
      <c r="R247" s="199">
        <f>SUM(R248:R336)</f>
        <v>249.90479932000002</v>
      </c>
      <c r="S247" s="198"/>
      <c r="T247" s="200">
        <f>SUM(T248:T336)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1" t="s">
        <v>82</v>
      </c>
      <c r="AT247" s="202" t="s">
        <v>73</v>
      </c>
      <c r="AU247" s="202" t="s">
        <v>82</v>
      </c>
      <c r="AY247" s="201" t="s">
        <v>165</v>
      </c>
      <c r="BK247" s="203">
        <f>SUM(BK248:BK336)</f>
        <v>0</v>
      </c>
    </row>
    <row r="248" spans="1:65" s="2" customFormat="1" ht="16.5" customHeight="1">
      <c r="A248" s="39"/>
      <c r="B248" s="40"/>
      <c r="C248" s="206" t="s">
        <v>405</v>
      </c>
      <c r="D248" s="206" t="s">
        <v>167</v>
      </c>
      <c r="E248" s="207" t="s">
        <v>406</v>
      </c>
      <c r="F248" s="208" t="s">
        <v>407</v>
      </c>
      <c r="G248" s="209" t="s">
        <v>275</v>
      </c>
      <c r="H248" s="210">
        <v>11</v>
      </c>
      <c r="I248" s="211"/>
      <c r="J248" s="212">
        <f>ROUND(I248*H248,2)</f>
        <v>0</v>
      </c>
      <c r="K248" s="208" t="s">
        <v>170</v>
      </c>
      <c r="L248" s="45"/>
      <c r="M248" s="213" t="s">
        <v>19</v>
      </c>
      <c r="N248" s="214" t="s">
        <v>45</v>
      </c>
      <c r="O248" s="85"/>
      <c r="P248" s="215">
        <f>O248*H248</f>
        <v>0</v>
      </c>
      <c r="Q248" s="215">
        <v>0.0007</v>
      </c>
      <c r="R248" s="215">
        <f>Q248*H248</f>
        <v>0.0077</v>
      </c>
      <c r="S248" s="215">
        <v>0</v>
      </c>
      <c r="T248" s="21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7" t="s">
        <v>171</v>
      </c>
      <c r="AT248" s="217" t="s">
        <v>167</v>
      </c>
      <c r="AU248" s="217" t="s">
        <v>84</v>
      </c>
      <c r="AY248" s="18" t="s">
        <v>165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8" t="s">
        <v>82</v>
      </c>
      <c r="BK248" s="218">
        <f>ROUND(I248*H248,2)</f>
        <v>0</v>
      </c>
      <c r="BL248" s="18" t="s">
        <v>171</v>
      </c>
      <c r="BM248" s="217" t="s">
        <v>408</v>
      </c>
    </row>
    <row r="249" spans="1:47" s="2" customFormat="1" ht="12">
      <c r="A249" s="39"/>
      <c r="B249" s="40"/>
      <c r="C249" s="41"/>
      <c r="D249" s="219" t="s">
        <v>173</v>
      </c>
      <c r="E249" s="41"/>
      <c r="F249" s="220" t="s">
        <v>409</v>
      </c>
      <c r="G249" s="41"/>
      <c r="H249" s="41"/>
      <c r="I249" s="221"/>
      <c r="J249" s="41"/>
      <c r="K249" s="41"/>
      <c r="L249" s="45"/>
      <c r="M249" s="222"/>
      <c r="N249" s="223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173</v>
      </c>
      <c r="AU249" s="18" t="s">
        <v>84</v>
      </c>
    </row>
    <row r="250" spans="1:47" s="2" customFormat="1" ht="12">
      <c r="A250" s="39"/>
      <c r="B250" s="40"/>
      <c r="C250" s="41"/>
      <c r="D250" s="224" t="s">
        <v>175</v>
      </c>
      <c r="E250" s="41"/>
      <c r="F250" s="225" t="s">
        <v>410</v>
      </c>
      <c r="G250" s="41"/>
      <c r="H250" s="41"/>
      <c r="I250" s="221"/>
      <c r="J250" s="41"/>
      <c r="K250" s="41"/>
      <c r="L250" s="45"/>
      <c r="M250" s="222"/>
      <c r="N250" s="223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175</v>
      </c>
      <c r="AU250" s="18" t="s">
        <v>84</v>
      </c>
    </row>
    <row r="251" spans="1:65" s="2" customFormat="1" ht="16.5" customHeight="1">
      <c r="A251" s="39"/>
      <c r="B251" s="40"/>
      <c r="C251" s="259" t="s">
        <v>411</v>
      </c>
      <c r="D251" s="259" t="s">
        <v>267</v>
      </c>
      <c r="E251" s="260" t="s">
        <v>412</v>
      </c>
      <c r="F251" s="261" t="s">
        <v>413</v>
      </c>
      <c r="G251" s="262" t="s">
        <v>275</v>
      </c>
      <c r="H251" s="263">
        <v>1</v>
      </c>
      <c r="I251" s="264"/>
      <c r="J251" s="265">
        <f>ROUND(I251*H251,2)</f>
        <v>0</v>
      </c>
      <c r="K251" s="261" t="s">
        <v>170</v>
      </c>
      <c r="L251" s="266"/>
      <c r="M251" s="267" t="s">
        <v>19</v>
      </c>
      <c r="N251" s="268" t="s">
        <v>45</v>
      </c>
      <c r="O251" s="85"/>
      <c r="P251" s="215">
        <f>O251*H251</f>
        <v>0</v>
      </c>
      <c r="Q251" s="215">
        <v>0.004</v>
      </c>
      <c r="R251" s="215">
        <f>Q251*H251</f>
        <v>0.004</v>
      </c>
      <c r="S251" s="215">
        <v>0</v>
      </c>
      <c r="T251" s="21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7" t="s">
        <v>218</v>
      </c>
      <c r="AT251" s="217" t="s">
        <v>267</v>
      </c>
      <c r="AU251" s="217" t="s">
        <v>84</v>
      </c>
      <c r="AY251" s="18" t="s">
        <v>165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82</v>
      </c>
      <c r="BK251" s="218">
        <f>ROUND(I251*H251,2)</f>
        <v>0</v>
      </c>
      <c r="BL251" s="18" t="s">
        <v>171</v>
      </c>
      <c r="BM251" s="217" t="s">
        <v>414</v>
      </c>
    </row>
    <row r="252" spans="1:47" s="2" customFormat="1" ht="12">
      <c r="A252" s="39"/>
      <c r="B252" s="40"/>
      <c r="C252" s="41"/>
      <c r="D252" s="219" t="s">
        <v>173</v>
      </c>
      <c r="E252" s="41"/>
      <c r="F252" s="220" t="s">
        <v>413</v>
      </c>
      <c r="G252" s="41"/>
      <c r="H252" s="41"/>
      <c r="I252" s="221"/>
      <c r="J252" s="41"/>
      <c r="K252" s="41"/>
      <c r="L252" s="45"/>
      <c r="M252" s="222"/>
      <c r="N252" s="223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173</v>
      </c>
      <c r="AU252" s="18" t="s">
        <v>84</v>
      </c>
    </row>
    <row r="253" spans="1:51" s="13" customFormat="1" ht="12">
      <c r="A253" s="13"/>
      <c r="B253" s="226"/>
      <c r="C253" s="227"/>
      <c r="D253" s="219" t="s">
        <v>177</v>
      </c>
      <c r="E253" s="228" t="s">
        <v>19</v>
      </c>
      <c r="F253" s="229" t="s">
        <v>415</v>
      </c>
      <c r="G253" s="227"/>
      <c r="H253" s="230">
        <v>1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177</v>
      </c>
      <c r="AU253" s="236" t="s">
        <v>84</v>
      </c>
      <c r="AV253" s="13" t="s">
        <v>84</v>
      </c>
      <c r="AW253" s="13" t="s">
        <v>35</v>
      </c>
      <c r="AX253" s="13" t="s">
        <v>74</v>
      </c>
      <c r="AY253" s="236" t="s">
        <v>165</v>
      </c>
    </row>
    <row r="254" spans="1:51" s="14" customFormat="1" ht="12">
      <c r="A254" s="14"/>
      <c r="B254" s="237"/>
      <c r="C254" s="238"/>
      <c r="D254" s="219" t="s">
        <v>177</v>
      </c>
      <c r="E254" s="239" t="s">
        <v>19</v>
      </c>
      <c r="F254" s="240" t="s">
        <v>179</v>
      </c>
      <c r="G254" s="238"/>
      <c r="H254" s="241">
        <v>1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7" t="s">
        <v>177</v>
      </c>
      <c r="AU254" s="247" t="s">
        <v>84</v>
      </c>
      <c r="AV254" s="14" t="s">
        <v>171</v>
      </c>
      <c r="AW254" s="14" t="s">
        <v>35</v>
      </c>
      <c r="AX254" s="14" t="s">
        <v>82</v>
      </c>
      <c r="AY254" s="247" t="s">
        <v>165</v>
      </c>
    </row>
    <row r="255" spans="1:65" s="2" customFormat="1" ht="16.5" customHeight="1">
      <c r="A255" s="39"/>
      <c r="B255" s="40"/>
      <c r="C255" s="259" t="s">
        <v>416</v>
      </c>
      <c r="D255" s="259" t="s">
        <v>267</v>
      </c>
      <c r="E255" s="260" t="s">
        <v>417</v>
      </c>
      <c r="F255" s="261" t="s">
        <v>418</v>
      </c>
      <c r="G255" s="262" t="s">
        <v>275</v>
      </c>
      <c r="H255" s="263">
        <v>4</v>
      </c>
      <c r="I255" s="264"/>
      <c r="J255" s="265">
        <f>ROUND(I255*H255,2)</f>
        <v>0</v>
      </c>
      <c r="K255" s="261" t="s">
        <v>170</v>
      </c>
      <c r="L255" s="266"/>
      <c r="M255" s="267" t="s">
        <v>19</v>
      </c>
      <c r="N255" s="268" t="s">
        <v>45</v>
      </c>
      <c r="O255" s="85"/>
      <c r="P255" s="215">
        <f>O255*H255</f>
        <v>0</v>
      </c>
      <c r="Q255" s="215">
        <v>0.0035</v>
      </c>
      <c r="R255" s="215">
        <f>Q255*H255</f>
        <v>0.014</v>
      </c>
      <c r="S255" s="215">
        <v>0</v>
      </c>
      <c r="T255" s="21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7" t="s">
        <v>218</v>
      </c>
      <c r="AT255" s="217" t="s">
        <v>267</v>
      </c>
      <c r="AU255" s="217" t="s">
        <v>84</v>
      </c>
      <c r="AY255" s="18" t="s">
        <v>165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8" t="s">
        <v>82</v>
      </c>
      <c r="BK255" s="218">
        <f>ROUND(I255*H255,2)</f>
        <v>0</v>
      </c>
      <c r="BL255" s="18" t="s">
        <v>171</v>
      </c>
      <c r="BM255" s="217" t="s">
        <v>419</v>
      </c>
    </row>
    <row r="256" spans="1:47" s="2" customFormat="1" ht="12">
      <c r="A256" s="39"/>
      <c r="B256" s="40"/>
      <c r="C256" s="41"/>
      <c r="D256" s="219" t="s">
        <v>173</v>
      </c>
      <c r="E256" s="41"/>
      <c r="F256" s="220" t="s">
        <v>418</v>
      </c>
      <c r="G256" s="41"/>
      <c r="H256" s="41"/>
      <c r="I256" s="221"/>
      <c r="J256" s="41"/>
      <c r="K256" s="41"/>
      <c r="L256" s="45"/>
      <c r="M256" s="222"/>
      <c r="N256" s="223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173</v>
      </c>
      <c r="AU256" s="18" t="s">
        <v>84</v>
      </c>
    </row>
    <row r="257" spans="1:51" s="13" customFormat="1" ht="12">
      <c r="A257" s="13"/>
      <c r="B257" s="226"/>
      <c r="C257" s="227"/>
      <c r="D257" s="219" t="s">
        <v>177</v>
      </c>
      <c r="E257" s="228" t="s">
        <v>19</v>
      </c>
      <c r="F257" s="229" t="s">
        <v>420</v>
      </c>
      <c r="G257" s="227"/>
      <c r="H257" s="230">
        <v>2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177</v>
      </c>
      <c r="AU257" s="236" t="s">
        <v>84</v>
      </c>
      <c r="AV257" s="13" t="s">
        <v>84</v>
      </c>
      <c r="AW257" s="13" t="s">
        <v>35</v>
      </c>
      <c r="AX257" s="13" t="s">
        <v>74</v>
      </c>
      <c r="AY257" s="236" t="s">
        <v>165</v>
      </c>
    </row>
    <row r="258" spans="1:51" s="13" customFormat="1" ht="12">
      <c r="A258" s="13"/>
      <c r="B258" s="226"/>
      <c r="C258" s="227"/>
      <c r="D258" s="219" t="s">
        <v>177</v>
      </c>
      <c r="E258" s="228" t="s">
        <v>19</v>
      </c>
      <c r="F258" s="229" t="s">
        <v>421</v>
      </c>
      <c r="G258" s="227"/>
      <c r="H258" s="230">
        <v>1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177</v>
      </c>
      <c r="AU258" s="236" t="s">
        <v>84</v>
      </c>
      <c r="AV258" s="13" t="s">
        <v>84</v>
      </c>
      <c r="AW258" s="13" t="s">
        <v>35</v>
      </c>
      <c r="AX258" s="13" t="s">
        <v>74</v>
      </c>
      <c r="AY258" s="236" t="s">
        <v>165</v>
      </c>
    </row>
    <row r="259" spans="1:51" s="13" customFormat="1" ht="12">
      <c r="A259" s="13"/>
      <c r="B259" s="226"/>
      <c r="C259" s="227"/>
      <c r="D259" s="219" t="s">
        <v>177</v>
      </c>
      <c r="E259" s="228" t="s">
        <v>19</v>
      </c>
      <c r="F259" s="229" t="s">
        <v>422</v>
      </c>
      <c r="G259" s="227"/>
      <c r="H259" s="230">
        <v>1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6" t="s">
        <v>177</v>
      </c>
      <c r="AU259" s="236" t="s">
        <v>84</v>
      </c>
      <c r="AV259" s="13" t="s">
        <v>84</v>
      </c>
      <c r="AW259" s="13" t="s">
        <v>35</v>
      </c>
      <c r="AX259" s="13" t="s">
        <v>74</v>
      </c>
      <c r="AY259" s="236" t="s">
        <v>165</v>
      </c>
    </row>
    <row r="260" spans="1:51" s="14" customFormat="1" ht="12">
      <c r="A260" s="14"/>
      <c r="B260" s="237"/>
      <c r="C260" s="238"/>
      <c r="D260" s="219" t="s">
        <v>177</v>
      </c>
      <c r="E260" s="239" t="s">
        <v>19</v>
      </c>
      <c r="F260" s="240" t="s">
        <v>179</v>
      </c>
      <c r="G260" s="238"/>
      <c r="H260" s="241">
        <v>4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7" t="s">
        <v>177</v>
      </c>
      <c r="AU260" s="247" t="s">
        <v>84</v>
      </c>
      <c r="AV260" s="14" t="s">
        <v>171</v>
      </c>
      <c r="AW260" s="14" t="s">
        <v>35</v>
      </c>
      <c r="AX260" s="14" t="s">
        <v>82</v>
      </c>
      <c r="AY260" s="247" t="s">
        <v>165</v>
      </c>
    </row>
    <row r="261" spans="1:65" s="2" customFormat="1" ht="16.5" customHeight="1">
      <c r="A261" s="39"/>
      <c r="B261" s="40"/>
      <c r="C261" s="259" t="s">
        <v>423</v>
      </c>
      <c r="D261" s="259" t="s">
        <v>267</v>
      </c>
      <c r="E261" s="260" t="s">
        <v>424</v>
      </c>
      <c r="F261" s="261" t="s">
        <v>425</v>
      </c>
      <c r="G261" s="262" t="s">
        <v>275</v>
      </c>
      <c r="H261" s="263">
        <v>1</v>
      </c>
      <c r="I261" s="264"/>
      <c r="J261" s="265">
        <f>ROUND(I261*H261,2)</f>
        <v>0</v>
      </c>
      <c r="K261" s="261" t="s">
        <v>170</v>
      </c>
      <c r="L261" s="266"/>
      <c r="M261" s="267" t="s">
        <v>19</v>
      </c>
      <c r="N261" s="268" t="s">
        <v>45</v>
      </c>
      <c r="O261" s="85"/>
      <c r="P261" s="215">
        <f>O261*H261</f>
        <v>0</v>
      </c>
      <c r="Q261" s="215">
        <v>0.0025</v>
      </c>
      <c r="R261" s="215">
        <f>Q261*H261</f>
        <v>0.0025</v>
      </c>
      <c r="S261" s="215">
        <v>0</v>
      </c>
      <c r="T261" s="21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7" t="s">
        <v>218</v>
      </c>
      <c r="AT261" s="217" t="s">
        <v>267</v>
      </c>
      <c r="AU261" s="217" t="s">
        <v>84</v>
      </c>
      <c r="AY261" s="18" t="s">
        <v>165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8" t="s">
        <v>82</v>
      </c>
      <c r="BK261" s="218">
        <f>ROUND(I261*H261,2)</f>
        <v>0</v>
      </c>
      <c r="BL261" s="18" t="s">
        <v>171</v>
      </c>
      <c r="BM261" s="217" t="s">
        <v>426</v>
      </c>
    </row>
    <row r="262" spans="1:47" s="2" customFormat="1" ht="12">
      <c r="A262" s="39"/>
      <c r="B262" s="40"/>
      <c r="C262" s="41"/>
      <c r="D262" s="219" t="s">
        <v>173</v>
      </c>
      <c r="E262" s="41"/>
      <c r="F262" s="220" t="s">
        <v>425</v>
      </c>
      <c r="G262" s="41"/>
      <c r="H262" s="41"/>
      <c r="I262" s="221"/>
      <c r="J262" s="41"/>
      <c r="K262" s="41"/>
      <c r="L262" s="45"/>
      <c r="M262" s="222"/>
      <c r="N262" s="223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173</v>
      </c>
      <c r="AU262" s="18" t="s">
        <v>84</v>
      </c>
    </row>
    <row r="263" spans="1:51" s="13" customFormat="1" ht="12">
      <c r="A263" s="13"/>
      <c r="B263" s="226"/>
      <c r="C263" s="227"/>
      <c r="D263" s="219" t="s">
        <v>177</v>
      </c>
      <c r="E263" s="228" t="s">
        <v>19</v>
      </c>
      <c r="F263" s="229" t="s">
        <v>427</v>
      </c>
      <c r="G263" s="227"/>
      <c r="H263" s="230">
        <v>1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177</v>
      </c>
      <c r="AU263" s="236" t="s">
        <v>84</v>
      </c>
      <c r="AV263" s="13" t="s">
        <v>84</v>
      </c>
      <c r="AW263" s="13" t="s">
        <v>35</v>
      </c>
      <c r="AX263" s="13" t="s">
        <v>74</v>
      </c>
      <c r="AY263" s="236" t="s">
        <v>165</v>
      </c>
    </row>
    <row r="264" spans="1:51" s="14" customFormat="1" ht="12">
      <c r="A264" s="14"/>
      <c r="B264" s="237"/>
      <c r="C264" s="238"/>
      <c r="D264" s="219" t="s">
        <v>177</v>
      </c>
      <c r="E264" s="239" t="s">
        <v>19</v>
      </c>
      <c r="F264" s="240" t="s">
        <v>179</v>
      </c>
      <c r="G264" s="238"/>
      <c r="H264" s="241">
        <v>1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7" t="s">
        <v>177</v>
      </c>
      <c r="AU264" s="247" t="s">
        <v>84</v>
      </c>
      <c r="AV264" s="14" t="s">
        <v>171</v>
      </c>
      <c r="AW264" s="14" t="s">
        <v>35</v>
      </c>
      <c r="AX264" s="14" t="s">
        <v>82</v>
      </c>
      <c r="AY264" s="247" t="s">
        <v>165</v>
      </c>
    </row>
    <row r="265" spans="1:65" s="2" customFormat="1" ht="16.5" customHeight="1">
      <c r="A265" s="39"/>
      <c r="B265" s="40"/>
      <c r="C265" s="259" t="s">
        <v>428</v>
      </c>
      <c r="D265" s="259" t="s">
        <v>267</v>
      </c>
      <c r="E265" s="260" t="s">
        <v>429</v>
      </c>
      <c r="F265" s="261" t="s">
        <v>430</v>
      </c>
      <c r="G265" s="262" t="s">
        <v>275</v>
      </c>
      <c r="H265" s="263">
        <v>3</v>
      </c>
      <c r="I265" s="264"/>
      <c r="J265" s="265">
        <f>ROUND(I265*H265,2)</f>
        <v>0</v>
      </c>
      <c r="K265" s="261" t="s">
        <v>170</v>
      </c>
      <c r="L265" s="266"/>
      <c r="M265" s="267" t="s">
        <v>19</v>
      </c>
      <c r="N265" s="268" t="s">
        <v>45</v>
      </c>
      <c r="O265" s="85"/>
      <c r="P265" s="215">
        <f>O265*H265</f>
        <v>0</v>
      </c>
      <c r="Q265" s="215">
        <v>0.0013</v>
      </c>
      <c r="R265" s="215">
        <f>Q265*H265</f>
        <v>0.0039</v>
      </c>
      <c r="S265" s="215">
        <v>0</v>
      </c>
      <c r="T265" s="216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7" t="s">
        <v>218</v>
      </c>
      <c r="AT265" s="217" t="s">
        <v>267</v>
      </c>
      <c r="AU265" s="217" t="s">
        <v>84</v>
      </c>
      <c r="AY265" s="18" t="s">
        <v>165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8" t="s">
        <v>82</v>
      </c>
      <c r="BK265" s="218">
        <f>ROUND(I265*H265,2)</f>
        <v>0</v>
      </c>
      <c r="BL265" s="18" t="s">
        <v>171</v>
      </c>
      <c r="BM265" s="217" t="s">
        <v>431</v>
      </c>
    </row>
    <row r="266" spans="1:47" s="2" customFormat="1" ht="12">
      <c r="A266" s="39"/>
      <c r="B266" s="40"/>
      <c r="C266" s="41"/>
      <c r="D266" s="219" t="s">
        <v>173</v>
      </c>
      <c r="E266" s="41"/>
      <c r="F266" s="220" t="s">
        <v>430</v>
      </c>
      <c r="G266" s="41"/>
      <c r="H266" s="41"/>
      <c r="I266" s="221"/>
      <c r="J266" s="41"/>
      <c r="K266" s="41"/>
      <c r="L266" s="45"/>
      <c r="M266" s="222"/>
      <c r="N266" s="223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173</v>
      </c>
      <c r="AU266" s="18" t="s">
        <v>84</v>
      </c>
    </row>
    <row r="267" spans="1:51" s="13" customFormat="1" ht="12">
      <c r="A267" s="13"/>
      <c r="B267" s="226"/>
      <c r="C267" s="227"/>
      <c r="D267" s="219" t="s">
        <v>177</v>
      </c>
      <c r="E267" s="228" t="s">
        <v>19</v>
      </c>
      <c r="F267" s="229" t="s">
        <v>432</v>
      </c>
      <c r="G267" s="227"/>
      <c r="H267" s="230">
        <v>1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177</v>
      </c>
      <c r="AU267" s="236" t="s">
        <v>84</v>
      </c>
      <c r="AV267" s="13" t="s">
        <v>84</v>
      </c>
      <c r="AW267" s="13" t="s">
        <v>35</v>
      </c>
      <c r="AX267" s="13" t="s">
        <v>74</v>
      </c>
      <c r="AY267" s="236" t="s">
        <v>165</v>
      </c>
    </row>
    <row r="268" spans="1:51" s="13" customFormat="1" ht="12">
      <c r="A268" s="13"/>
      <c r="B268" s="226"/>
      <c r="C268" s="227"/>
      <c r="D268" s="219" t="s">
        <v>177</v>
      </c>
      <c r="E268" s="228" t="s">
        <v>19</v>
      </c>
      <c r="F268" s="229" t="s">
        <v>433</v>
      </c>
      <c r="G268" s="227"/>
      <c r="H268" s="230">
        <v>1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177</v>
      </c>
      <c r="AU268" s="236" t="s">
        <v>84</v>
      </c>
      <c r="AV268" s="13" t="s">
        <v>84</v>
      </c>
      <c r="AW268" s="13" t="s">
        <v>35</v>
      </c>
      <c r="AX268" s="13" t="s">
        <v>74</v>
      </c>
      <c r="AY268" s="236" t="s">
        <v>165</v>
      </c>
    </row>
    <row r="269" spans="1:51" s="13" customFormat="1" ht="12">
      <c r="A269" s="13"/>
      <c r="B269" s="226"/>
      <c r="C269" s="227"/>
      <c r="D269" s="219" t="s">
        <v>177</v>
      </c>
      <c r="E269" s="228" t="s">
        <v>19</v>
      </c>
      <c r="F269" s="229" t="s">
        <v>434</v>
      </c>
      <c r="G269" s="227"/>
      <c r="H269" s="230">
        <v>1</v>
      </c>
      <c r="I269" s="231"/>
      <c r="J269" s="227"/>
      <c r="K269" s="227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177</v>
      </c>
      <c r="AU269" s="236" t="s">
        <v>84</v>
      </c>
      <c r="AV269" s="13" t="s">
        <v>84</v>
      </c>
      <c r="AW269" s="13" t="s">
        <v>35</v>
      </c>
      <c r="AX269" s="13" t="s">
        <v>74</v>
      </c>
      <c r="AY269" s="236" t="s">
        <v>165</v>
      </c>
    </row>
    <row r="270" spans="1:51" s="14" customFormat="1" ht="12">
      <c r="A270" s="14"/>
      <c r="B270" s="237"/>
      <c r="C270" s="238"/>
      <c r="D270" s="219" t="s">
        <v>177</v>
      </c>
      <c r="E270" s="239" t="s">
        <v>19</v>
      </c>
      <c r="F270" s="240" t="s">
        <v>179</v>
      </c>
      <c r="G270" s="238"/>
      <c r="H270" s="241">
        <v>3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7" t="s">
        <v>177</v>
      </c>
      <c r="AU270" s="247" t="s">
        <v>84</v>
      </c>
      <c r="AV270" s="14" t="s">
        <v>171</v>
      </c>
      <c r="AW270" s="14" t="s">
        <v>35</v>
      </c>
      <c r="AX270" s="14" t="s">
        <v>82</v>
      </c>
      <c r="AY270" s="247" t="s">
        <v>165</v>
      </c>
    </row>
    <row r="271" spans="1:65" s="2" customFormat="1" ht="16.5" customHeight="1">
      <c r="A271" s="39"/>
      <c r="B271" s="40"/>
      <c r="C271" s="259" t="s">
        <v>435</v>
      </c>
      <c r="D271" s="259" t="s">
        <v>267</v>
      </c>
      <c r="E271" s="260" t="s">
        <v>436</v>
      </c>
      <c r="F271" s="261" t="s">
        <v>437</v>
      </c>
      <c r="G271" s="262" t="s">
        <v>275</v>
      </c>
      <c r="H271" s="263">
        <v>2</v>
      </c>
      <c r="I271" s="264"/>
      <c r="J271" s="265">
        <f>ROUND(I271*H271,2)</f>
        <v>0</v>
      </c>
      <c r="K271" s="261" t="s">
        <v>170</v>
      </c>
      <c r="L271" s="266"/>
      <c r="M271" s="267" t="s">
        <v>19</v>
      </c>
      <c r="N271" s="268" t="s">
        <v>45</v>
      </c>
      <c r="O271" s="85"/>
      <c r="P271" s="215">
        <f>O271*H271</f>
        <v>0</v>
      </c>
      <c r="Q271" s="215">
        <v>0.0009</v>
      </c>
      <c r="R271" s="215">
        <f>Q271*H271</f>
        <v>0.0018</v>
      </c>
      <c r="S271" s="215">
        <v>0</v>
      </c>
      <c r="T271" s="21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7" t="s">
        <v>218</v>
      </c>
      <c r="AT271" s="217" t="s">
        <v>267</v>
      </c>
      <c r="AU271" s="217" t="s">
        <v>84</v>
      </c>
      <c r="AY271" s="18" t="s">
        <v>165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8" t="s">
        <v>82</v>
      </c>
      <c r="BK271" s="218">
        <f>ROUND(I271*H271,2)</f>
        <v>0</v>
      </c>
      <c r="BL271" s="18" t="s">
        <v>171</v>
      </c>
      <c r="BM271" s="217" t="s">
        <v>438</v>
      </c>
    </row>
    <row r="272" spans="1:47" s="2" customFormat="1" ht="12">
      <c r="A272" s="39"/>
      <c r="B272" s="40"/>
      <c r="C272" s="41"/>
      <c r="D272" s="219" t="s">
        <v>173</v>
      </c>
      <c r="E272" s="41"/>
      <c r="F272" s="220" t="s">
        <v>437</v>
      </c>
      <c r="G272" s="41"/>
      <c r="H272" s="41"/>
      <c r="I272" s="221"/>
      <c r="J272" s="41"/>
      <c r="K272" s="41"/>
      <c r="L272" s="45"/>
      <c r="M272" s="222"/>
      <c r="N272" s="223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173</v>
      </c>
      <c r="AU272" s="18" t="s">
        <v>84</v>
      </c>
    </row>
    <row r="273" spans="1:51" s="13" customFormat="1" ht="12">
      <c r="A273" s="13"/>
      <c r="B273" s="226"/>
      <c r="C273" s="227"/>
      <c r="D273" s="219" t="s">
        <v>177</v>
      </c>
      <c r="E273" s="228" t="s">
        <v>19</v>
      </c>
      <c r="F273" s="229" t="s">
        <v>439</v>
      </c>
      <c r="G273" s="227"/>
      <c r="H273" s="230">
        <v>2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177</v>
      </c>
      <c r="AU273" s="236" t="s">
        <v>84</v>
      </c>
      <c r="AV273" s="13" t="s">
        <v>84</v>
      </c>
      <c r="AW273" s="13" t="s">
        <v>35</v>
      </c>
      <c r="AX273" s="13" t="s">
        <v>74</v>
      </c>
      <c r="AY273" s="236" t="s">
        <v>165</v>
      </c>
    </row>
    <row r="274" spans="1:51" s="14" customFormat="1" ht="12">
      <c r="A274" s="14"/>
      <c r="B274" s="237"/>
      <c r="C274" s="238"/>
      <c r="D274" s="219" t="s">
        <v>177</v>
      </c>
      <c r="E274" s="239" t="s">
        <v>19</v>
      </c>
      <c r="F274" s="240" t="s">
        <v>179</v>
      </c>
      <c r="G274" s="238"/>
      <c r="H274" s="241">
        <v>2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7" t="s">
        <v>177</v>
      </c>
      <c r="AU274" s="247" t="s">
        <v>84</v>
      </c>
      <c r="AV274" s="14" t="s">
        <v>171</v>
      </c>
      <c r="AW274" s="14" t="s">
        <v>35</v>
      </c>
      <c r="AX274" s="14" t="s">
        <v>82</v>
      </c>
      <c r="AY274" s="247" t="s">
        <v>165</v>
      </c>
    </row>
    <row r="275" spans="1:65" s="2" customFormat="1" ht="16.5" customHeight="1">
      <c r="A275" s="39"/>
      <c r="B275" s="40"/>
      <c r="C275" s="206" t="s">
        <v>440</v>
      </c>
      <c r="D275" s="206" t="s">
        <v>167</v>
      </c>
      <c r="E275" s="207" t="s">
        <v>441</v>
      </c>
      <c r="F275" s="208" t="s">
        <v>442</v>
      </c>
      <c r="G275" s="209" t="s">
        <v>275</v>
      </c>
      <c r="H275" s="210">
        <v>8</v>
      </c>
      <c r="I275" s="211"/>
      <c r="J275" s="212">
        <f>ROUND(I275*H275,2)</f>
        <v>0</v>
      </c>
      <c r="K275" s="208" t="s">
        <v>170</v>
      </c>
      <c r="L275" s="45"/>
      <c r="M275" s="213" t="s">
        <v>19</v>
      </c>
      <c r="N275" s="214" t="s">
        <v>45</v>
      </c>
      <c r="O275" s="85"/>
      <c r="P275" s="215">
        <f>O275*H275</f>
        <v>0</v>
      </c>
      <c r="Q275" s="215">
        <v>0.10941</v>
      </c>
      <c r="R275" s="215">
        <f>Q275*H275</f>
        <v>0.87528</v>
      </c>
      <c r="S275" s="215">
        <v>0</v>
      </c>
      <c r="T275" s="21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7" t="s">
        <v>171</v>
      </c>
      <c r="AT275" s="217" t="s">
        <v>167</v>
      </c>
      <c r="AU275" s="217" t="s">
        <v>84</v>
      </c>
      <c r="AY275" s="18" t="s">
        <v>165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8" t="s">
        <v>82</v>
      </c>
      <c r="BK275" s="218">
        <f>ROUND(I275*H275,2)</f>
        <v>0</v>
      </c>
      <c r="BL275" s="18" t="s">
        <v>171</v>
      </c>
      <c r="BM275" s="217" t="s">
        <v>443</v>
      </c>
    </row>
    <row r="276" spans="1:47" s="2" customFormat="1" ht="12">
      <c r="A276" s="39"/>
      <c r="B276" s="40"/>
      <c r="C276" s="41"/>
      <c r="D276" s="219" t="s">
        <v>173</v>
      </c>
      <c r="E276" s="41"/>
      <c r="F276" s="220" t="s">
        <v>444</v>
      </c>
      <c r="G276" s="41"/>
      <c r="H276" s="41"/>
      <c r="I276" s="221"/>
      <c r="J276" s="41"/>
      <c r="K276" s="41"/>
      <c r="L276" s="45"/>
      <c r="M276" s="222"/>
      <c r="N276" s="223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173</v>
      </c>
      <c r="AU276" s="18" t="s">
        <v>84</v>
      </c>
    </row>
    <row r="277" spans="1:47" s="2" customFormat="1" ht="12">
      <c r="A277" s="39"/>
      <c r="B277" s="40"/>
      <c r="C277" s="41"/>
      <c r="D277" s="224" t="s">
        <v>175</v>
      </c>
      <c r="E277" s="41"/>
      <c r="F277" s="225" t="s">
        <v>445</v>
      </c>
      <c r="G277" s="41"/>
      <c r="H277" s="41"/>
      <c r="I277" s="221"/>
      <c r="J277" s="41"/>
      <c r="K277" s="41"/>
      <c r="L277" s="45"/>
      <c r="M277" s="222"/>
      <c r="N277" s="223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175</v>
      </c>
      <c r="AU277" s="18" t="s">
        <v>84</v>
      </c>
    </row>
    <row r="278" spans="1:65" s="2" customFormat="1" ht="16.5" customHeight="1">
      <c r="A278" s="39"/>
      <c r="B278" s="40"/>
      <c r="C278" s="259" t="s">
        <v>446</v>
      </c>
      <c r="D278" s="259" t="s">
        <v>267</v>
      </c>
      <c r="E278" s="260" t="s">
        <v>447</v>
      </c>
      <c r="F278" s="261" t="s">
        <v>448</v>
      </c>
      <c r="G278" s="262" t="s">
        <v>275</v>
      </c>
      <c r="H278" s="263">
        <v>8</v>
      </c>
      <c r="I278" s="264"/>
      <c r="J278" s="265">
        <f>ROUND(I278*H278,2)</f>
        <v>0</v>
      </c>
      <c r="K278" s="261" t="s">
        <v>170</v>
      </c>
      <c r="L278" s="266"/>
      <c r="M278" s="267" t="s">
        <v>19</v>
      </c>
      <c r="N278" s="268" t="s">
        <v>45</v>
      </c>
      <c r="O278" s="85"/>
      <c r="P278" s="215">
        <f>O278*H278</f>
        <v>0</v>
      </c>
      <c r="Q278" s="215">
        <v>0.0025</v>
      </c>
      <c r="R278" s="215">
        <f>Q278*H278</f>
        <v>0.02</v>
      </c>
      <c r="S278" s="215">
        <v>0</v>
      </c>
      <c r="T278" s="216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7" t="s">
        <v>218</v>
      </c>
      <c r="AT278" s="217" t="s">
        <v>267</v>
      </c>
      <c r="AU278" s="217" t="s">
        <v>84</v>
      </c>
      <c r="AY278" s="18" t="s">
        <v>165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8" t="s">
        <v>82</v>
      </c>
      <c r="BK278" s="218">
        <f>ROUND(I278*H278,2)</f>
        <v>0</v>
      </c>
      <c r="BL278" s="18" t="s">
        <v>171</v>
      </c>
      <c r="BM278" s="217" t="s">
        <v>449</v>
      </c>
    </row>
    <row r="279" spans="1:47" s="2" customFormat="1" ht="12">
      <c r="A279" s="39"/>
      <c r="B279" s="40"/>
      <c r="C279" s="41"/>
      <c r="D279" s="219" t="s">
        <v>173</v>
      </c>
      <c r="E279" s="41"/>
      <c r="F279" s="220" t="s">
        <v>448</v>
      </c>
      <c r="G279" s="41"/>
      <c r="H279" s="41"/>
      <c r="I279" s="221"/>
      <c r="J279" s="41"/>
      <c r="K279" s="41"/>
      <c r="L279" s="45"/>
      <c r="M279" s="222"/>
      <c r="N279" s="223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173</v>
      </c>
      <c r="AU279" s="18" t="s">
        <v>84</v>
      </c>
    </row>
    <row r="280" spans="1:65" s="2" customFormat="1" ht="16.5" customHeight="1">
      <c r="A280" s="39"/>
      <c r="B280" s="40"/>
      <c r="C280" s="206" t="s">
        <v>450</v>
      </c>
      <c r="D280" s="206" t="s">
        <v>167</v>
      </c>
      <c r="E280" s="207" t="s">
        <v>451</v>
      </c>
      <c r="F280" s="208" t="s">
        <v>452</v>
      </c>
      <c r="G280" s="209" t="s">
        <v>275</v>
      </c>
      <c r="H280" s="210">
        <v>2</v>
      </c>
      <c r="I280" s="211"/>
      <c r="J280" s="212">
        <f>ROUND(I280*H280,2)</f>
        <v>0</v>
      </c>
      <c r="K280" s="208" t="s">
        <v>170</v>
      </c>
      <c r="L280" s="45"/>
      <c r="M280" s="213" t="s">
        <v>19</v>
      </c>
      <c r="N280" s="214" t="s">
        <v>45</v>
      </c>
      <c r="O280" s="85"/>
      <c r="P280" s="215">
        <f>O280*H280</f>
        <v>0</v>
      </c>
      <c r="Q280" s="215">
        <v>0.00158</v>
      </c>
      <c r="R280" s="215">
        <f>Q280*H280</f>
        <v>0.00316</v>
      </c>
      <c r="S280" s="215">
        <v>0</v>
      </c>
      <c r="T280" s="21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7" t="s">
        <v>171</v>
      </c>
      <c r="AT280" s="217" t="s">
        <v>167</v>
      </c>
      <c r="AU280" s="217" t="s">
        <v>84</v>
      </c>
      <c r="AY280" s="18" t="s">
        <v>165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8" t="s">
        <v>82</v>
      </c>
      <c r="BK280" s="218">
        <f>ROUND(I280*H280,2)</f>
        <v>0</v>
      </c>
      <c r="BL280" s="18" t="s">
        <v>171</v>
      </c>
      <c r="BM280" s="217" t="s">
        <v>453</v>
      </c>
    </row>
    <row r="281" spans="1:47" s="2" customFormat="1" ht="12">
      <c r="A281" s="39"/>
      <c r="B281" s="40"/>
      <c r="C281" s="41"/>
      <c r="D281" s="219" t="s">
        <v>173</v>
      </c>
      <c r="E281" s="41"/>
      <c r="F281" s="220" t="s">
        <v>454</v>
      </c>
      <c r="G281" s="41"/>
      <c r="H281" s="41"/>
      <c r="I281" s="221"/>
      <c r="J281" s="41"/>
      <c r="K281" s="41"/>
      <c r="L281" s="45"/>
      <c r="M281" s="222"/>
      <c r="N281" s="223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173</v>
      </c>
      <c r="AU281" s="18" t="s">
        <v>84</v>
      </c>
    </row>
    <row r="282" spans="1:47" s="2" customFormat="1" ht="12">
      <c r="A282" s="39"/>
      <c r="B282" s="40"/>
      <c r="C282" s="41"/>
      <c r="D282" s="224" t="s">
        <v>175</v>
      </c>
      <c r="E282" s="41"/>
      <c r="F282" s="225" t="s">
        <v>455</v>
      </c>
      <c r="G282" s="41"/>
      <c r="H282" s="41"/>
      <c r="I282" s="221"/>
      <c r="J282" s="41"/>
      <c r="K282" s="41"/>
      <c r="L282" s="45"/>
      <c r="M282" s="222"/>
      <c r="N282" s="223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175</v>
      </c>
      <c r="AU282" s="18" t="s">
        <v>84</v>
      </c>
    </row>
    <row r="283" spans="1:51" s="15" customFormat="1" ht="12">
      <c r="A283" s="15"/>
      <c r="B283" s="249"/>
      <c r="C283" s="250"/>
      <c r="D283" s="219" t="s">
        <v>177</v>
      </c>
      <c r="E283" s="251" t="s">
        <v>19</v>
      </c>
      <c r="F283" s="252" t="s">
        <v>456</v>
      </c>
      <c r="G283" s="250"/>
      <c r="H283" s="251" t="s">
        <v>19</v>
      </c>
      <c r="I283" s="253"/>
      <c r="J283" s="250"/>
      <c r="K283" s="250"/>
      <c r="L283" s="254"/>
      <c r="M283" s="255"/>
      <c r="N283" s="256"/>
      <c r="O283" s="256"/>
      <c r="P283" s="256"/>
      <c r="Q283" s="256"/>
      <c r="R283" s="256"/>
      <c r="S283" s="256"/>
      <c r="T283" s="257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8" t="s">
        <v>177</v>
      </c>
      <c r="AU283" s="258" t="s">
        <v>84</v>
      </c>
      <c r="AV283" s="15" t="s">
        <v>82</v>
      </c>
      <c r="AW283" s="15" t="s">
        <v>35</v>
      </c>
      <c r="AX283" s="15" t="s">
        <v>74</v>
      </c>
      <c r="AY283" s="258" t="s">
        <v>165</v>
      </c>
    </row>
    <row r="284" spans="1:51" s="13" customFormat="1" ht="12">
      <c r="A284" s="13"/>
      <c r="B284" s="226"/>
      <c r="C284" s="227"/>
      <c r="D284" s="219" t="s">
        <v>177</v>
      </c>
      <c r="E284" s="228" t="s">
        <v>19</v>
      </c>
      <c r="F284" s="229" t="s">
        <v>84</v>
      </c>
      <c r="G284" s="227"/>
      <c r="H284" s="230">
        <v>2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177</v>
      </c>
      <c r="AU284" s="236" t="s">
        <v>84</v>
      </c>
      <c r="AV284" s="13" t="s">
        <v>84</v>
      </c>
      <c r="AW284" s="13" t="s">
        <v>35</v>
      </c>
      <c r="AX284" s="13" t="s">
        <v>74</v>
      </c>
      <c r="AY284" s="236" t="s">
        <v>165</v>
      </c>
    </row>
    <row r="285" spans="1:51" s="14" customFormat="1" ht="12">
      <c r="A285" s="14"/>
      <c r="B285" s="237"/>
      <c r="C285" s="238"/>
      <c r="D285" s="219" t="s">
        <v>177</v>
      </c>
      <c r="E285" s="239" t="s">
        <v>19</v>
      </c>
      <c r="F285" s="240" t="s">
        <v>179</v>
      </c>
      <c r="G285" s="238"/>
      <c r="H285" s="241">
        <v>2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7" t="s">
        <v>177</v>
      </c>
      <c r="AU285" s="247" t="s">
        <v>84</v>
      </c>
      <c r="AV285" s="14" t="s">
        <v>171</v>
      </c>
      <c r="AW285" s="14" t="s">
        <v>35</v>
      </c>
      <c r="AX285" s="14" t="s">
        <v>82</v>
      </c>
      <c r="AY285" s="247" t="s">
        <v>165</v>
      </c>
    </row>
    <row r="286" spans="1:65" s="2" customFormat="1" ht="16.5" customHeight="1">
      <c r="A286" s="39"/>
      <c r="B286" s="40"/>
      <c r="C286" s="206" t="s">
        <v>457</v>
      </c>
      <c r="D286" s="206" t="s">
        <v>167</v>
      </c>
      <c r="E286" s="207" t="s">
        <v>458</v>
      </c>
      <c r="F286" s="208" t="s">
        <v>459</v>
      </c>
      <c r="G286" s="209" t="s">
        <v>196</v>
      </c>
      <c r="H286" s="210">
        <v>124</v>
      </c>
      <c r="I286" s="211"/>
      <c r="J286" s="212">
        <f>ROUND(I286*H286,2)</f>
        <v>0</v>
      </c>
      <c r="K286" s="208" t="s">
        <v>170</v>
      </c>
      <c r="L286" s="45"/>
      <c r="M286" s="213" t="s">
        <v>19</v>
      </c>
      <c r="N286" s="214" t="s">
        <v>45</v>
      </c>
      <c r="O286" s="85"/>
      <c r="P286" s="215">
        <f>O286*H286</f>
        <v>0</v>
      </c>
      <c r="Q286" s="215">
        <v>4E-05</v>
      </c>
      <c r="R286" s="215">
        <f>Q286*H286</f>
        <v>0.00496</v>
      </c>
      <c r="S286" s="215">
        <v>0</v>
      </c>
      <c r="T286" s="21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7" t="s">
        <v>171</v>
      </c>
      <c r="AT286" s="217" t="s">
        <v>167</v>
      </c>
      <c r="AU286" s="217" t="s">
        <v>84</v>
      </c>
      <c r="AY286" s="18" t="s">
        <v>165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8" t="s">
        <v>82</v>
      </c>
      <c r="BK286" s="218">
        <f>ROUND(I286*H286,2)</f>
        <v>0</v>
      </c>
      <c r="BL286" s="18" t="s">
        <v>171</v>
      </c>
      <c r="BM286" s="217" t="s">
        <v>460</v>
      </c>
    </row>
    <row r="287" spans="1:47" s="2" customFormat="1" ht="12">
      <c r="A287" s="39"/>
      <c r="B287" s="40"/>
      <c r="C287" s="41"/>
      <c r="D287" s="219" t="s">
        <v>173</v>
      </c>
      <c r="E287" s="41"/>
      <c r="F287" s="220" t="s">
        <v>461</v>
      </c>
      <c r="G287" s="41"/>
      <c r="H287" s="41"/>
      <c r="I287" s="221"/>
      <c r="J287" s="41"/>
      <c r="K287" s="41"/>
      <c r="L287" s="45"/>
      <c r="M287" s="222"/>
      <c r="N287" s="223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173</v>
      </c>
      <c r="AU287" s="18" t="s">
        <v>84</v>
      </c>
    </row>
    <row r="288" spans="1:47" s="2" customFormat="1" ht="12">
      <c r="A288" s="39"/>
      <c r="B288" s="40"/>
      <c r="C288" s="41"/>
      <c r="D288" s="224" t="s">
        <v>175</v>
      </c>
      <c r="E288" s="41"/>
      <c r="F288" s="225" t="s">
        <v>462</v>
      </c>
      <c r="G288" s="41"/>
      <c r="H288" s="41"/>
      <c r="I288" s="221"/>
      <c r="J288" s="41"/>
      <c r="K288" s="41"/>
      <c r="L288" s="45"/>
      <c r="M288" s="222"/>
      <c r="N288" s="223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175</v>
      </c>
      <c r="AU288" s="18" t="s">
        <v>84</v>
      </c>
    </row>
    <row r="289" spans="1:51" s="15" customFormat="1" ht="12">
      <c r="A289" s="15"/>
      <c r="B289" s="249"/>
      <c r="C289" s="250"/>
      <c r="D289" s="219" t="s">
        <v>177</v>
      </c>
      <c r="E289" s="251" t="s">
        <v>19</v>
      </c>
      <c r="F289" s="252" t="s">
        <v>463</v>
      </c>
      <c r="G289" s="250"/>
      <c r="H289" s="251" t="s">
        <v>19</v>
      </c>
      <c r="I289" s="253"/>
      <c r="J289" s="250"/>
      <c r="K289" s="250"/>
      <c r="L289" s="254"/>
      <c r="M289" s="255"/>
      <c r="N289" s="256"/>
      <c r="O289" s="256"/>
      <c r="P289" s="256"/>
      <c r="Q289" s="256"/>
      <c r="R289" s="256"/>
      <c r="S289" s="256"/>
      <c r="T289" s="257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8" t="s">
        <v>177</v>
      </c>
      <c r="AU289" s="258" t="s">
        <v>84</v>
      </c>
      <c r="AV289" s="15" t="s">
        <v>82</v>
      </c>
      <c r="AW289" s="15" t="s">
        <v>35</v>
      </c>
      <c r="AX289" s="15" t="s">
        <v>74</v>
      </c>
      <c r="AY289" s="258" t="s">
        <v>165</v>
      </c>
    </row>
    <row r="290" spans="1:51" s="13" customFormat="1" ht="12">
      <c r="A290" s="13"/>
      <c r="B290" s="226"/>
      <c r="C290" s="227"/>
      <c r="D290" s="219" t="s">
        <v>177</v>
      </c>
      <c r="E290" s="228" t="s">
        <v>19</v>
      </c>
      <c r="F290" s="229" t="s">
        <v>464</v>
      </c>
      <c r="G290" s="227"/>
      <c r="H290" s="230">
        <v>110</v>
      </c>
      <c r="I290" s="231"/>
      <c r="J290" s="227"/>
      <c r="K290" s="227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177</v>
      </c>
      <c r="AU290" s="236" t="s">
        <v>84</v>
      </c>
      <c r="AV290" s="13" t="s">
        <v>84</v>
      </c>
      <c r="AW290" s="13" t="s">
        <v>35</v>
      </c>
      <c r="AX290" s="13" t="s">
        <v>74</v>
      </c>
      <c r="AY290" s="236" t="s">
        <v>165</v>
      </c>
    </row>
    <row r="291" spans="1:51" s="13" customFormat="1" ht="12">
      <c r="A291" s="13"/>
      <c r="B291" s="226"/>
      <c r="C291" s="227"/>
      <c r="D291" s="219" t="s">
        <v>177</v>
      </c>
      <c r="E291" s="228" t="s">
        <v>19</v>
      </c>
      <c r="F291" s="229" t="s">
        <v>465</v>
      </c>
      <c r="G291" s="227"/>
      <c r="H291" s="230">
        <v>14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6" t="s">
        <v>177</v>
      </c>
      <c r="AU291" s="236" t="s">
        <v>84</v>
      </c>
      <c r="AV291" s="13" t="s">
        <v>84</v>
      </c>
      <c r="AW291" s="13" t="s">
        <v>35</v>
      </c>
      <c r="AX291" s="13" t="s">
        <v>74</v>
      </c>
      <c r="AY291" s="236" t="s">
        <v>165</v>
      </c>
    </row>
    <row r="292" spans="1:51" s="14" customFormat="1" ht="12">
      <c r="A292" s="14"/>
      <c r="B292" s="237"/>
      <c r="C292" s="238"/>
      <c r="D292" s="219" t="s">
        <v>177</v>
      </c>
      <c r="E292" s="239" t="s">
        <v>19</v>
      </c>
      <c r="F292" s="240" t="s">
        <v>179</v>
      </c>
      <c r="G292" s="238"/>
      <c r="H292" s="241">
        <v>124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7" t="s">
        <v>177</v>
      </c>
      <c r="AU292" s="247" t="s">
        <v>84</v>
      </c>
      <c r="AV292" s="14" t="s">
        <v>171</v>
      </c>
      <c r="AW292" s="14" t="s">
        <v>35</v>
      </c>
      <c r="AX292" s="14" t="s">
        <v>82</v>
      </c>
      <c r="AY292" s="247" t="s">
        <v>165</v>
      </c>
    </row>
    <row r="293" spans="1:65" s="2" customFormat="1" ht="16.5" customHeight="1">
      <c r="A293" s="39"/>
      <c r="B293" s="40"/>
      <c r="C293" s="206" t="s">
        <v>466</v>
      </c>
      <c r="D293" s="206" t="s">
        <v>167</v>
      </c>
      <c r="E293" s="207" t="s">
        <v>467</v>
      </c>
      <c r="F293" s="208" t="s">
        <v>468</v>
      </c>
      <c r="G293" s="209" t="s">
        <v>196</v>
      </c>
      <c r="H293" s="210">
        <v>879.69</v>
      </c>
      <c r="I293" s="211"/>
      <c r="J293" s="212">
        <f>ROUND(I293*H293,2)</f>
        <v>0</v>
      </c>
      <c r="K293" s="208" t="s">
        <v>170</v>
      </c>
      <c r="L293" s="45"/>
      <c r="M293" s="213" t="s">
        <v>19</v>
      </c>
      <c r="N293" s="214" t="s">
        <v>45</v>
      </c>
      <c r="O293" s="85"/>
      <c r="P293" s="215">
        <f>O293*H293</f>
        <v>0</v>
      </c>
      <c r="Q293" s="215">
        <v>0.1554</v>
      </c>
      <c r="R293" s="215">
        <f>Q293*H293</f>
        <v>136.70382600000002</v>
      </c>
      <c r="S293" s="215">
        <v>0</v>
      </c>
      <c r="T293" s="216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7" t="s">
        <v>171</v>
      </c>
      <c r="AT293" s="217" t="s">
        <v>167</v>
      </c>
      <c r="AU293" s="217" t="s">
        <v>84</v>
      </c>
      <c r="AY293" s="18" t="s">
        <v>165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8" t="s">
        <v>82</v>
      </c>
      <c r="BK293" s="218">
        <f>ROUND(I293*H293,2)</f>
        <v>0</v>
      </c>
      <c r="BL293" s="18" t="s">
        <v>171</v>
      </c>
      <c r="BM293" s="217" t="s">
        <v>469</v>
      </c>
    </row>
    <row r="294" spans="1:47" s="2" customFormat="1" ht="12">
      <c r="A294" s="39"/>
      <c r="B294" s="40"/>
      <c r="C294" s="41"/>
      <c r="D294" s="219" t="s">
        <v>173</v>
      </c>
      <c r="E294" s="41"/>
      <c r="F294" s="220" t="s">
        <v>470</v>
      </c>
      <c r="G294" s="41"/>
      <c r="H294" s="41"/>
      <c r="I294" s="221"/>
      <c r="J294" s="41"/>
      <c r="K294" s="41"/>
      <c r="L294" s="45"/>
      <c r="M294" s="222"/>
      <c r="N294" s="223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173</v>
      </c>
      <c r="AU294" s="18" t="s">
        <v>84</v>
      </c>
    </row>
    <row r="295" spans="1:47" s="2" customFormat="1" ht="12">
      <c r="A295" s="39"/>
      <c r="B295" s="40"/>
      <c r="C295" s="41"/>
      <c r="D295" s="224" t="s">
        <v>175</v>
      </c>
      <c r="E295" s="41"/>
      <c r="F295" s="225" t="s">
        <v>471</v>
      </c>
      <c r="G295" s="41"/>
      <c r="H295" s="41"/>
      <c r="I295" s="221"/>
      <c r="J295" s="41"/>
      <c r="K295" s="41"/>
      <c r="L295" s="45"/>
      <c r="M295" s="222"/>
      <c r="N295" s="223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175</v>
      </c>
      <c r="AU295" s="18" t="s">
        <v>84</v>
      </c>
    </row>
    <row r="296" spans="1:51" s="13" customFormat="1" ht="12">
      <c r="A296" s="13"/>
      <c r="B296" s="226"/>
      <c r="C296" s="227"/>
      <c r="D296" s="219" t="s">
        <v>177</v>
      </c>
      <c r="E296" s="228" t="s">
        <v>19</v>
      </c>
      <c r="F296" s="229" t="s">
        <v>472</v>
      </c>
      <c r="G296" s="227"/>
      <c r="H296" s="230">
        <v>879.69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177</v>
      </c>
      <c r="AU296" s="236" t="s">
        <v>84</v>
      </c>
      <c r="AV296" s="13" t="s">
        <v>84</v>
      </c>
      <c r="AW296" s="13" t="s">
        <v>35</v>
      </c>
      <c r="AX296" s="13" t="s">
        <v>74</v>
      </c>
      <c r="AY296" s="236" t="s">
        <v>165</v>
      </c>
    </row>
    <row r="297" spans="1:51" s="14" customFormat="1" ht="12">
      <c r="A297" s="14"/>
      <c r="B297" s="237"/>
      <c r="C297" s="238"/>
      <c r="D297" s="219" t="s">
        <v>177</v>
      </c>
      <c r="E297" s="239" t="s">
        <v>19</v>
      </c>
      <c r="F297" s="240" t="s">
        <v>179</v>
      </c>
      <c r="G297" s="238"/>
      <c r="H297" s="241">
        <v>879.69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7" t="s">
        <v>177</v>
      </c>
      <c r="AU297" s="247" t="s">
        <v>84</v>
      </c>
      <c r="AV297" s="14" t="s">
        <v>171</v>
      </c>
      <c r="AW297" s="14" t="s">
        <v>35</v>
      </c>
      <c r="AX297" s="14" t="s">
        <v>82</v>
      </c>
      <c r="AY297" s="247" t="s">
        <v>165</v>
      </c>
    </row>
    <row r="298" spans="1:65" s="2" customFormat="1" ht="16.5" customHeight="1">
      <c r="A298" s="39"/>
      <c r="B298" s="40"/>
      <c r="C298" s="259" t="s">
        <v>473</v>
      </c>
      <c r="D298" s="259" t="s">
        <v>267</v>
      </c>
      <c r="E298" s="260" t="s">
        <v>474</v>
      </c>
      <c r="F298" s="261" t="s">
        <v>475</v>
      </c>
      <c r="G298" s="262" t="s">
        <v>196</v>
      </c>
      <c r="H298" s="263">
        <v>740.912</v>
      </c>
      <c r="I298" s="264"/>
      <c r="J298" s="265">
        <f>ROUND(I298*H298,2)</f>
        <v>0</v>
      </c>
      <c r="K298" s="261" t="s">
        <v>170</v>
      </c>
      <c r="L298" s="266"/>
      <c r="M298" s="267" t="s">
        <v>19</v>
      </c>
      <c r="N298" s="268" t="s">
        <v>45</v>
      </c>
      <c r="O298" s="85"/>
      <c r="P298" s="215">
        <f>O298*H298</f>
        <v>0</v>
      </c>
      <c r="Q298" s="215">
        <v>0.08</v>
      </c>
      <c r="R298" s="215">
        <f>Q298*H298</f>
        <v>59.272960000000005</v>
      </c>
      <c r="S298" s="215">
        <v>0</v>
      </c>
      <c r="T298" s="21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7" t="s">
        <v>218</v>
      </c>
      <c r="AT298" s="217" t="s">
        <v>267</v>
      </c>
      <c r="AU298" s="217" t="s">
        <v>84</v>
      </c>
      <c r="AY298" s="18" t="s">
        <v>165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8" t="s">
        <v>82</v>
      </c>
      <c r="BK298" s="218">
        <f>ROUND(I298*H298,2)</f>
        <v>0</v>
      </c>
      <c r="BL298" s="18" t="s">
        <v>171</v>
      </c>
      <c r="BM298" s="217" t="s">
        <v>476</v>
      </c>
    </row>
    <row r="299" spans="1:47" s="2" customFormat="1" ht="12">
      <c r="A299" s="39"/>
      <c r="B299" s="40"/>
      <c r="C299" s="41"/>
      <c r="D299" s="219" t="s">
        <v>173</v>
      </c>
      <c r="E299" s="41"/>
      <c r="F299" s="220" t="s">
        <v>475</v>
      </c>
      <c r="G299" s="41"/>
      <c r="H299" s="41"/>
      <c r="I299" s="221"/>
      <c r="J299" s="41"/>
      <c r="K299" s="41"/>
      <c r="L299" s="45"/>
      <c r="M299" s="222"/>
      <c r="N299" s="223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173</v>
      </c>
      <c r="AU299" s="18" t="s">
        <v>84</v>
      </c>
    </row>
    <row r="300" spans="1:51" s="13" customFormat="1" ht="12">
      <c r="A300" s="13"/>
      <c r="B300" s="226"/>
      <c r="C300" s="227"/>
      <c r="D300" s="219" t="s">
        <v>177</v>
      </c>
      <c r="E300" s="228" t="s">
        <v>19</v>
      </c>
      <c r="F300" s="229" t="s">
        <v>477</v>
      </c>
      <c r="G300" s="227"/>
      <c r="H300" s="230">
        <v>726.384</v>
      </c>
      <c r="I300" s="231"/>
      <c r="J300" s="227"/>
      <c r="K300" s="227"/>
      <c r="L300" s="232"/>
      <c r="M300" s="233"/>
      <c r="N300" s="234"/>
      <c r="O300" s="234"/>
      <c r="P300" s="234"/>
      <c r="Q300" s="234"/>
      <c r="R300" s="234"/>
      <c r="S300" s="234"/>
      <c r="T300" s="23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6" t="s">
        <v>177</v>
      </c>
      <c r="AU300" s="236" t="s">
        <v>84</v>
      </c>
      <c r="AV300" s="13" t="s">
        <v>84</v>
      </c>
      <c r="AW300" s="13" t="s">
        <v>35</v>
      </c>
      <c r="AX300" s="13" t="s">
        <v>74</v>
      </c>
      <c r="AY300" s="236" t="s">
        <v>165</v>
      </c>
    </row>
    <row r="301" spans="1:51" s="14" customFormat="1" ht="12">
      <c r="A301" s="14"/>
      <c r="B301" s="237"/>
      <c r="C301" s="238"/>
      <c r="D301" s="219" t="s">
        <v>177</v>
      </c>
      <c r="E301" s="239" t="s">
        <v>19</v>
      </c>
      <c r="F301" s="240" t="s">
        <v>179</v>
      </c>
      <c r="G301" s="238"/>
      <c r="H301" s="241">
        <v>726.384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7" t="s">
        <v>177</v>
      </c>
      <c r="AU301" s="247" t="s">
        <v>84</v>
      </c>
      <c r="AV301" s="14" t="s">
        <v>171</v>
      </c>
      <c r="AW301" s="14" t="s">
        <v>35</v>
      </c>
      <c r="AX301" s="14" t="s">
        <v>82</v>
      </c>
      <c r="AY301" s="247" t="s">
        <v>165</v>
      </c>
    </row>
    <row r="302" spans="1:51" s="13" customFormat="1" ht="12">
      <c r="A302" s="13"/>
      <c r="B302" s="226"/>
      <c r="C302" s="227"/>
      <c r="D302" s="219" t="s">
        <v>177</v>
      </c>
      <c r="E302" s="227"/>
      <c r="F302" s="229" t="s">
        <v>478</v>
      </c>
      <c r="G302" s="227"/>
      <c r="H302" s="230">
        <v>740.912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177</v>
      </c>
      <c r="AU302" s="236" t="s">
        <v>84</v>
      </c>
      <c r="AV302" s="13" t="s">
        <v>84</v>
      </c>
      <c r="AW302" s="13" t="s">
        <v>4</v>
      </c>
      <c r="AX302" s="13" t="s">
        <v>82</v>
      </c>
      <c r="AY302" s="236" t="s">
        <v>165</v>
      </c>
    </row>
    <row r="303" spans="1:65" s="2" customFormat="1" ht="16.5" customHeight="1">
      <c r="A303" s="39"/>
      <c r="B303" s="40"/>
      <c r="C303" s="259" t="s">
        <v>479</v>
      </c>
      <c r="D303" s="259" t="s">
        <v>267</v>
      </c>
      <c r="E303" s="260" t="s">
        <v>480</v>
      </c>
      <c r="F303" s="261" t="s">
        <v>481</v>
      </c>
      <c r="G303" s="262" t="s">
        <v>196</v>
      </c>
      <c r="H303" s="263">
        <v>96.186</v>
      </c>
      <c r="I303" s="264"/>
      <c r="J303" s="265">
        <f>ROUND(I303*H303,2)</f>
        <v>0</v>
      </c>
      <c r="K303" s="261" t="s">
        <v>170</v>
      </c>
      <c r="L303" s="266"/>
      <c r="M303" s="267" t="s">
        <v>19</v>
      </c>
      <c r="N303" s="268" t="s">
        <v>45</v>
      </c>
      <c r="O303" s="85"/>
      <c r="P303" s="215">
        <f>O303*H303</f>
        <v>0</v>
      </c>
      <c r="Q303" s="215">
        <v>0.06567</v>
      </c>
      <c r="R303" s="215">
        <f>Q303*H303</f>
        <v>6.316534620000001</v>
      </c>
      <c r="S303" s="215">
        <v>0</v>
      </c>
      <c r="T303" s="216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7" t="s">
        <v>218</v>
      </c>
      <c r="AT303" s="217" t="s">
        <v>267</v>
      </c>
      <c r="AU303" s="217" t="s">
        <v>84</v>
      </c>
      <c r="AY303" s="18" t="s">
        <v>165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8" t="s">
        <v>82</v>
      </c>
      <c r="BK303" s="218">
        <f>ROUND(I303*H303,2)</f>
        <v>0</v>
      </c>
      <c r="BL303" s="18" t="s">
        <v>171</v>
      </c>
      <c r="BM303" s="217" t="s">
        <v>482</v>
      </c>
    </row>
    <row r="304" spans="1:47" s="2" customFormat="1" ht="12">
      <c r="A304" s="39"/>
      <c r="B304" s="40"/>
      <c r="C304" s="41"/>
      <c r="D304" s="219" t="s">
        <v>173</v>
      </c>
      <c r="E304" s="41"/>
      <c r="F304" s="220" t="s">
        <v>481</v>
      </c>
      <c r="G304" s="41"/>
      <c r="H304" s="41"/>
      <c r="I304" s="221"/>
      <c r="J304" s="41"/>
      <c r="K304" s="41"/>
      <c r="L304" s="45"/>
      <c r="M304" s="222"/>
      <c r="N304" s="223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173</v>
      </c>
      <c r="AU304" s="18" t="s">
        <v>84</v>
      </c>
    </row>
    <row r="305" spans="1:51" s="13" customFormat="1" ht="12">
      <c r="A305" s="13"/>
      <c r="B305" s="226"/>
      <c r="C305" s="227"/>
      <c r="D305" s="219" t="s">
        <v>177</v>
      </c>
      <c r="E305" s="228" t="s">
        <v>19</v>
      </c>
      <c r="F305" s="229" t="s">
        <v>483</v>
      </c>
      <c r="G305" s="227"/>
      <c r="H305" s="230">
        <v>94.3</v>
      </c>
      <c r="I305" s="231"/>
      <c r="J305" s="227"/>
      <c r="K305" s="227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177</v>
      </c>
      <c r="AU305" s="236" t="s">
        <v>84</v>
      </c>
      <c r="AV305" s="13" t="s">
        <v>84</v>
      </c>
      <c r="AW305" s="13" t="s">
        <v>35</v>
      </c>
      <c r="AX305" s="13" t="s">
        <v>74</v>
      </c>
      <c r="AY305" s="236" t="s">
        <v>165</v>
      </c>
    </row>
    <row r="306" spans="1:51" s="14" customFormat="1" ht="12">
      <c r="A306" s="14"/>
      <c r="B306" s="237"/>
      <c r="C306" s="238"/>
      <c r="D306" s="219" t="s">
        <v>177</v>
      </c>
      <c r="E306" s="239" t="s">
        <v>19</v>
      </c>
      <c r="F306" s="240" t="s">
        <v>179</v>
      </c>
      <c r="G306" s="238"/>
      <c r="H306" s="241">
        <v>94.3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7" t="s">
        <v>177</v>
      </c>
      <c r="AU306" s="247" t="s">
        <v>84</v>
      </c>
      <c r="AV306" s="14" t="s">
        <v>171</v>
      </c>
      <c r="AW306" s="14" t="s">
        <v>35</v>
      </c>
      <c r="AX306" s="14" t="s">
        <v>82</v>
      </c>
      <c r="AY306" s="247" t="s">
        <v>165</v>
      </c>
    </row>
    <row r="307" spans="1:51" s="13" customFormat="1" ht="12">
      <c r="A307" s="13"/>
      <c r="B307" s="226"/>
      <c r="C307" s="227"/>
      <c r="D307" s="219" t="s">
        <v>177</v>
      </c>
      <c r="E307" s="227"/>
      <c r="F307" s="229" t="s">
        <v>484</v>
      </c>
      <c r="G307" s="227"/>
      <c r="H307" s="230">
        <v>96.186</v>
      </c>
      <c r="I307" s="231"/>
      <c r="J307" s="227"/>
      <c r="K307" s="227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177</v>
      </c>
      <c r="AU307" s="236" t="s">
        <v>84</v>
      </c>
      <c r="AV307" s="13" t="s">
        <v>84</v>
      </c>
      <c r="AW307" s="13" t="s">
        <v>4</v>
      </c>
      <c r="AX307" s="13" t="s">
        <v>82</v>
      </c>
      <c r="AY307" s="236" t="s">
        <v>165</v>
      </c>
    </row>
    <row r="308" spans="1:65" s="2" customFormat="1" ht="16.5" customHeight="1">
      <c r="A308" s="39"/>
      <c r="B308" s="40"/>
      <c r="C308" s="259" t="s">
        <v>485</v>
      </c>
      <c r="D308" s="259" t="s">
        <v>267</v>
      </c>
      <c r="E308" s="260" t="s">
        <v>486</v>
      </c>
      <c r="F308" s="261" t="s">
        <v>487</v>
      </c>
      <c r="G308" s="262" t="s">
        <v>196</v>
      </c>
      <c r="H308" s="263">
        <v>57.12</v>
      </c>
      <c r="I308" s="264"/>
      <c r="J308" s="265">
        <f>ROUND(I308*H308,2)</f>
        <v>0</v>
      </c>
      <c r="K308" s="261" t="s">
        <v>170</v>
      </c>
      <c r="L308" s="266"/>
      <c r="M308" s="267" t="s">
        <v>19</v>
      </c>
      <c r="N308" s="268" t="s">
        <v>45</v>
      </c>
      <c r="O308" s="85"/>
      <c r="P308" s="215">
        <f>O308*H308</f>
        <v>0</v>
      </c>
      <c r="Q308" s="215">
        <v>0.0483</v>
      </c>
      <c r="R308" s="215">
        <f>Q308*H308</f>
        <v>2.758896</v>
      </c>
      <c r="S308" s="215">
        <v>0</v>
      </c>
      <c r="T308" s="216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7" t="s">
        <v>218</v>
      </c>
      <c r="AT308" s="217" t="s">
        <v>267</v>
      </c>
      <c r="AU308" s="217" t="s">
        <v>84</v>
      </c>
      <c r="AY308" s="18" t="s">
        <v>165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8" t="s">
        <v>82</v>
      </c>
      <c r="BK308" s="218">
        <f>ROUND(I308*H308,2)</f>
        <v>0</v>
      </c>
      <c r="BL308" s="18" t="s">
        <v>171</v>
      </c>
      <c r="BM308" s="217" t="s">
        <v>488</v>
      </c>
    </row>
    <row r="309" spans="1:47" s="2" customFormat="1" ht="12">
      <c r="A309" s="39"/>
      <c r="B309" s="40"/>
      <c r="C309" s="41"/>
      <c r="D309" s="219" t="s">
        <v>173</v>
      </c>
      <c r="E309" s="41"/>
      <c r="F309" s="220" t="s">
        <v>487</v>
      </c>
      <c r="G309" s="41"/>
      <c r="H309" s="41"/>
      <c r="I309" s="221"/>
      <c r="J309" s="41"/>
      <c r="K309" s="41"/>
      <c r="L309" s="45"/>
      <c r="M309" s="222"/>
      <c r="N309" s="223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173</v>
      </c>
      <c r="AU309" s="18" t="s">
        <v>84</v>
      </c>
    </row>
    <row r="310" spans="1:51" s="13" customFormat="1" ht="12">
      <c r="A310" s="13"/>
      <c r="B310" s="226"/>
      <c r="C310" s="227"/>
      <c r="D310" s="219" t="s">
        <v>177</v>
      </c>
      <c r="E310" s="228" t="s">
        <v>19</v>
      </c>
      <c r="F310" s="229" t="s">
        <v>489</v>
      </c>
      <c r="G310" s="227"/>
      <c r="H310" s="230">
        <v>56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177</v>
      </c>
      <c r="AU310" s="236" t="s">
        <v>84</v>
      </c>
      <c r="AV310" s="13" t="s">
        <v>84</v>
      </c>
      <c r="AW310" s="13" t="s">
        <v>35</v>
      </c>
      <c r="AX310" s="13" t="s">
        <v>82</v>
      </c>
      <c r="AY310" s="236" t="s">
        <v>165</v>
      </c>
    </row>
    <row r="311" spans="1:51" s="13" customFormat="1" ht="12">
      <c r="A311" s="13"/>
      <c r="B311" s="226"/>
      <c r="C311" s="227"/>
      <c r="D311" s="219" t="s">
        <v>177</v>
      </c>
      <c r="E311" s="227"/>
      <c r="F311" s="229" t="s">
        <v>490</v>
      </c>
      <c r="G311" s="227"/>
      <c r="H311" s="230">
        <v>57.12</v>
      </c>
      <c r="I311" s="231"/>
      <c r="J311" s="227"/>
      <c r="K311" s="227"/>
      <c r="L311" s="232"/>
      <c r="M311" s="233"/>
      <c r="N311" s="234"/>
      <c r="O311" s="234"/>
      <c r="P311" s="234"/>
      <c r="Q311" s="234"/>
      <c r="R311" s="234"/>
      <c r="S311" s="234"/>
      <c r="T311" s="23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6" t="s">
        <v>177</v>
      </c>
      <c r="AU311" s="236" t="s">
        <v>84</v>
      </c>
      <c r="AV311" s="13" t="s">
        <v>84</v>
      </c>
      <c r="AW311" s="13" t="s">
        <v>4</v>
      </c>
      <c r="AX311" s="13" t="s">
        <v>82</v>
      </c>
      <c r="AY311" s="236" t="s">
        <v>165</v>
      </c>
    </row>
    <row r="312" spans="1:65" s="2" customFormat="1" ht="16.5" customHeight="1">
      <c r="A312" s="39"/>
      <c r="B312" s="40"/>
      <c r="C312" s="206" t="s">
        <v>491</v>
      </c>
      <c r="D312" s="206" t="s">
        <v>167</v>
      </c>
      <c r="E312" s="207" t="s">
        <v>492</v>
      </c>
      <c r="F312" s="208" t="s">
        <v>493</v>
      </c>
      <c r="G312" s="209" t="s">
        <v>196</v>
      </c>
      <c r="H312" s="210">
        <v>338.976</v>
      </c>
      <c r="I312" s="211"/>
      <c r="J312" s="212">
        <f>ROUND(I312*H312,2)</f>
        <v>0</v>
      </c>
      <c r="K312" s="208" t="s">
        <v>170</v>
      </c>
      <c r="L312" s="45"/>
      <c r="M312" s="213" t="s">
        <v>19</v>
      </c>
      <c r="N312" s="214" t="s">
        <v>45</v>
      </c>
      <c r="O312" s="85"/>
      <c r="P312" s="215">
        <f>O312*H312</f>
        <v>0</v>
      </c>
      <c r="Q312" s="215">
        <v>0.10095</v>
      </c>
      <c r="R312" s="215">
        <f>Q312*H312</f>
        <v>34.2196272</v>
      </c>
      <c r="S312" s="215">
        <v>0</v>
      </c>
      <c r="T312" s="21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7" t="s">
        <v>171</v>
      </c>
      <c r="AT312" s="217" t="s">
        <v>167</v>
      </c>
      <c r="AU312" s="217" t="s">
        <v>84</v>
      </c>
      <c r="AY312" s="18" t="s">
        <v>165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8" t="s">
        <v>82</v>
      </c>
      <c r="BK312" s="218">
        <f>ROUND(I312*H312,2)</f>
        <v>0</v>
      </c>
      <c r="BL312" s="18" t="s">
        <v>171</v>
      </c>
      <c r="BM312" s="217" t="s">
        <v>494</v>
      </c>
    </row>
    <row r="313" spans="1:47" s="2" customFormat="1" ht="12">
      <c r="A313" s="39"/>
      <c r="B313" s="40"/>
      <c r="C313" s="41"/>
      <c r="D313" s="219" t="s">
        <v>173</v>
      </c>
      <c r="E313" s="41"/>
      <c r="F313" s="220" t="s">
        <v>495</v>
      </c>
      <c r="G313" s="41"/>
      <c r="H313" s="41"/>
      <c r="I313" s="221"/>
      <c r="J313" s="41"/>
      <c r="K313" s="41"/>
      <c r="L313" s="45"/>
      <c r="M313" s="222"/>
      <c r="N313" s="223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173</v>
      </c>
      <c r="AU313" s="18" t="s">
        <v>84</v>
      </c>
    </row>
    <row r="314" spans="1:47" s="2" customFormat="1" ht="12">
      <c r="A314" s="39"/>
      <c r="B314" s="40"/>
      <c r="C314" s="41"/>
      <c r="D314" s="224" t="s">
        <v>175</v>
      </c>
      <c r="E314" s="41"/>
      <c r="F314" s="225" t="s">
        <v>496</v>
      </c>
      <c r="G314" s="41"/>
      <c r="H314" s="41"/>
      <c r="I314" s="221"/>
      <c r="J314" s="41"/>
      <c r="K314" s="41"/>
      <c r="L314" s="45"/>
      <c r="M314" s="222"/>
      <c r="N314" s="223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175</v>
      </c>
      <c r="AU314" s="18" t="s">
        <v>84</v>
      </c>
    </row>
    <row r="315" spans="1:51" s="13" customFormat="1" ht="12">
      <c r="A315" s="13"/>
      <c r="B315" s="226"/>
      <c r="C315" s="227"/>
      <c r="D315" s="219" t="s">
        <v>177</v>
      </c>
      <c r="E315" s="228" t="s">
        <v>19</v>
      </c>
      <c r="F315" s="229" t="s">
        <v>497</v>
      </c>
      <c r="G315" s="227"/>
      <c r="H315" s="230">
        <v>338.976</v>
      </c>
      <c r="I315" s="231"/>
      <c r="J315" s="227"/>
      <c r="K315" s="227"/>
      <c r="L315" s="232"/>
      <c r="M315" s="233"/>
      <c r="N315" s="234"/>
      <c r="O315" s="234"/>
      <c r="P315" s="234"/>
      <c r="Q315" s="234"/>
      <c r="R315" s="234"/>
      <c r="S315" s="234"/>
      <c r="T315" s="23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6" t="s">
        <v>177</v>
      </c>
      <c r="AU315" s="236" t="s">
        <v>84</v>
      </c>
      <c r="AV315" s="13" t="s">
        <v>84</v>
      </c>
      <c r="AW315" s="13" t="s">
        <v>35</v>
      </c>
      <c r="AX315" s="13" t="s">
        <v>74</v>
      </c>
      <c r="AY315" s="236" t="s">
        <v>165</v>
      </c>
    </row>
    <row r="316" spans="1:51" s="14" customFormat="1" ht="12">
      <c r="A316" s="14"/>
      <c r="B316" s="237"/>
      <c r="C316" s="238"/>
      <c r="D316" s="219" t="s">
        <v>177</v>
      </c>
      <c r="E316" s="239" t="s">
        <v>19</v>
      </c>
      <c r="F316" s="240" t="s">
        <v>179</v>
      </c>
      <c r="G316" s="238"/>
      <c r="H316" s="241">
        <v>338.976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7" t="s">
        <v>177</v>
      </c>
      <c r="AU316" s="247" t="s">
        <v>84</v>
      </c>
      <c r="AV316" s="14" t="s">
        <v>171</v>
      </c>
      <c r="AW316" s="14" t="s">
        <v>35</v>
      </c>
      <c r="AX316" s="14" t="s">
        <v>82</v>
      </c>
      <c r="AY316" s="247" t="s">
        <v>165</v>
      </c>
    </row>
    <row r="317" spans="1:65" s="2" customFormat="1" ht="16.5" customHeight="1">
      <c r="A317" s="39"/>
      <c r="B317" s="40"/>
      <c r="C317" s="259" t="s">
        <v>498</v>
      </c>
      <c r="D317" s="259" t="s">
        <v>267</v>
      </c>
      <c r="E317" s="260" t="s">
        <v>499</v>
      </c>
      <c r="F317" s="261" t="s">
        <v>500</v>
      </c>
      <c r="G317" s="262" t="s">
        <v>196</v>
      </c>
      <c r="H317" s="263">
        <v>345.756</v>
      </c>
      <c r="I317" s="264"/>
      <c r="J317" s="265">
        <f>ROUND(I317*H317,2)</f>
        <v>0</v>
      </c>
      <c r="K317" s="261" t="s">
        <v>170</v>
      </c>
      <c r="L317" s="266"/>
      <c r="M317" s="267" t="s">
        <v>19</v>
      </c>
      <c r="N317" s="268" t="s">
        <v>45</v>
      </c>
      <c r="O317" s="85"/>
      <c r="P317" s="215">
        <f>O317*H317</f>
        <v>0</v>
      </c>
      <c r="Q317" s="215">
        <v>0.028</v>
      </c>
      <c r="R317" s="215">
        <f>Q317*H317</f>
        <v>9.681168</v>
      </c>
      <c r="S317" s="215">
        <v>0</v>
      </c>
      <c r="T317" s="21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7" t="s">
        <v>218</v>
      </c>
      <c r="AT317" s="217" t="s">
        <v>267</v>
      </c>
      <c r="AU317" s="217" t="s">
        <v>84</v>
      </c>
      <c r="AY317" s="18" t="s">
        <v>165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8" t="s">
        <v>82</v>
      </c>
      <c r="BK317" s="218">
        <f>ROUND(I317*H317,2)</f>
        <v>0</v>
      </c>
      <c r="BL317" s="18" t="s">
        <v>171</v>
      </c>
      <c r="BM317" s="217" t="s">
        <v>501</v>
      </c>
    </row>
    <row r="318" spans="1:47" s="2" customFormat="1" ht="12">
      <c r="A318" s="39"/>
      <c r="B318" s="40"/>
      <c r="C318" s="41"/>
      <c r="D318" s="219" t="s">
        <v>173</v>
      </c>
      <c r="E318" s="41"/>
      <c r="F318" s="220" t="s">
        <v>500</v>
      </c>
      <c r="G318" s="41"/>
      <c r="H318" s="41"/>
      <c r="I318" s="221"/>
      <c r="J318" s="41"/>
      <c r="K318" s="41"/>
      <c r="L318" s="45"/>
      <c r="M318" s="222"/>
      <c r="N318" s="223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173</v>
      </c>
      <c r="AU318" s="18" t="s">
        <v>84</v>
      </c>
    </row>
    <row r="319" spans="1:51" s="13" customFormat="1" ht="12">
      <c r="A319" s="13"/>
      <c r="B319" s="226"/>
      <c r="C319" s="227"/>
      <c r="D319" s="219" t="s">
        <v>177</v>
      </c>
      <c r="E319" s="227"/>
      <c r="F319" s="229" t="s">
        <v>502</v>
      </c>
      <c r="G319" s="227"/>
      <c r="H319" s="230">
        <v>345.756</v>
      </c>
      <c r="I319" s="231"/>
      <c r="J319" s="227"/>
      <c r="K319" s="227"/>
      <c r="L319" s="232"/>
      <c r="M319" s="233"/>
      <c r="N319" s="234"/>
      <c r="O319" s="234"/>
      <c r="P319" s="234"/>
      <c r="Q319" s="234"/>
      <c r="R319" s="234"/>
      <c r="S319" s="234"/>
      <c r="T319" s="23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6" t="s">
        <v>177</v>
      </c>
      <c r="AU319" s="236" t="s">
        <v>84</v>
      </c>
      <c r="AV319" s="13" t="s">
        <v>84</v>
      </c>
      <c r="AW319" s="13" t="s">
        <v>4</v>
      </c>
      <c r="AX319" s="13" t="s">
        <v>82</v>
      </c>
      <c r="AY319" s="236" t="s">
        <v>165</v>
      </c>
    </row>
    <row r="320" spans="1:65" s="2" customFormat="1" ht="16.5" customHeight="1">
      <c r="A320" s="39"/>
      <c r="B320" s="40"/>
      <c r="C320" s="206" t="s">
        <v>503</v>
      </c>
      <c r="D320" s="206" t="s">
        <v>167</v>
      </c>
      <c r="E320" s="207" t="s">
        <v>504</v>
      </c>
      <c r="F320" s="208" t="s">
        <v>505</v>
      </c>
      <c r="G320" s="209" t="s">
        <v>196</v>
      </c>
      <c r="H320" s="210">
        <v>23.75</v>
      </c>
      <c r="I320" s="211"/>
      <c r="J320" s="212">
        <f>ROUND(I320*H320,2)</f>
        <v>0</v>
      </c>
      <c r="K320" s="208" t="s">
        <v>170</v>
      </c>
      <c r="L320" s="45"/>
      <c r="M320" s="213" t="s">
        <v>19</v>
      </c>
      <c r="N320" s="214" t="s">
        <v>45</v>
      </c>
      <c r="O320" s="85"/>
      <c r="P320" s="215">
        <f>O320*H320</f>
        <v>0</v>
      </c>
      <c r="Q320" s="215">
        <v>0</v>
      </c>
      <c r="R320" s="215">
        <f>Q320*H320</f>
        <v>0</v>
      </c>
      <c r="S320" s="215">
        <v>0</v>
      </c>
      <c r="T320" s="216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7" t="s">
        <v>171</v>
      </c>
      <c r="AT320" s="217" t="s">
        <v>167</v>
      </c>
      <c r="AU320" s="217" t="s">
        <v>84</v>
      </c>
      <c r="AY320" s="18" t="s">
        <v>165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8" t="s">
        <v>82</v>
      </c>
      <c r="BK320" s="218">
        <f>ROUND(I320*H320,2)</f>
        <v>0</v>
      </c>
      <c r="BL320" s="18" t="s">
        <v>171</v>
      </c>
      <c r="BM320" s="217" t="s">
        <v>506</v>
      </c>
    </row>
    <row r="321" spans="1:47" s="2" customFormat="1" ht="12">
      <c r="A321" s="39"/>
      <c r="B321" s="40"/>
      <c r="C321" s="41"/>
      <c r="D321" s="219" t="s">
        <v>173</v>
      </c>
      <c r="E321" s="41"/>
      <c r="F321" s="220" t="s">
        <v>507</v>
      </c>
      <c r="G321" s="41"/>
      <c r="H321" s="41"/>
      <c r="I321" s="221"/>
      <c r="J321" s="41"/>
      <c r="K321" s="41"/>
      <c r="L321" s="45"/>
      <c r="M321" s="222"/>
      <c r="N321" s="223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173</v>
      </c>
      <c r="AU321" s="18" t="s">
        <v>84</v>
      </c>
    </row>
    <row r="322" spans="1:47" s="2" customFormat="1" ht="12">
      <c r="A322" s="39"/>
      <c r="B322" s="40"/>
      <c r="C322" s="41"/>
      <c r="D322" s="224" t="s">
        <v>175</v>
      </c>
      <c r="E322" s="41"/>
      <c r="F322" s="225" t="s">
        <v>508</v>
      </c>
      <c r="G322" s="41"/>
      <c r="H322" s="41"/>
      <c r="I322" s="221"/>
      <c r="J322" s="41"/>
      <c r="K322" s="41"/>
      <c r="L322" s="45"/>
      <c r="M322" s="222"/>
      <c r="N322" s="223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175</v>
      </c>
      <c r="AU322" s="18" t="s">
        <v>84</v>
      </c>
    </row>
    <row r="323" spans="1:65" s="2" customFormat="1" ht="21.75" customHeight="1">
      <c r="A323" s="39"/>
      <c r="B323" s="40"/>
      <c r="C323" s="206" t="s">
        <v>509</v>
      </c>
      <c r="D323" s="206" t="s">
        <v>167</v>
      </c>
      <c r="E323" s="207" t="s">
        <v>510</v>
      </c>
      <c r="F323" s="208" t="s">
        <v>511</v>
      </c>
      <c r="G323" s="209" t="s">
        <v>196</v>
      </c>
      <c r="H323" s="210">
        <v>23.75</v>
      </c>
      <c r="I323" s="211"/>
      <c r="J323" s="212">
        <f>ROUND(I323*H323,2)</f>
        <v>0</v>
      </c>
      <c r="K323" s="208" t="s">
        <v>170</v>
      </c>
      <c r="L323" s="45"/>
      <c r="M323" s="213" t="s">
        <v>19</v>
      </c>
      <c r="N323" s="214" t="s">
        <v>45</v>
      </c>
      <c r="O323" s="85"/>
      <c r="P323" s="215">
        <f>O323*H323</f>
        <v>0</v>
      </c>
      <c r="Q323" s="215">
        <v>0.00061</v>
      </c>
      <c r="R323" s="215">
        <f>Q323*H323</f>
        <v>0.014487499999999999</v>
      </c>
      <c r="S323" s="215">
        <v>0</v>
      </c>
      <c r="T323" s="21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7" t="s">
        <v>171</v>
      </c>
      <c r="AT323" s="217" t="s">
        <v>167</v>
      </c>
      <c r="AU323" s="217" t="s">
        <v>84</v>
      </c>
      <c r="AY323" s="18" t="s">
        <v>165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8" t="s">
        <v>82</v>
      </c>
      <c r="BK323" s="218">
        <f>ROUND(I323*H323,2)</f>
        <v>0</v>
      </c>
      <c r="BL323" s="18" t="s">
        <v>171</v>
      </c>
      <c r="BM323" s="217" t="s">
        <v>512</v>
      </c>
    </row>
    <row r="324" spans="1:47" s="2" customFormat="1" ht="12">
      <c r="A324" s="39"/>
      <c r="B324" s="40"/>
      <c r="C324" s="41"/>
      <c r="D324" s="219" t="s">
        <v>173</v>
      </c>
      <c r="E324" s="41"/>
      <c r="F324" s="220" t="s">
        <v>513</v>
      </c>
      <c r="G324" s="41"/>
      <c r="H324" s="41"/>
      <c r="I324" s="221"/>
      <c r="J324" s="41"/>
      <c r="K324" s="41"/>
      <c r="L324" s="45"/>
      <c r="M324" s="222"/>
      <c r="N324" s="223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173</v>
      </c>
      <c r="AU324" s="18" t="s">
        <v>84</v>
      </c>
    </row>
    <row r="325" spans="1:47" s="2" customFormat="1" ht="12">
      <c r="A325" s="39"/>
      <c r="B325" s="40"/>
      <c r="C325" s="41"/>
      <c r="D325" s="224" t="s">
        <v>175</v>
      </c>
      <c r="E325" s="41"/>
      <c r="F325" s="225" t="s">
        <v>514</v>
      </c>
      <c r="G325" s="41"/>
      <c r="H325" s="41"/>
      <c r="I325" s="221"/>
      <c r="J325" s="41"/>
      <c r="K325" s="41"/>
      <c r="L325" s="45"/>
      <c r="M325" s="222"/>
      <c r="N325" s="223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175</v>
      </c>
      <c r="AU325" s="18" t="s">
        <v>84</v>
      </c>
    </row>
    <row r="326" spans="1:51" s="13" customFormat="1" ht="12">
      <c r="A326" s="13"/>
      <c r="B326" s="226"/>
      <c r="C326" s="227"/>
      <c r="D326" s="219" t="s">
        <v>177</v>
      </c>
      <c r="E326" s="228" t="s">
        <v>19</v>
      </c>
      <c r="F326" s="229" t="s">
        <v>515</v>
      </c>
      <c r="G326" s="227"/>
      <c r="H326" s="230">
        <v>5.65</v>
      </c>
      <c r="I326" s="231"/>
      <c r="J326" s="227"/>
      <c r="K326" s="227"/>
      <c r="L326" s="232"/>
      <c r="M326" s="233"/>
      <c r="N326" s="234"/>
      <c r="O326" s="234"/>
      <c r="P326" s="234"/>
      <c r="Q326" s="234"/>
      <c r="R326" s="234"/>
      <c r="S326" s="234"/>
      <c r="T326" s="23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6" t="s">
        <v>177</v>
      </c>
      <c r="AU326" s="236" t="s">
        <v>84</v>
      </c>
      <c r="AV326" s="13" t="s">
        <v>84</v>
      </c>
      <c r="AW326" s="13" t="s">
        <v>35</v>
      </c>
      <c r="AX326" s="13" t="s">
        <v>74</v>
      </c>
      <c r="AY326" s="236" t="s">
        <v>165</v>
      </c>
    </row>
    <row r="327" spans="1:51" s="13" customFormat="1" ht="12">
      <c r="A327" s="13"/>
      <c r="B327" s="226"/>
      <c r="C327" s="227"/>
      <c r="D327" s="219" t="s">
        <v>177</v>
      </c>
      <c r="E327" s="228" t="s">
        <v>19</v>
      </c>
      <c r="F327" s="229" t="s">
        <v>516</v>
      </c>
      <c r="G327" s="227"/>
      <c r="H327" s="230">
        <v>18.1</v>
      </c>
      <c r="I327" s="231"/>
      <c r="J327" s="227"/>
      <c r="K327" s="227"/>
      <c r="L327" s="232"/>
      <c r="M327" s="233"/>
      <c r="N327" s="234"/>
      <c r="O327" s="234"/>
      <c r="P327" s="234"/>
      <c r="Q327" s="234"/>
      <c r="R327" s="234"/>
      <c r="S327" s="234"/>
      <c r="T327" s="23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6" t="s">
        <v>177</v>
      </c>
      <c r="AU327" s="236" t="s">
        <v>84</v>
      </c>
      <c r="AV327" s="13" t="s">
        <v>84</v>
      </c>
      <c r="AW327" s="13" t="s">
        <v>35</v>
      </c>
      <c r="AX327" s="13" t="s">
        <v>74</v>
      </c>
      <c r="AY327" s="236" t="s">
        <v>165</v>
      </c>
    </row>
    <row r="328" spans="1:51" s="14" customFormat="1" ht="12">
      <c r="A328" s="14"/>
      <c r="B328" s="237"/>
      <c r="C328" s="238"/>
      <c r="D328" s="219" t="s">
        <v>177</v>
      </c>
      <c r="E328" s="239" t="s">
        <v>19</v>
      </c>
      <c r="F328" s="240" t="s">
        <v>179</v>
      </c>
      <c r="G328" s="238"/>
      <c r="H328" s="241">
        <v>23.75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177</v>
      </c>
      <c r="AU328" s="247" t="s">
        <v>84</v>
      </c>
      <c r="AV328" s="14" t="s">
        <v>171</v>
      </c>
      <c r="AW328" s="14" t="s">
        <v>35</v>
      </c>
      <c r="AX328" s="14" t="s">
        <v>82</v>
      </c>
      <c r="AY328" s="247" t="s">
        <v>165</v>
      </c>
    </row>
    <row r="329" spans="1:65" s="2" customFormat="1" ht="16.5" customHeight="1">
      <c r="A329" s="39"/>
      <c r="B329" s="40"/>
      <c r="C329" s="206" t="s">
        <v>517</v>
      </c>
      <c r="D329" s="206" t="s">
        <v>167</v>
      </c>
      <c r="E329" s="207" t="s">
        <v>518</v>
      </c>
      <c r="F329" s="208" t="s">
        <v>519</v>
      </c>
      <c r="G329" s="209" t="s">
        <v>196</v>
      </c>
      <c r="H329" s="210">
        <v>23.75</v>
      </c>
      <c r="I329" s="211"/>
      <c r="J329" s="212">
        <f>ROUND(I329*H329,2)</f>
        <v>0</v>
      </c>
      <c r="K329" s="208" t="s">
        <v>170</v>
      </c>
      <c r="L329" s="45"/>
      <c r="M329" s="213" t="s">
        <v>19</v>
      </c>
      <c r="N329" s="214" t="s">
        <v>45</v>
      </c>
      <c r="O329" s="85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7" t="s">
        <v>171</v>
      </c>
      <c r="AT329" s="217" t="s">
        <v>167</v>
      </c>
      <c r="AU329" s="217" t="s">
        <v>84</v>
      </c>
      <c r="AY329" s="18" t="s">
        <v>165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8" t="s">
        <v>82</v>
      </c>
      <c r="BK329" s="218">
        <f>ROUND(I329*H329,2)</f>
        <v>0</v>
      </c>
      <c r="BL329" s="18" t="s">
        <v>171</v>
      </c>
      <c r="BM329" s="217" t="s">
        <v>520</v>
      </c>
    </row>
    <row r="330" spans="1:47" s="2" customFormat="1" ht="12">
      <c r="A330" s="39"/>
      <c r="B330" s="40"/>
      <c r="C330" s="41"/>
      <c r="D330" s="219" t="s">
        <v>173</v>
      </c>
      <c r="E330" s="41"/>
      <c r="F330" s="220" t="s">
        <v>521</v>
      </c>
      <c r="G330" s="41"/>
      <c r="H330" s="41"/>
      <c r="I330" s="221"/>
      <c r="J330" s="41"/>
      <c r="K330" s="41"/>
      <c r="L330" s="45"/>
      <c r="M330" s="222"/>
      <c r="N330" s="223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173</v>
      </c>
      <c r="AU330" s="18" t="s">
        <v>84</v>
      </c>
    </row>
    <row r="331" spans="1:47" s="2" customFormat="1" ht="12">
      <c r="A331" s="39"/>
      <c r="B331" s="40"/>
      <c r="C331" s="41"/>
      <c r="D331" s="224" t="s">
        <v>175</v>
      </c>
      <c r="E331" s="41"/>
      <c r="F331" s="225" t="s">
        <v>522</v>
      </c>
      <c r="G331" s="41"/>
      <c r="H331" s="41"/>
      <c r="I331" s="221"/>
      <c r="J331" s="41"/>
      <c r="K331" s="41"/>
      <c r="L331" s="45"/>
      <c r="M331" s="222"/>
      <c r="N331" s="223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175</v>
      </c>
      <c r="AU331" s="18" t="s">
        <v>84</v>
      </c>
    </row>
    <row r="332" spans="1:51" s="13" customFormat="1" ht="12">
      <c r="A332" s="13"/>
      <c r="B332" s="226"/>
      <c r="C332" s="227"/>
      <c r="D332" s="219" t="s">
        <v>177</v>
      </c>
      <c r="E332" s="228" t="s">
        <v>19</v>
      </c>
      <c r="F332" s="229" t="s">
        <v>515</v>
      </c>
      <c r="G332" s="227"/>
      <c r="H332" s="230">
        <v>5.65</v>
      </c>
      <c r="I332" s="231"/>
      <c r="J332" s="227"/>
      <c r="K332" s="227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177</v>
      </c>
      <c r="AU332" s="236" t="s">
        <v>84</v>
      </c>
      <c r="AV332" s="13" t="s">
        <v>84</v>
      </c>
      <c r="AW332" s="13" t="s">
        <v>35</v>
      </c>
      <c r="AX332" s="13" t="s">
        <v>74</v>
      </c>
      <c r="AY332" s="236" t="s">
        <v>165</v>
      </c>
    </row>
    <row r="333" spans="1:51" s="13" customFormat="1" ht="12">
      <c r="A333" s="13"/>
      <c r="B333" s="226"/>
      <c r="C333" s="227"/>
      <c r="D333" s="219" t="s">
        <v>177</v>
      </c>
      <c r="E333" s="228" t="s">
        <v>19</v>
      </c>
      <c r="F333" s="229" t="s">
        <v>516</v>
      </c>
      <c r="G333" s="227"/>
      <c r="H333" s="230">
        <v>18.1</v>
      </c>
      <c r="I333" s="231"/>
      <c r="J333" s="227"/>
      <c r="K333" s="227"/>
      <c r="L333" s="232"/>
      <c r="M333" s="233"/>
      <c r="N333" s="234"/>
      <c r="O333" s="234"/>
      <c r="P333" s="234"/>
      <c r="Q333" s="234"/>
      <c r="R333" s="234"/>
      <c r="S333" s="234"/>
      <c r="T333" s="23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6" t="s">
        <v>177</v>
      </c>
      <c r="AU333" s="236" t="s">
        <v>84</v>
      </c>
      <c r="AV333" s="13" t="s">
        <v>84</v>
      </c>
      <c r="AW333" s="13" t="s">
        <v>35</v>
      </c>
      <c r="AX333" s="13" t="s">
        <v>74</v>
      </c>
      <c r="AY333" s="236" t="s">
        <v>165</v>
      </c>
    </row>
    <row r="334" spans="1:51" s="14" customFormat="1" ht="12">
      <c r="A334" s="14"/>
      <c r="B334" s="237"/>
      <c r="C334" s="238"/>
      <c r="D334" s="219" t="s">
        <v>177</v>
      </c>
      <c r="E334" s="239" t="s">
        <v>19</v>
      </c>
      <c r="F334" s="240" t="s">
        <v>179</v>
      </c>
      <c r="G334" s="238"/>
      <c r="H334" s="241">
        <v>23.75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7" t="s">
        <v>177</v>
      </c>
      <c r="AU334" s="247" t="s">
        <v>84</v>
      </c>
      <c r="AV334" s="14" t="s">
        <v>171</v>
      </c>
      <c r="AW334" s="14" t="s">
        <v>35</v>
      </c>
      <c r="AX334" s="14" t="s">
        <v>82</v>
      </c>
      <c r="AY334" s="247" t="s">
        <v>165</v>
      </c>
    </row>
    <row r="335" spans="1:65" s="2" customFormat="1" ht="16.5" customHeight="1">
      <c r="A335" s="39"/>
      <c r="B335" s="40"/>
      <c r="C335" s="206" t="s">
        <v>523</v>
      </c>
      <c r="D335" s="206" t="s">
        <v>167</v>
      </c>
      <c r="E335" s="207" t="s">
        <v>524</v>
      </c>
      <c r="F335" s="208" t="s">
        <v>525</v>
      </c>
      <c r="G335" s="209" t="s">
        <v>105</v>
      </c>
      <c r="H335" s="210">
        <v>60</v>
      </c>
      <c r="I335" s="211"/>
      <c r="J335" s="212">
        <f>ROUND(I335*H335,2)</f>
        <v>0</v>
      </c>
      <c r="K335" s="208" t="s">
        <v>19</v>
      </c>
      <c r="L335" s="45"/>
      <c r="M335" s="213" t="s">
        <v>19</v>
      </c>
      <c r="N335" s="214" t="s">
        <v>45</v>
      </c>
      <c r="O335" s="85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7" t="s">
        <v>171</v>
      </c>
      <c r="AT335" s="217" t="s">
        <v>167</v>
      </c>
      <c r="AU335" s="217" t="s">
        <v>84</v>
      </c>
      <c r="AY335" s="18" t="s">
        <v>165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8" t="s">
        <v>82</v>
      </c>
      <c r="BK335" s="218">
        <f>ROUND(I335*H335,2)</f>
        <v>0</v>
      </c>
      <c r="BL335" s="18" t="s">
        <v>171</v>
      </c>
      <c r="BM335" s="217" t="s">
        <v>526</v>
      </c>
    </row>
    <row r="336" spans="1:47" s="2" customFormat="1" ht="12">
      <c r="A336" s="39"/>
      <c r="B336" s="40"/>
      <c r="C336" s="41"/>
      <c r="D336" s="219" t="s">
        <v>173</v>
      </c>
      <c r="E336" s="41"/>
      <c r="F336" s="220" t="s">
        <v>525</v>
      </c>
      <c r="G336" s="41"/>
      <c r="H336" s="41"/>
      <c r="I336" s="221"/>
      <c r="J336" s="41"/>
      <c r="K336" s="41"/>
      <c r="L336" s="45"/>
      <c r="M336" s="222"/>
      <c r="N336" s="223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173</v>
      </c>
      <c r="AU336" s="18" t="s">
        <v>84</v>
      </c>
    </row>
    <row r="337" spans="1:63" s="12" customFormat="1" ht="22.8" customHeight="1">
      <c r="A337" s="12"/>
      <c r="B337" s="190"/>
      <c r="C337" s="191"/>
      <c r="D337" s="192" t="s">
        <v>73</v>
      </c>
      <c r="E337" s="204" t="s">
        <v>527</v>
      </c>
      <c r="F337" s="204" t="s">
        <v>528</v>
      </c>
      <c r="G337" s="191"/>
      <c r="H337" s="191"/>
      <c r="I337" s="194"/>
      <c r="J337" s="205">
        <f>BK337</f>
        <v>0</v>
      </c>
      <c r="K337" s="191"/>
      <c r="L337" s="196"/>
      <c r="M337" s="197"/>
      <c r="N337" s="198"/>
      <c r="O337" s="198"/>
      <c r="P337" s="199">
        <f>SUM(P338:P350)</f>
        <v>0</v>
      </c>
      <c r="Q337" s="198"/>
      <c r="R337" s="199">
        <f>SUM(R338:R350)</f>
        <v>0</v>
      </c>
      <c r="S337" s="198"/>
      <c r="T337" s="200">
        <f>SUM(T338:T350)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1" t="s">
        <v>82</v>
      </c>
      <c r="AT337" s="202" t="s">
        <v>73</v>
      </c>
      <c r="AU337" s="202" t="s">
        <v>82</v>
      </c>
      <c r="AY337" s="201" t="s">
        <v>165</v>
      </c>
      <c r="BK337" s="203">
        <f>SUM(BK338:BK350)</f>
        <v>0</v>
      </c>
    </row>
    <row r="338" spans="1:65" s="2" customFormat="1" ht="24.15" customHeight="1">
      <c r="A338" s="39"/>
      <c r="B338" s="40"/>
      <c r="C338" s="206" t="s">
        <v>529</v>
      </c>
      <c r="D338" s="206" t="s">
        <v>167</v>
      </c>
      <c r="E338" s="207" t="s">
        <v>530</v>
      </c>
      <c r="F338" s="208" t="s">
        <v>531</v>
      </c>
      <c r="G338" s="209" t="s">
        <v>532</v>
      </c>
      <c r="H338" s="210">
        <v>493.883</v>
      </c>
      <c r="I338" s="211"/>
      <c r="J338" s="212">
        <f>ROUND(I338*H338,2)</f>
        <v>0</v>
      </c>
      <c r="K338" s="208" t="s">
        <v>19</v>
      </c>
      <c r="L338" s="45"/>
      <c r="M338" s="213" t="s">
        <v>19</v>
      </c>
      <c r="N338" s="214" t="s">
        <v>45</v>
      </c>
      <c r="O338" s="85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7" t="s">
        <v>171</v>
      </c>
      <c r="AT338" s="217" t="s">
        <v>167</v>
      </c>
      <c r="AU338" s="217" t="s">
        <v>84</v>
      </c>
      <c r="AY338" s="18" t="s">
        <v>165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8" t="s">
        <v>82</v>
      </c>
      <c r="BK338" s="218">
        <f>ROUND(I338*H338,2)</f>
        <v>0</v>
      </c>
      <c r="BL338" s="18" t="s">
        <v>171</v>
      </c>
      <c r="BM338" s="217" t="s">
        <v>533</v>
      </c>
    </row>
    <row r="339" spans="1:47" s="2" customFormat="1" ht="12">
      <c r="A339" s="39"/>
      <c r="B339" s="40"/>
      <c r="C339" s="41"/>
      <c r="D339" s="219" t="s">
        <v>173</v>
      </c>
      <c r="E339" s="41"/>
      <c r="F339" s="220" t="s">
        <v>531</v>
      </c>
      <c r="G339" s="41"/>
      <c r="H339" s="41"/>
      <c r="I339" s="221"/>
      <c r="J339" s="41"/>
      <c r="K339" s="41"/>
      <c r="L339" s="45"/>
      <c r="M339" s="222"/>
      <c r="N339" s="223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173</v>
      </c>
      <c r="AU339" s="18" t="s">
        <v>84</v>
      </c>
    </row>
    <row r="340" spans="1:47" s="2" customFormat="1" ht="12">
      <c r="A340" s="39"/>
      <c r="B340" s="40"/>
      <c r="C340" s="41"/>
      <c r="D340" s="219" t="s">
        <v>185</v>
      </c>
      <c r="E340" s="41"/>
      <c r="F340" s="248" t="s">
        <v>186</v>
      </c>
      <c r="G340" s="41"/>
      <c r="H340" s="41"/>
      <c r="I340" s="221"/>
      <c r="J340" s="41"/>
      <c r="K340" s="41"/>
      <c r="L340" s="45"/>
      <c r="M340" s="222"/>
      <c r="N340" s="223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185</v>
      </c>
      <c r="AU340" s="18" t="s">
        <v>84</v>
      </c>
    </row>
    <row r="341" spans="1:51" s="13" customFormat="1" ht="12">
      <c r="A341" s="13"/>
      <c r="B341" s="226"/>
      <c r="C341" s="227"/>
      <c r="D341" s="219" t="s">
        <v>177</v>
      </c>
      <c r="E341" s="228" t="s">
        <v>19</v>
      </c>
      <c r="F341" s="229" t="s">
        <v>534</v>
      </c>
      <c r="G341" s="227"/>
      <c r="H341" s="230">
        <v>493.883</v>
      </c>
      <c r="I341" s="231"/>
      <c r="J341" s="227"/>
      <c r="K341" s="227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177</v>
      </c>
      <c r="AU341" s="236" t="s">
        <v>84</v>
      </c>
      <c r="AV341" s="13" t="s">
        <v>84</v>
      </c>
      <c r="AW341" s="13" t="s">
        <v>35</v>
      </c>
      <c r="AX341" s="13" t="s">
        <v>74</v>
      </c>
      <c r="AY341" s="236" t="s">
        <v>165</v>
      </c>
    </row>
    <row r="342" spans="1:51" s="14" customFormat="1" ht="12">
      <c r="A342" s="14"/>
      <c r="B342" s="237"/>
      <c r="C342" s="238"/>
      <c r="D342" s="219" t="s">
        <v>177</v>
      </c>
      <c r="E342" s="239" t="s">
        <v>19</v>
      </c>
      <c r="F342" s="240" t="s">
        <v>179</v>
      </c>
      <c r="G342" s="238"/>
      <c r="H342" s="241">
        <v>493.883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7" t="s">
        <v>177</v>
      </c>
      <c r="AU342" s="247" t="s">
        <v>84</v>
      </c>
      <c r="AV342" s="14" t="s">
        <v>171</v>
      </c>
      <c r="AW342" s="14" t="s">
        <v>35</v>
      </c>
      <c r="AX342" s="14" t="s">
        <v>82</v>
      </c>
      <c r="AY342" s="247" t="s">
        <v>165</v>
      </c>
    </row>
    <row r="343" spans="1:65" s="2" customFormat="1" ht="24.15" customHeight="1">
      <c r="A343" s="39"/>
      <c r="B343" s="40"/>
      <c r="C343" s="206" t="s">
        <v>535</v>
      </c>
      <c r="D343" s="206" t="s">
        <v>167</v>
      </c>
      <c r="E343" s="207" t="s">
        <v>536</v>
      </c>
      <c r="F343" s="208" t="s">
        <v>537</v>
      </c>
      <c r="G343" s="209" t="s">
        <v>532</v>
      </c>
      <c r="H343" s="210">
        <v>185.069</v>
      </c>
      <c r="I343" s="211"/>
      <c r="J343" s="212">
        <f>ROUND(I343*H343,2)</f>
        <v>0</v>
      </c>
      <c r="K343" s="208" t="s">
        <v>19</v>
      </c>
      <c r="L343" s="45"/>
      <c r="M343" s="213" t="s">
        <v>19</v>
      </c>
      <c r="N343" s="214" t="s">
        <v>45</v>
      </c>
      <c r="O343" s="85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7" t="s">
        <v>171</v>
      </c>
      <c r="AT343" s="217" t="s">
        <v>167</v>
      </c>
      <c r="AU343" s="217" t="s">
        <v>84</v>
      </c>
      <c r="AY343" s="18" t="s">
        <v>165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8" t="s">
        <v>82</v>
      </c>
      <c r="BK343" s="218">
        <f>ROUND(I343*H343,2)</f>
        <v>0</v>
      </c>
      <c r="BL343" s="18" t="s">
        <v>171</v>
      </c>
      <c r="BM343" s="217" t="s">
        <v>538</v>
      </c>
    </row>
    <row r="344" spans="1:47" s="2" customFormat="1" ht="12">
      <c r="A344" s="39"/>
      <c r="B344" s="40"/>
      <c r="C344" s="41"/>
      <c r="D344" s="219" t="s">
        <v>173</v>
      </c>
      <c r="E344" s="41"/>
      <c r="F344" s="220" t="s">
        <v>537</v>
      </c>
      <c r="G344" s="41"/>
      <c r="H344" s="41"/>
      <c r="I344" s="221"/>
      <c r="J344" s="41"/>
      <c r="K344" s="41"/>
      <c r="L344" s="45"/>
      <c r="M344" s="222"/>
      <c r="N344" s="223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173</v>
      </c>
      <c r="AU344" s="18" t="s">
        <v>84</v>
      </c>
    </row>
    <row r="345" spans="1:51" s="13" customFormat="1" ht="12">
      <c r="A345" s="13"/>
      <c r="B345" s="226"/>
      <c r="C345" s="227"/>
      <c r="D345" s="219" t="s">
        <v>177</v>
      </c>
      <c r="E345" s="228" t="s">
        <v>19</v>
      </c>
      <c r="F345" s="229" t="s">
        <v>539</v>
      </c>
      <c r="G345" s="227"/>
      <c r="H345" s="230">
        <v>185.069</v>
      </c>
      <c r="I345" s="231"/>
      <c r="J345" s="227"/>
      <c r="K345" s="227"/>
      <c r="L345" s="232"/>
      <c r="M345" s="233"/>
      <c r="N345" s="234"/>
      <c r="O345" s="234"/>
      <c r="P345" s="234"/>
      <c r="Q345" s="234"/>
      <c r="R345" s="234"/>
      <c r="S345" s="234"/>
      <c r="T345" s="23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6" t="s">
        <v>177</v>
      </c>
      <c r="AU345" s="236" t="s">
        <v>84</v>
      </c>
      <c r="AV345" s="13" t="s">
        <v>84</v>
      </c>
      <c r="AW345" s="13" t="s">
        <v>35</v>
      </c>
      <c r="AX345" s="13" t="s">
        <v>74</v>
      </c>
      <c r="AY345" s="236" t="s">
        <v>165</v>
      </c>
    </row>
    <row r="346" spans="1:51" s="14" customFormat="1" ht="12">
      <c r="A346" s="14"/>
      <c r="B346" s="237"/>
      <c r="C346" s="238"/>
      <c r="D346" s="219" t="s">
        <v>177</v>
      </c>
      <c r="E346" s="239" t="s">
        <v>19</v>
      </c>
      <c r="F346" s="240" t="s">
        <v>179</v>
      </c>
      <c r="G346" s="238"/>
      <c r="H346" s="241">
        <v>185.069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7" t="s">
        <v>177</v>
      </c>
      <c r="AU346" s="247" t="s">
        <v>84</v>
      </c>
      <c r="AV346" s="14" t="s">
        <v>171</v>
      </c>
      <c r="AW346" s="14" t="s">
        <v>35</v>
      </c>
      <c r="AX346" s="14" t="s">
        <v>82</v>
      </c>
      <c r="AY346" s="247" t="s">
        <v>165</v>
      </c>
    </row>
    <row r="347" spans="1:65" s="2" customFormat="1" ht="24.15" customHeight="1">
      <c r="A347" s="39"/>
      <c r="B347" s="40"/>
      <c r="C347" s="206" t="s">
        <v>540</v>
      </c>
      <c r="D347" s="206" t="s">
        <v>167</v>
      </c>
      <c r="E347" s="207" t="s">
        <v>541</v>
      </c>
      <c r="F347" s="208" t="s">
        <v>542</v>
      </c>
      <c r="G347" s="209" t="s">
        <v>532</v>
      </c>
      <c r="H347" s="210">
        <v>483.146</v>
      </c>
      <c r="I347" s="211"/>
      <c r="J347" s="212">
        <f>ROUND(I347*H347,2)</f>
        <v>0</v>
      </c>
      <c r="K347" s="208" t="s">
        <v>19</v>
      </c>
      <c r="L347" s="45"/>
      <c r="M347" s="213" t="s">
        <v>19</v>
      </c>
      <c r="N347" s="214" t="s">
        <v>45</v>
      </c>
      <c r="O347" s="85"/>
      <c r="P347" s="215">
        <f>O347*H347</f>
        <v>0</v>
      </c>
      <c r="Q347" s="215">
        <v>0</v>
      </c>
      <c r="R347" s="215">
        <f>Q347*H347</f>
        <v>0</v>
      </c>
      <c r="S347" s="215">
        <v>0</v>
      </c>
      <c r="T347" s="216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7" t="s">
        <v>171</v>
      </c>
      <c r="AT347" s="217" t="s">
        <v>167</v>
      </c>
      <c r="AU347" s="217" t="s">
        <v>84</v>
      </c>
      <c r="AY347" s="18" t="s">
        <v>165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8" t="s">
        <v>82</v>
      </c>
      <c r="BK347" s="218">
        <f>ROUND(I347*H347,2)</f>
        <v>0</v>
      </c>
      <c r="BL347" s="18" t="s">
        <v>171</v>
      </c>
      <c r="BM347" s="217" t="s">
        <v>543</v>
      </c>
    </row>
    <row r="348" spans="1:47" s="2" customFormat="1" ht="12">
      <c r="A348" s="39"/>
      <c r="B348" s="40"/>
      <c r="C348" s="41"/>
      <c r="D348" s="219" t="s">
        <v>173</v>
      </c>
      <c r="E348" s="41"/>
      <c r="F348" s="220" t="s">
        <v>542</v>
      </c>
      <c r="G348" s="41"/>
      <c r="H348" s="41"/>
      <c r="I348" s="221"/>
      <c r="J348" s="41"/>
      <c r="K348" s="41"/>
      <c r="L348" s="45"/>
      <c r="M348" s="222"/>
      <c r="N348" s="223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173</v>
      </c>
      <c r="AU348" s="18" t="s">
        <v>84</v>
      </c>
    </row>
    <row r="349" spans="1:51" s="13" customFormat="1" ht="12">
      <c r="A349" s="13"/>
      <c r="B349" s="226"/>
      <c r="C349" s="227"/>
      <c r="D349" s="219" t="s">
        <v>177</v>
      </c>
      <c r="E349" s="228" t="s">
        <v>19</v>
      </c>
      <c r="F349" s="229" t="s">
        <v>544</v>
      </c>
      <c r="G349" s="227"/>
      <c r="H349" s="230">
        <v>483.146</v>
      </c>
      <c r="I349" s="231"/>
      <c r="J349" s="227"/>
      <c r="K349" s="227"/>
      <c r="L349" s="232"/>
      <c r="M349" s="233"/>
      <c r="N349" s="234"/>
      <c r="O349" s="234"/>
      <c r="P349" s="234"/>
      <c r="Q349" s="234"/>
      <c r="R349" s="234"/>
      <c r="S349" s="234"/>
      <c r="T349" s="23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6" t="s">
        <v>177</v>
      </c>
      <c r="AU349" s="236" t="s">
        <v>84</v>
      </c>
      <c r="AV349" s="13" t="s">
        <v>84</v>
      </c>
      <c r="AW349" s="13" t="s">
        <v>35</v>
      </c>
      <c r="AX349" s="13" t="s">
        <v>74</v>
      </c>
      <c r="AY349" s="236" t="s">
        <v>165</v>
      </c>
    </row>
    <row r="350" spans="1:51" s="14" customFormat="1" ht="12">
      <c r="A350" s="14"/>
      <c r="B350" s="237"/>
      <c r="C350" s="238"/>
      <c r="D350" s="219" t="s">
        <v>177</v>
      </c>
      <c r="E350" s="239" t="s">
        <v>19</v>
      </c>
      <c r="F350" s="240" t="s">
        <v>179</v>
      </c>
      <c r="G350" s="238"/>
      <c r="H350" s="241">
        <v>483.146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177</v>
      </c>
      <c r="AU350" s="247" t="s">
        <v>84</v>
      </c>
      <c r="AV350" s="14" t="s">
        <v>171</v>
      </c>
      <c r="AW350" s="14" t="s">
        <v>35</v>
      </c>
      <c r="AX350" s="14" t="s">
        <v>82</v>
      </c>
      <c r="AY350" s="247" t="s">
        <v>165</v>
      </c>
    </row>
    <row r="351" spans="1:63" s="12" customFormat="1" ht="22.8" customHeight="1">
      <c r="A351" s="12"/>
      <c r="B351" s="190"/>
      <c r="C351" s="191"/>
      <c r="D351" s="192" t="s">
        <v>73</v>
      </c>
      <c r="E351" s="204" t="s">
        <v>545</v>
      </c>
      <c r="F351" s="204" t="s">
        <v>546</v>
      </c>
      <c r="G351" s="191"/>
      <c r="H351" s="191"/>
      <c r="I351" s="194"/>
      <c r="J351" s="205">
        <f>BK351</f>
        <v>0</v>
      </c>
      <c r="K351" s="191"/>
      <c r="L351" s="196"/>
      <c r="M351" s="197"/>
      <c r="N351" s="198"/>
      <c r="O351" s="198"/>
      <c r="P351" s="199">
        <f>SUM(P352:P354)</f>
        <v>0</v>
      </c>
      <c r="Q351" s="198"/>
      <c r="R351" s="199">
        <f>SUM(R352:R354)</f>
        <v>0</v>
      </c>
      <c r="S351" s="198"/>
      <c r="T351" s="200">
        <f>SUM(T352:T354)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1" t="s">
        <v>82</v>
      </c>
      <c r="AT351" s="202" t="s">
        <v>73</v>
      </c>
      <c r="AU351" s="202" t="s">
        <v>82</v>
      </c>
      <c r="AY351" s="201" t="s">
        <v>165</v>
      </c>
      <c r="BK351" s="203">
        <f>SUM(BK352:BK354)</f>
        <v>0</v>
      </c>
    </row>
    <row r="352" spans="1:65" s="2" customFormat="1" ht="21.75" customHeight="1">
      <c r="A352" s="39"/>
      <c r="B352" s="40"/>
      <c r="C352" s="206" t="s">
        <v>547</v>
      </c>
      <c r="D352" s="206" t="s">
        <v>167</v>
      </c>
      <c r="E352" s="207" t="s">
        <v>548</v>
      </c>
      <c r="F352" s="208" t="s">
        <v>549</v>
      </c>
      <c r="G352" s="209" t="s">
        <v>532</v>
      </c>
      <c r="H352" s="210">
        <v>631.504</v>
      </c>
      <c r="I352" s="211"/>
      <c r="J352" s="212">
        <f>ROUND(I352*H352,2)</f>
        <v>0</v>
      </c>
      <c r="K352" s="208" t="s">
        <v>170</v>
      </c>
      <c r="L352" s="45"/>
      <c r="M352" s="213" t="s">
        <v>19</v>
      </c>
      <c r="N352" s="214" t="s">
        <v>45</v>
      </c>
      <c r="O352" s="85"/>
      <c r="P352" s="215">
        <f>O352*H352</f>
        <v>0</v>
      </c>
      <c r="Q352" s="215">
        <v>0</v>
      </c>
      <c r="R352" s="215">
        <f>Q352*H352</f>
        <v>0</v>
      </c>
      <c r="S352" s="215">
        <v>0</v>
      </c>
      <c r="T352" s="216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7" t="s">
        <v>171</v>
      </c>
      <c r="AT352" s="217" t="s">
        <v>167</v>
      </c>
      <c r="AU352" s="217" t="s">
        <v>84</v>
      </c>
      <c r="AY352" s="18" t="s">
        <v>165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8" t="s">
        <v>82</v>
      </c>
      <c r="BK352" s="218">
        <f>ROUND(I352*H352,2)</f>
        <v>0</v>
      </c>
      <c r="BL352" s="18" t="s">
        <v>171</v>
      </c>
      <c r="BM352" s="217" t="s">
        <v>550</v>
      </c>
    </row>
    <row r="353" spans="1:47" s="2" customFormat="1" ht="12">
      <c r="A353" s="39"/>
      <c r="B353" s="40"/>
      <c r="C353" s="41"/>
      <c r="D353" s="219" t="s">
        <v>173</v>
      </c>
      <c r="E353" s="41"/>
      <c r="F353" s="220" t="s">
        <v>551</v>
      </c>
      <c r="G353" s="41"/>
      <c r="H353" s="41"/>
      <c r="I353" s="221"/>
      <c r="J353" s="41"/>
      <c r="K353" s="41"/>
      <c r="L353" s="45"/>
      <c r="M353" s="222"/>
      <c r="N353" s="223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173</v>
      </c>
      <c r="AU353" s="18" t="s">
        <v>84</v>
      </c>
    </row>
    <row r="354" spans="1:47" s="2" customFormat="1" ht="12">
      <c r="A354" s="39"/>
      <c r="B354" s="40"/>
      <c r="C354" s="41"/>
      <c r="D354" s="224" t="s">
        <v>175</v>
      </c>
      <c r="E354" s="41"/>
      <c r="F354" s="225" t="s">
        <v>552</v>
      </c>
      <c r="G354" s="41"/>
      <c r="H354" s="41"/>
      <c r="I354" s="221"/>
      <c r="J354" s="41"/>
      <c r="K354" s="41"/>
      <c r="L354" s="45"/>
      <c r="M354" s="269"/>
      <c r="N354" s="270"/>
      <c r="O354" s="271"/>
      <c r="P354" s="271"/>
      <c r="Q354" s="271"/>
      <c r="R354" s="271"/>
      <c r="S354" s="271"/>
      <c r="T354" s="272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175</v>
      </c>
      <c r="AU354" s="18" t="s">
        <v>84</v>
      </c>
    </row>
    <row r="355" spans="1:31" s="2" customFormat="1" ht="6.95" customHeight="1">
      <c r="A355" s="39"/>
      <c r="B355" s="60"/>
      <c r="C355" s="61"/>
      <c r="D355" s="61"/>
      <c r="E355" s="61"/>
      <c r="F355" s="61"/>
      <c r="G355" s="61"/>
      <c r="H355" s="61"/>
      <c r="I355" s="61"/>
      <c r="J355" s="61"/>
      <c r="K355" s="61"/>
      <c r="L355" s="45"/>
      <c r="M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</row>
  </sheetData>
  <sheetProtection password="CC35" sheet="1" objects="1" scenarios="1" formatColumns="0" formatRows="0" autoFilter="0"/>
  <autoFilter ref="C85:K35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1/113107211"/>
    <hyperlink ref="F96" r:id="rId2" display="https://podminky.urs.cz/item/CS_URS_2022_01/113154253"/>
    <hyperlink ref="F103" r:id="rId3" display="https://podminky.urs.cz/item/CS_URS_2022_01/113154254"/>
    <hyperlink ref="F109" r:id="rId4" display="https://podminky.urs.cz/item/CS_URS_2022_01/113201112"/>
    <hyperlink ref="F114" r:id="rId5" display="https://podminky.urs.cz/item/CS_URS_2022_01/113204111"/>
    <hyperlink ref="F117" r:id="rId6" display="https://podminky.urs.cz/item/CS_URS_2022_01/121151113"/>
    <hyperlink ref="F125" r:id="rId7" display="https://podminky.urs.cz/item/CS_URS_2022_01/122452205"/>
    <hyperlink ref="F136" r:id="rId8" display="https://podminky.urs.cz/item/CS_URS_2022_01/132351103"/>
    <hyperlink ref="F142" r:id="rId9" display="https://podminky.urs.cz/item/CS_URS_2022_01/181151321"/>
    <hyperlink ref="F150" r:id="rId10" display="https://podminky.urs.cz/item/CS_URS_2022_01/181351003"/>
    <hyperlink ref="F153" r:id="rId11" display="https://podminky.urs.cz/item/CS_URS_2022_01/181451131"/>
    <hyperlink ref="F165" r:id="rId12" display="https://podminky.urs.cz/item/CS_URS_2022_01/211531111"/>
    <hyperlink ref="F171" r:id="rId13" display="https://podminky.urs.cz/item/CS_URS_2022_01/211971121"/>
    <hyperlink ref="F184" r:id="rId14" display="https://podminky.urs.cz/item/CS_URS_2022_01/564851111"/>
    <hyperlink ref="F189" r:id="rId15" display="https://podminky.urs.cz/item/CS_URS_2022_01/564921411"/>
    <hyperlink ref="F193" r:id="rId16" display="https://podminky.urs.cz/item/CS_URS_2022_01/565155111"/>
    <hyperlink ref="F197" r:id="rId17" display="https://podminky.urs.cz/item/CS_URS_2022_01/567921112"/>
    <hyperlink ref="F201" r:id="rId18" display="https://podminky.urs.cz/item/CS_URS_2022_01/573111111"/>
    <hyperlink ref="F205" r:id="rId19" display="https://podminky.urs.cz/item/CS_URS_2022_01/573211107"/>
    <hyperlink ref="F209" r:id="rId20" display="https://podminky.urs.cz/item/CS_URS_2022_01/577133111"/>
    <hyperlink ref="F213" r:id="rId21" display="https://podminky.urs.cz/item/CS_URS_2022_01/577134141"/>
    <hyperlink ref="F217" r:id="rId22" display="https://podminky.urs.cz/item/CS_URS_2022_01/596211113"/>
    <hyperlink ref="F226" r:id="rId23" display="https://podminky.urs.cz/item/CS_URS_2022_01/596212213"/>
    <hyperlink ref="F237" r:id="rId24" display="https://podminky.urs.cz/item/CS_URS_2022_01/596412213"/>
    <hyperlink ref="F250" r:id="rId25" display="https://podminky.urs.cz/item/CS_URS_2022_01/914111111"/>
    <hyperlink ref="F277" r:id="rId26" display="https://podminky.urs.cz/item/CS_URS_2022_01/914511111"/>
    <hyperlink ref="F282" r:id="rId27" display="https://podminky.urs.cz/item/CS_URS_2022_01/915311112"/>
    <hyperlink ref="F288" r:id="rId28" display="https://podminky.urs.cz/item/CS_URS_2022_01/915331111"/>
    <hyperlink ref="F295" r:id="rId29" display="https://podminky.urs.cz/item/CS_URS_2022_01/916131213"/>
    <hyperlink ref="F314" r:id="rId30" display="https://podminky.urs.cz/item/CS_URS_2022_01/916331112"/>
    <hyperlink ref="F322" r:id="rId31" display="https://podminky.urs.cz/item/CS_URS_2022_01/919731122"/>
    <hyperlink ref="F325" r:id="rId32" display="https://podminky.urs.cz/item/CS_URS_2022_01/919732211"/>
    <hyperlink ref="F331" r:id="rId33" display="https://podminky.urs.cz/item/CS_URS_2022_01/919735112"/>
    <hyperlink ref="F354" r:id="rId34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</row>
    <row r="4" spans="2:4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553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ROUND(J91,2)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ROUND((SUM(BE91:BE311)),2)</f>
        <v>0</v>
      </c>
      <c r="G33" s="39"/>
      <c r="H33" s="39"/>
      <c r="I33" s="150">
        <v>0.21</v>
      </c>
      <c r="J33" s="149">
        <f>ROUND(((SUM(BE91:BE311))*I33),2)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ROUND((SUM(BF91:BF311)),2)</f>
        <v>0</v>
      </c>
      <c r="G34" s="39"/>
      <c r="H34" s="39"/>
      <c r="I34" s="150">
        <v>0.15</v>
      </c>
      <c r="J34" s="149">
        <f>ROUND(((SUM(BF91:BF311))*I34),2)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ROUND((SUM(BG91:BG311)),2)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ROUND((SUM(BH91:BH311)),2)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ROUND((SUM(BI91:BI311)),2)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301 - Vodovod a vodovodní přípojky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143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144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554</v>
      </c>
      <c r="E62" s="176"/>
      <c r="F62" s="176"/>
      <c r="G62" s="176"/>
      <c r="H62" s="176"/>
      <c r="I62" s="176"/>
      <c r="J62" s="177">
        <f>J141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555</v>
      </c>
      <c r="E63" s="176"/>
      <c r="F63" s="176"/>
      <c r="G63" s="176"/>
      <c r="H63" s="176"/>
      <c r="I63" s="176"/>
      <c r="J63" s="177">
        <f>J146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556</v>
      </c>
      <c r="E64" s="176"/>
      <c r="F64" s="176"/>
      <c r="G64" s="176"/>
      <c r="H64" s="176"/>
      <c r="I64" s="176"/>
      <c r="J64" s="177">
        <f>J152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148</v>
      </c>
      <c r="E65" s="176"/>
      <c r="F65" s="176"/>
      <c r="G65" s="176"/>
      <c r="H65" s="176"/>
      <c r="I65" s="176"/>
      <c r="J65" s="177">
        <f>J272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149</v>
      </c>
      <c r="E66" s="176"/>
      <c r="F66" s="176"/>
      <c r="G66" s="176"/>
      <c r="H66" s="176"/>
      <c r="I66" s="176"/>
      <c r="J66" s="177">
        <f>J284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557</v>
      </c>
      <c r="E67" s="170"/>
      <c r="F67" s="170"/>
      <c r="G67" s="170"/>
      <c r="H67" s="170"/>
      <c r="I67" s="170"/>
      <c r="J67" s="171">
        <f>J291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558</v>
      </c>
      <c r="E68" s="176"/>
      <c r="F68" s="176"/>
      <c r="G68" s="176"/>
      <c r="H68" s="176"/>
      <c r="I68" s="176"/>
      <c r="J68" s="177">
        <f>J292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559</v>
      </c>
      <c r="E69" s="176"/>
      <c r="F69" s="176"/>
      <c r="G69" s="176"/>
      <c r="H69" s="176"/>
      <c r="I69" s="176"/>
      <c r="J69" s="177">
        <f>J301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560</v>
      </c>
      <c r="E70" s="176"/>
      <c r="F70" s="176"/>
      <c r="G70" s="176"/>
      <c r="H70" s="176"/>
      <c r="I70" s="176"/>
      <c r="J70" s="177">
        <f>J306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561</v>
      </c>
      <c r="E71" s="176"/>
      <c r="F71" s="176"/>
      <c r="G71" s="176"/>
      <c r="H71" s="176"/>
      <c r="I71" s="176"/>
      <c r="J71" s="177">
        <f>J309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150</v>
      </c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62" t="str">
        <f>E7</f>
        <v>Stavební úpravy MK v ul. Komenského a 1. etapy ul. Polní v Třeboni</v>
      </c>
      <c r="F81" s="33"/>
      <c r="G81" s="33"/>
      <c r="H81" s="33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124</v>
      </c>
      <c r="D82" s="41"/>
      <c r="E82" s="41"/>
      <c r="F82" s="41"/>
      <c r="G82" s="41"/>
      <c r="H82" s="41"/>
      <c r="I82" s="41"/>
      <c r="J82" s="41"/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SO 301 - Vodovod a vodovodní přípojky</v>
      </c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>Třeboň</v>
      </c>
      <c r="G85" s="41"/>
      <c r="H85" s="41"/>
      <c r="I85" s="33" t="s">
        <v>23</v>
      </c>
      <c r="J85" s="73" t="str">
        <f>IF(J12="","",J12)</f>
        <v>10. 2. 2022</v>
      </c>
      <c r="K85" s="41"/>
      <c r="L85" s="13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40.05" customHeight="1">
      <c r="A87" s="39"/>
      <c r="B87" s="40"/>
      <c r="C87" s="33" t="s">
        <v>25</v>
      </c>
      <c r="D87" s="41"/>
      <c r="E87" s="41"/>
      <c r="F87" s="28" t="str">
        <f>E15</f>
        <v>Město Třeboň, Palackého nám. 46/II, 379 01 Třeboň</v>
      </c>
      <c r="G87" s="41"/>
      <c r="H87" s="41"/>
      <c r="I87" s="33" t="s">
        <v>31</v>
      </c>
      <c r="J87" s="37" t="str">
        <f>E21</f>
        <v>INVENTE, s.r.o., Žerotínova 483/1, 370 04 Č. Buděj</v>
      </c>
      <c r="K87" s="41"/>
      <c r="L87" s="13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IF(E18="","",E18)</f>
        <v>Vyplň údaj</v>
      </c>
      <c r="G88" s="41"/>
      <c r="H88" s="41"/>
      <c r="I88" s="33" t="s">
        <v>36</v>
      </c>
      <c r="J88" s="37" t="str">
        <f>E24</f>
        <v xml:space="preserve"> </v>
      </c>
      <c r="K88" s="41"/>
      <c r="L88" s="13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9"/>
      <c r="B90" s="180"/>
      <c r="C90" s="181" t="s">
        <v>151</v>
      </c>
      <c r="D90" s="182" t="s">
        <v>59</v>
      </c>
      <c r="E90" s="182" t="s">
        <v>55</v>
      </c>
      <c r="F90" s="182" t="s">
        <v>56</v>
      </c>
      <c r="G90" s="182" t="s">
        <v>152</v>
      </c>
      <c r="H90" s="182" t="s">
        <v>153</v>
      </c>
      <c r="I90" s="182" t="s">
        <v>154</v>
      </c>
      <c r="J90" s="182" t="s">
        <v>141</v>
      </c>
      <c r="K90" s="183" t="s">
        <v>155</v>
      </c>
      <c r="L90" s="184"/>
      <c r="M90" s="93" t="s">
        <v>19</v>
      </c>
      <c r="N90" s="94" t="s">
        <v>44</v>
      </c>
      <c r="O90" s="94" t="s">
        <v>156</v>
      </c>
      <c r="P90" s="94" t="s">
        <v>157</v>
      </c>
      <c r="Q90" s="94" t="s">
        <v>158</v>
      </c>
      <c r="R90" s="94" t="s">
        <v>159</v>
      </c>
      <c r="S90" s="94" t="s">
        <v>160</v>
      </c>
      <c r="T90" s="95" t="s">
        <v>161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39"/>
      <c r="B91" s="40"/>
      <c r="C91" s="100" t="s">
        <v>162</v>
      </c>
      <c r="D91" s="41"/>
      <c r="E91" s="41"/>
      <c r="F91" s="41"/>
      <c r="G91" s="41"/>
      <c r="H91" s="41"/>
      <c r="I91" s="41"/>
      <c r="J91" s="185">
        <f>BK91</f>
        <v>0</v>
      </c>
      <c r="K91" s="41"/>
      <c r="L91" s="45"/>
      <c r="M91" s="96"/>
      <c r="N91" s="186"/>
      <c r="O91" s="97"/>
      <c r="P91" s="187">
        <f>P92+P291</f>
        <v>0</v>
      </c>
      <c r="Q91" s="97"/>
      <c r="R91" s="187">
        <f>R92+R291</f>
        <v>297.025811</v>
      </c>
      <c r="S91" s="97"/>
      <c r="T91" s="188">
        <f>T92+T291</f>
        <v>0.80852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73</v>
      </c>
      <c r="AU91" s="18" t="s">
        <v>142</v>
      </c>
      <c r="BK91" s="189">
        <f>BK92+BK291</f>
        <v>0</v>
      </c>
    </row>
    <row r="92" spans="1:63" s="12" customFormat="1" ht="25.9" customHeight="1">
      <c r="A92" s="12"/>
      <c r="B92" s="190"/>
      <c r="C92" s="191"/>
      <c r="D92" s="192" t="s">
        <v>73</v>
      </c>
      <c r="E92" s="193" t="s">
        <v>163</v>
      </c>
      <c r="F92" s="193" t="s">
        <v>164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P93+P141+P146+P152+P272+P284</f>
        <v>0</v>
      </c>
      <c r="Q92" s="198"/>
      <c r="R92" s="199">
        <f>R93+R141+R146+R152+R272+R284</f>
        <v>297.025811</v>
      </c>
      <c r="S92" s="198"/>
      <c r="T92" s="200">
        <f>T93+T141+T146+T152+T272+T284</f>
        <v>0.80852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82</v>
      </c>
      <c r="AT92" s="202" t="s">
        <v>73</v>
      </c>
      <c r="AU92" s="202" t="s">
        <v>74</v>
      </c>
      <c r="AY92" s="201" t="s">
        <v>165</v>
      </c>
      <c r="BK92" s="203">
        <f>BK93+BK141+BK146+BK152+BK272+BK284</f>
        <v>0</v>
      </c>
    </row>
    <row r="93" spans="1:63" s="12" customFormat="1" ht="22.8" customHeight="1">
      <c r="A93" s="12"/>
      <c r="B93" s="190"/>
      <c r="C93" s="191"/>
      <c r="D93" s="192" t="s">
        <v>73</v>
      </c>
      <c r="E93" s="204" t="s">
        <v>82</v>
      </c>
      <c r="F93" s="204" t="s">
        <v>166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SUM(P94:P140)</f>
        <v>0</v>
      </c>
      <c r="Q93" s="198"/>
      <c r="R93" s="199">
        <f>SUM(R94:R140)</f>
        <v>209.25936</v>
      </c>
      <c r="S93" s="198"/>
      <c r="T93" s="200">
        <f>SUM(T94:T140)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82</v>
      </c>
      <c r="AT93" s="202" t="s">
        <v>73</v>
      </c>
      <c r="AU93" s="202" t="s">
        <v>82</v>
      </c>
      <c r="AY93" s="201" t="s">
        <v>165</v>
      </c>
      <c r="BK93" s="203">
        <f>SUM(BK94:BK140)</f>
        <v>0</v>
      </c>
    </row>
    <row r="94" spans="1:65" s="2" customFormat="1" ht="21.75" customHeight="1">
      <c r="A94" s="39"/>
      <c r="B94" s="40"/>
      <c r="C94" s="206" t="s">
        <v>82</v>
      </c>
      <c r="D94" s="206" t="s">
        <v>167</v>
      </c>
      <c r="E94" s="207" t="s">
        <v>562</v>
      </c>
      <c r="F94" s="208" t="s">
        <v>563</v>
      </c>
      <c r="G94" s="209" t="s">
        <v>221</v>
      </c>
      <c r="H94" s="210">
        <v>388.87</v>
      </c>
      <c r="I94" s="211"/>
      <c r="J94" s="212">
        <f>ROUND(I94*H94,2)</f>
        <v>0</v>
      </c>
      <c r="K94" s="208" t="s">
        <v>170</v>
      </c>
      <c r="L94" s="45"/>
      <c r="M94" s="213" t="s">
        <v>19</v>
      </c>
      <c r="N94" s="214" t="s">
        <v>45</v>
      </c>
      <c r="O94" s="85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7" t="s">
        <v>171</v>
      </c>
      <c r="AT94" s="217" t="s">
        <v>167</v>
      </c>
      <c r="AU94" s="217" t="s">
        <v>84</v>
      </c>
      <c r="AY94" s="18" t="s">
        <v>165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82</v>
      </c>
      <c r="BK94" s="218">
        <f>ROUND(I94*H94,2)</f>
        <v>0</v>
      </c>
      <c r="BL94" s="18" t="s">
        <v>171</v>
      </c>
      <c r="BM94" s="217" t="s">
        <v>564</v>
      </c>
    </row>
    <row r="95" spans="1:47" s="2" customFormat="1" ht="12">
      <c r="A95" s="39"/>
      <c r="B95" s="40"/>
      <c r="C95" s="41"/>
      <c r="D95" s="219" t="s">
        <v>173</v>
      </c>
      <c r="E95" s="41"/>
      <c r="F95" s="220" t="s">
        <v>565</v>
      </c>
      <c r="G95" s="41"/>
      <c r="H95" s="41"/>
      <c r="I95" s="221"/>
      <c r="J95" s="41"/>
      <c r="K95" s="41"/>
      <c r="L95" s="45"/>
      <c r="M95" s="222"/>
      <c r="N95" s="223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173</v>
      </c>
      <c r="AU95" s="18" t="s">
        <v>84</v>
      </c>
    </row>
    <row r="96" spans="1:47" s="2" customFormat="1" ht="12">
      <c r="A96" s="39"/>
      <c r="B96" s="40"/>
      <c r="C96" s="41"/>
      <c r="D96" s="224" t="s">
        <v>175</v>
      </c>
      <c r="E96" s="41"/>
      <c r="F96" s="225" t="s">
        <v>566</v>
      </c>
      <c r="G96" s="41"/>
      <c r="H96" s="41"/>
      <c r="I96" s="221"/>
      <c r="J96" s="41"/>
      <c r="K96" s="41"/>
      <c r="L96" s="45"/>
      <c r="M96" s="222"/>
      <c r="N96" s="223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175</v>
      </c>
      <c r="AU96" s="18" t="s">
        <v>84</v>
      </c>
    </row>
    <row r="97" spans="1:51" s="15" customFormat="1" ht="12">
      <c r="A97" s="15"/>
      <c r="B97" s="249"/>
      <c r="C97" s="250"/>
      <c r="D97" s="219" t="s">
        <v>177</v>
      </c>
      <c r="E97" s="251" t="s">
        <v>19</v>
      </c>
      <c r="F97" s="252" t="s">
        <v>567</v>
      </c>
      <c r="G97" s="250"/>
      <c r="H97" s="251" t="s">
        <v>19</v>
      </c>
      <c r="I97" s="253"/>
      <c r="J97" s="250"/>
      <c r="K97" s="250"/>
      <c r="L97" s="254"/>
      <c r="M97" s="255"/>
      <c r="N97" s="256"/>
      <c r="O97" s="256"/>
      <c r="P97" s="256"/>
      <c r="Q97" s="256"/>
      <c r="R97" s="256"/>
      <c r="S97" s="256"/>
      <c r="T97" s="257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8" t="s">
        <v>177</v>
      </c>
      <c r="AU97" s="258" t="s">
        <v>84</v>
      </c>
      <c r="AV97" s="15" t="s">
        <v>82</v>
      </c>
      <c r="AW97" s="15" t="s">
        <v>35</v>
      </c>
      <c r="AX97" s="15" t="s">
        <v>74</v>
      </c>
      <c r="AY97" s="258" t="s">
        <v>165</v>
      </c>
    </row>
    <row r="98" spans="1:51" s="13" customFormat="1" ht="12">
      <c r="A98" s="13"/>
      <c r="B98" s="226"/>
      <c r="C98" s="227"/>
      <c r="D98" s="219" t="s">
        <v>177</v>
      </c>
      <c r="E98" s="228" t="s">
        <v>19</v>
      </c>
      <c r="F98" s="229" t="s">
        <v>568</v>
      </c>
      <c r="G98" s="227"/>
      <c r="H98" s="230">
        <v>325.36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177</v>
      </c>
      <c r="AU98" s="236" t="s">
        <v>84</v>
      </c>
      <c r="AV98" s="13" t="s">
        <v>84</v>
      </c>
      <c r="AW98" s="13" t="s">
        <v>35</v>
      </c>
      <c r="AX98" s="13" t="s">
        <v>74</v>
      </c>
      <c r="AY98" s="236" t="s">
        <v>165</v>
      </c>
    </row>
    <row r="99" spans="1:51" s="15" customFormat="1" ht="12">
      <c r="A99" s="15"/>
      <c r="B99" s="249"/>
      <c r="C99" s="250"/>
      <c r="D99" s="219" t="s">
        <v>177</v>
      </c>
      <c r="E99" s="251" t="s">
        <v>19</v>
      </c>
      <c r="F99" s="252" t="s">
        <v>569</v>
      </c>
      <c r="G99" s="250"/>
      <c r="H99" s="251" t="s">
        <v>19</v>
      </c>
      <c r="I99" s="253"/>
      <c r="J99" s="250"/>
      <c r="K99" s="250"/>
      <c r="L99" s="254"/>
      <c r="M99" s="255"/>
      <c r="N99" s="256"/>
      <c r="O99" s="256"/>
      <c r="P99" s="256"/>
      <c r="Q99" s="256"/>
      <c r="R99" s="256"/>
      <c r="S99" s="256"/>
      <c r="T99" s="257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8" t="s">
        <v>177</v>
      </c>
      <c r="AU99" s="258" t="s">
        <v>84</v>
      </c>
      <c r="AV99" s="15" t="s">
        <v>82</v>
      </c>
      <c r="AW99" s="15" t="s">
        <v>35</v>
      </c>
      <c r="AX99" s="15" t="s">
        <v>74</v>
      </c>
      <c r="AY99" s="258" t="s">
        <v>165</v>
      </c>
    </row>
    <row r="100" spans="1:51" s="13" customFormat="1" ht="12">
      <c r="A100" s="13"/>
      <c r="B100" s="226"/>
      <c r="C100" s="227"/>
      <c r="D100" s="219" t="s">
        <v>177</v>
      </c>
      <c r="E100" s="228" t="s">
        <v>19</v>
      </c>
      <c r="F100" s="229" t="s">
        <v>570</v>
      </c>
      <c r="G100" s="227"/>
      <c r="H100" s="230">
        <v>63.51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84</v>
      </c>
      <c r="AV100" s="13" t="s">
        <v>84</v>
      </c>
      <c r="AW100" s="13" t="s">
        <v>35</v>
      </c>
      <c r="AX100" s="13" t="s">
        <v>74</v>
      </c>
      <c r="AY100" s="236" t="s">
        <v>165</v>
      </c>
    </row>
    <row r="101" spans="1:51" s="14" customFormat="1" ht="12">
      <c r="A101" s="14"/>
      <c r="B101" s="237"/>
      <c r="C101" s="238"/>
      <c r="D101" s="219" t="s">
        <v>177</v>
      </c>
      <c r="E101" s="239" t="s">
        <v>19</v>
      </c>
      <c r="F101" s="240" t="s">
        <v>179</v>
      </c>
      <c r="G101" s="238"/>
      <c r="H101" s="241">
        <v>388.87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177</v>
      </c>
      <c r="AU101" s="247" t="s">
        <v>84</v>
      </c>
      <c r="AV101" s="14" t="s">
        <v>171</v>
      </c>
      <c r="AW101" s="14" t="s">
        <v>35</v>
      </c>
      <c r="AX101" s="14" t="s">
        <v>82</v>
      </c>
      <c r="AY101" s="247" t="s">
        <v>165</v>
      </c>
    </row>
    <row r="102" spans="1:65" s="2" customFormat="1" ht="16.5" customHeight="1">
      <c r="A102" s="39"/>
      <c r="B102" s="40"/>
      <c r="C102" s="206" t="s">
        <v>84</v>
      </c>
      <c r="D102" s="206" t="s">
        <v>167</v>
      </c>
      <c r="E102" s="207" t="s">
        <v>571</v>
      </c>
      <c r="F102" s="208" t="s">
        <v>572</v>
      </c>
      <c r="G102" s="209" t="s">
        <v>105</v>
      </c>
      <c r="H102" s="210">
        <v>404</v>
      </c>
      <c r="I102" s="211"/>
      <c r="J102" s="212">
        <f>ROUND(I102*H102,2)</f>
        <v>0</v>
      </c>
      <c r="K102" s="208" t="s">
        <v>170</v>
      </c>
      <c r="L102" s="45"/>
      <c r="M102" s="213" t="s">
        <v>19</v>
      </c>
      <c r="N102" s="214" t="s">
        <v>45</v>
      </c>
      <c r="O102" s="85"/>
      <c r="P102" s="215">
        <f>O102*H102</f>
        <v>0</v>
      </c>
      <c r="Q102" s="215">
        <v>0.00084</v>
      </c>
      <c r="R102" s="215">
        <f>Q102*H102</f>
        <v>0.33936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171</v>
      </c>
      <c r="AT102" s="217" t="s">
        <v>167</v>
      </c>
      <c r="AU102" s="217" t="s">
        <v>84</v>
      </c>
      <c r="AY102" s="18" t="s">
        <v>165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82</v>
      </c>
      <c r="BK102" s="218">
        <f>ROUND(I102*H102,2)</f>
        <v>0</v>
      </c>
      <c r="BL102" s="18" t="s">
        <v>171</v>
      </c>
      <c r="BM102" s="217" t="s">
        <v>573</v>
      </c>
    </row>
    <row r="103" spans="1:47" s="2" customFormat="1" ht="12">
      <c r="A103" s="39"/>
      <c r="B103" s="40"/>
      <c r="C103" s="41"/>
      <c r="D103" s="219" t="s">
        <v>173</v>
      </c>
      <c r="E103" s="41"/>
      <c r="F103" s="220" t="s">
        <v>574</v>
      </c>
      <c r="G103" s="41"/>
      <c r="H103" s="41"/>
      <c r="I103" s="221"/>
      <c r="J103" s="41"/>
      <c r="K103" s="41"/>
      <c r="L103" s="45"/>
      <c r="M103" s="222"/>
      <c r="N103" s="223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173</v>
      </c>
      <c r="AU103" s="18" t="s">
        <v>84</v>
      </c>
    </row>
    <row r="104" spans="1:47" s="2" customFormat="1" ht="12">
      <c r="A104" s="39"/>
      <c r="B104" s="40"/>
      <c r="C104" s="41"/>
      <c r="D104" s="224" t="s">
        <v>175</v>
      </c>
      <c r="E104" s="41"/>
      <c r="F104" s="225" t="s">
        <v>575</v>
      </c>
      <c r="G104" s="41"/>
      <c r="H104" s="41"/>
      <c r="I104" s="221"/>
      <c r="J104" s="41"/>
      <c r="K104" s="41"/>
      <c r="L104" s="45"/>
      <c r="M104" s="222"/>
      <c r="N104" s="22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175</v>
      </c>
      <c r="AU104" s="18" t="s">
        <v>84</v>
      </c>
    </row>
    <row r="105" spans="1:51" s="13" customFormat="1" ht="12">
      <c r="A105" s="13"/>
      <c r="B105" s="226"/>
      <c r="C105" s="227"/>
      <c r="D105" s="219" t="s">
        <v>177</v>
      </c>
      <c r="E105" s="228" t="s">
        <v>19</v>
      </c>
      <c r="F105" s="229" t="s">
        <v>576</v>
      </c>
      <c r="G105" s="227"/>
      <c r="H105" s="230">
        <v>404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177</v>
      </c>
      <c r="AU105" s="236" t="s">
        <v>84</v>
      </c>
      <c r="AV105" s="13" t="s">
        <v>84</v>
      </c>
      <c r="AW105" s="13" t="s">
        <v>35</v>
      </c>
      <c r="AX105" s="13" t="s">
        <v>74</v>
      </c>
      <c r="AY105" s="236" t="s">
        <v>165</v>
      </c>
    </row>
    <row r="106" spans="1:51" s="14" customFormat="1" ht="12">
      <c r="A106" s="14"/>
      <c r="B106" s="237"/>
      <c r="C106" s="238"/>
      <c r="D106" s="219" t="s">
        <v>177</v>
      </c>
      <c r="E106" s="239" t="s">
        <v>19</v>
      </c>
      <c r="F106" s="240" t="s">
        <v>179</v>
      </c>
      <c r="G106" s="238"/>
      <c r="H106" s="241">
        <v>404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177</v>
      </c>
      <c r="AU106" s="247" t="s">
        <v>84</v>
      </c>
      <c r="AV106" s="14" t="s">
        <v>171</v>
      </c>
      <c r="AW106" s="14" t="s">
        <v>35</v>
      </c>
      <c r="AX106" s="14" t="s">
        <v>82</v>
      </c>
      <c r="AY106" s="247" t="s">
        <v>165</v>
      </c>
    </row>
    <row r="107" spans="1:65" s="2" customFormat="1" ht="16.5" customHeight="1">
      <c r="A107" s="39"/>
      <c r="B107" s="40"/>
      <c r="C107" s="206" t="s">
        <v>107</v>
      </c>
      <c r="D107" s="206" t="s">
        <v>167</v>
      </c>
      <c r="E107" s="207" t="s">
        <v>577</v>
      </c>
      <c r="F107" s="208" t="s">
        <v>578</v>
      </c>
      <c r="G107" s="209" t="s">
        <v>105</v>
      </c>
      <c r="H107" s="210">
        <v>404</v>
      </c>
      <c r="I107" s="211"/>
      <c r="J107" s="212">
        <f>ROUND(I107*H107,2)</f>
        <v>0</v>
      </c>
      <c r="K107" s="208" t="s">
        <v>170</v>
      </c>
      <c r="L107" s="45"/>
      <c r="M107" s="213" t="s">
        <v>19</v>
      </c>
      <c r="N107" s="214" t="s">
        <v>45</v>
      </c>
      <c r="O107" s="85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171</v>
      </c>
      <c r="AT107" s="217" t="s">
        <v>167</v>
      </c>
      <c r="AU107" s="217" t="s">
        <v>84</v>
      </c>
      <c r="AY107" s="18" t="s">
        <v>165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82</v>
      </c>
      <c r="BK107" s="218">
        <f>ROUND(I107*H107,2)</f>
        <v>0</v>
      </c>
      <c r="BL107" s="18" t="s">
        <v>171</v>
      </c>
      <c r="BM107" s="217" t="s">
        <v>579</v>
      </c>
    </row>
    <row r="108" spans="1:47" s="2" customFormat="1" ht="12">
      <c r="A108" s="39"/>
      <c r="B108" s="40"/>
      <c r="C108" s="41"/>
      <c r="D108" s="219" t="s">
        <v>173</v>
      </c>
      <c r="E108" s="41"/>
      <c r="F108" s="220" t="s">
        <v>580</v>
      </c>
      <c r="G108" s="41"/>
      <c r="H108" s="41"/>
      <c r="I108" s="221"/>
      <c r="J108" s="41"/>
      <c r="K108" s="41"/>
      <c r="L108" s="45"/>
      <c r="M108" s="222"/>
      <c r="N108" s="22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173</v>
      </c>
      <c r="AU108" s="18" t="s">
        <v>84</v>
      </c>
    </row>
    <row r="109" spans="1:47" s="2" customFormat="1" ht="12">
      <c r="A109" s="39"/>
      <c r="B109" s="40"/>
      <c r="C109" s="41"/>
      <c r="D109" s="224" t="s">
        <v>175</v>
      </c>
      <c r="E109" s="41"/>
      <c r="F109" s="225" t="s">
        <v>581</v>
      </c>
      <c r="G109" s="41"/>
      <c r="H109" s="41"/>
      <c r="I109" s="221"/>
      <c r="J109" s="41"/>
      <c r="K109" s="41"/>
      <c r="L109" s="45"/>
      <c r="M109" s="222"/>
      <c r="N109" s="223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175</v>
      </c>
      <c r="AU109" s="18" t="s">
        <v>84</v>
      </c>
    </row>
    <row r="110" spans="1:65" s="2" customFormat="1" ht="21.75" customHeight="1">
      <c r="A110" s="39"/>
      <c r="B110" s="40"/>
      <c r="C110" s="206" t="s">
        <v>171</v>
      </c>
      <c r="D110" s="206" t="s">
        <v>167</v>
      </c>
      <c r="E110" s="207" t="s">
        <v>582</v>
      </c>
      <c r="F110" s="208" t="s">
        <v>583</v>
      </c>
      <c r="G110" s="209" t="s">
        <v>221</v>
      </c>
      <c r="H110" s="210">
        <v>482.22</v>
      </c>
      <c r="I110" s="211"/>
      <c r="J110" s="212">
        <f>ROUND(I110*H110,2)</f>
        <v>0</v>
      </c>
      <c r="K110" s="208" t="s">
        <v>170</v>
      </c>
      <c r="L110" s="45"/>
      <c r="M110" s="213" t="s">
        <v>19</v>
      </c>
      <c r="N110" s="214" t="s">
        <v>45</v>
      </c>
      <c r="O110" s="85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7" t="s">
        <v>171</v>
      </c>
      <c r="AT110" s="217" t="s">
        <v>167</v>
      </c>
      <c r="AU110" s="217" t="s">
        <v>84</v>
      </c>
      <c r="AY110" s="18" t="s">
        <v>165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82</v>
      </c>
      <c r="BK110" s="218">
        <f>ROUND(I110*H110,2)</f>
        <v>0</v>
      </c>
      <c r="BL110" s="18" t="s">
        <v>171</v>
      </c>
      <c r="BM110" s="217" t="s">
        <v>584</v>
      </c>
    </row>
    <row r="111" spans="1:47" s="2" customFormat="1" ht="12">
      <c r="A111" s="39"/>
      <c r="B111" s="40"/>
      <c r="C111" s="41"/>
      <c r="D111" s="219" t="s">
        <v>173</v>
      </c>
      <c r="E111" s="41"/>
      <c r="F111" s="220" t="s">
        <v>585</v>
      </c>
      <c r="G111" s="41"/>
      <c r="H111" s="41"/>
      <c r="I111" s="221"/>
      <c r="J111" s="41"/>
      <c r="K111" s="41"/>
      <c r="L111" s="45"/>
      <c r="M111" s="222"/>
      <c r="N111" s="223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173</v>
      </c>
      <c r="AU111" s="18" t="s">
        <v>84</v>
      </c>
    </row>
    <row r="112" spans="1:47" s="2" customFormat="1" ht="12">
      <c r="A112" s="39"/>
      <c r="B112" s="40"/>
      <c r="C112" s="41"/>
      <c r="D112" s="224" t="s">
        <v>175</v>
      </c>
      <c r="E112" s="41"/>
      <c r="F112" s="225" t="s">
        <v>586</v>
      </c>
      <c r="G112" s="41"/>
      <c r="H112" s="41"/>
      <c r="I112" s="221"/>
      <c r="J112" s="41"/>
      <c r="K112" s="41"/>
      <c r="L112" s="45"/>
      <c r="M112" s="222"/>
      <c r="N112" s="223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175</v>
      </c>
      <c r="AU112" s="18" t="s">
        <v>84</v>
      </c>
    </row>
    <row r="113" spans="1:65" s="2" customFormat="1" ht="21.75" customHeight="1">
      <c r="A113" s="39"/>
      <c r="B113" s="40"/>
      <c r="C113" s="206" t="s">
        <v>201</v>
      </c>
      <c r="D113" s="206" t="s">
        <v>167</v>
      </c>
      <c r="E113" s="207" t="s">
        <v>587</v>
      </c>
      <c r="F113" s="208" t="s">
        <v>588</v>
      </c>
      <c r="G113" s="209" t="s">
        <v>221</v>
      </c>
      <c r="H113" s="210">
        <v>147.76</v>
      </c>
      <c r="I113" s="211"/>
      <c r="J113" s="212">
        <f>ROUND(I113*H113,2)</f>
        <v>0</v>
      </c>
      <c r="K113" s="208" t="s">
        <v>170</v>
      </c>
      <c r="L113" s="45"/>
      <c r="M113" s="213" t="s">
        <v>19</v>
      </c>
      <c r="N113" s="214" t="s">
        <v>45</v>
      </c>
      <c r="O113" s="85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171</v>
      </c>
      <c r="AT113" s="217" t="s">
        <v>167</v>
      </c>
      <c r="AU113" s="217" t="s">
        <v>84</v>
      </c>
      <c r="AY113" s="18" t="s">
        <v>165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82</v>
      </c>
      <c r="BK113" s="218">
        <f>ROUND(I113*H113,2)</f>
        <v>0</v>
      </c>
      <c r="BL113" s="18" t="s">
        <v>171</v>
      </c>
      <c r="BM113" s="217" t="s">
        <v>589</v>
      </c>
    </row>
    <row r="114" spans="1:47" s="2" customFormat="1" ht="12">
      <c r="A114" s="39"/>
      <c r="B114" s="40"/>
      <c r="C114" s="41"/>
      <c r="D114" s="219" t="s">
        <v>173</v>
      </c>
      <c r="E114" s="41"/>
      <c r="F114" s="220" t="s">
        <v>590</v>
      </c>
      <c r="G114" s="41"/>
      <c r="H114" s="41"/>
      <c r="I114" s="221"/>
      <c r="J114" s="41"/>
      <c r="K114" s="41"/>
      <c r="L114" s="45"/>
      <c r="M114" s="222"/>
      <c r="N114" s="223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173</v>
      </c>
      <c r="AU114" s="18" t="s">
        <v>84</v>
      </c>
    </row>
    <row r="115" spans="1:47" s="2" customFormat="1" ht="12">
      <c r="A115" s="39"/>
      <c r="B115" s="40"/>
      <c r="C115" s="41"/>
      <c r="D115" s="224" t="s">
        <v>175</v>
      </c>
      <c r="E115" s="41"/>
      <c r="F115" s="225" t="s">
        <v>591</v>
      </c>
      <c r="G115" s="41"/>
      <c r="H115" s="41"/>
      <c r="I115" s="221"/>
      <c r="J115" s="41"/>
      <c r="K115" s="41"/>
      <c r="L115" s="45"/>
      <c r="M115" s="222"/>
      <c r="N115" s="223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175</v>
      </c>
      <c r="AU115" s="18" t="s">
        <v>84</v>
      </c>
    </row>
    <row r="116" spans="1:65" s="2" customFormat="1" ht="16.5" customHeight="1">
      <c r="A116" s="39"/>
      <c r="B116" s="40"/>
      <c r="C116" s="206" t="s">
        <v>207</v>
      </c>
      <c r="D116" s="206" t="s">
        <v>167</v>
      </c>
      <c r="E116" s="207" t="s">
        <v>592</v>
      </c>
      <c r="F116" s="208" t="s">
        <v>593</v>
      </c>
      <c r="G116" s="209" t="s">
        <v>221</v>
      </c>
      <c r="H116" s="210">
        <v>388.87</v>
      </c>
      <c r="I116" s="211"/>
      <c r="J116" s="212">
        <f>ROUND(I116*H116,2)</f>
        <v>0</v>
      </c>
      <c r="K116" s="208" t="s">
        <v>170</v>
      </c>
      <c r="L116" s="45"/>
      <c r="M116" s="213" t="s">
        <v>19</v>
      </c>
      <c r="N116" s="214" t="s">
        <v>45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171</v>
      </c>
      <c r="AT116" s="217" t="s">
        <v>167</v>
      </c>
      <c r="AU116" s="217" t="s">
        <v>84</v>
      </c>
      <c r="AY116" s="18" t="s">
        <v>165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82</v>
      </c>
      <c r="BK116" s="218">
        <f>ROUND(I116*H116,2)</f>
        <v>0</v>
      </c>
      <c r="BL116" s="18" t="s">
        <v>171</v>
      </c>
      <c r="BM116" s="217" t="s">
        <v>594</v>
      </c>
    </row>
    <row r="117" spans="1:47" s="2" customFormat="1" ht="12">
      <c r="A117" s="39"/>
      <c r="B117" s="40"/>
      <c r="C117" s="41"/>
      <c r="D117" s="219" t="s">
        <v>173</v>
      </c>
      <c r="E117" s="41"/>
      <c r="F117" s="220" t="s">
        <v>595</v>
      </c>
      <c r="G117" s="41"/>
      <c r="H117" s="41"/>
      <c r="I117" s="221"/>
      <c r="J117" s="41"/>
      <c r="K117" s="41"/>
      <c r="L117" s="45"/>
      <c r="M117" s="222"/>
      <c r="N117" s="223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173</v>
      </c>
      <c r="AU117" s="18" t="s">
        <v>84</v>
      </c>
    </row>
    <row r="118" spans="1:47" s="2" customFormat="1" ht="12">
      <c r="A118" s="39"/>
      <c r="B118" s="40"/>
      <c r="C118" s="41"/>
      <c r="D118" s="224" t="s">
        <v>175</v>
      </c>
      <c r="E118" s="41"/>
      <c r="F118" s="225" t="s">
        <v>596</v>
      </c>
      <c r="G118" s="41"/>
      <c r="H118" s="41"/>
      <c r="I118" s="221"/>
      <c r="J118" s="41"/>
      <c r="K118" s="41"/>
      <c r="L118" s="45"/>
      <c r="M118" s="222"/>
      <c r="N118" s="223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175</v>
      </c>
      <c r="AU118" s="18" t="s">
        <v>84</v>
      </c>
    </row>
    <row r="119" spans="1:65" s="2" customFormat="1" ht="16.5" customHeight="1">
      <c r="A119" s="39"/>
      <c r="B119" s="40"/>
      <c r="C119" s="206" t="s">
        <v>137</v>
      </c>
      <c r="D119" s="206" t="s">
        <v>167</v>
      </c>
      <c r="E119" s="207" t="s">
        <v>597</v>
      </c>
      <c r="F119" s="208" t="s">
        <v>598</v>
      </c>
      <c r="G119" s="209" t="s">
        <v>532</v>
      </c>
      <c r="H119" s="210">
        <v>295.52</v>
      </c>
      <c r="I119" s="211"/>
      <c r="J119" s="212">
        <f>ROUND(I119*H119,2)</f>
        <v>0</v>
      </c>
      <c r="K119" s="208" t="s">
        <v>170</v>
      </c>
      <c r="L119" s="45"/>
      <c r="M119" s="213" t="s">
        <v>19</v>
      </c>
      <c r="N119" s="214" t="s">
        <v>45</v>
      </c>
      <c r="O119" s="85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171</v>
      </c>
      <c r="AT119" s="217" t="s">
        <v>167</v>
      </c>
      <c r="AU119" s="217" t="s">
        <v>84</v>
      </c>
      <c r="AY119" s="18" t="s">
        <v>165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82</v>
      </c>
      <c r="BK119" s="218">
        <f>ROUND(I119*H119,2)</f>
        <v>0</v>
      </c>
      <c r="BL119" s="18" t="s">
        <v>171</v>
      </c>
      <c r="BM119" s="217" t="s">
        <v>599</v>
      </c>
    </row>
    <row r="120" spans="1:47" s="2" customFormat="1" ht="12">
      <c r="A120" s="39"/>
      <c r="B120" s="40"/>
      <c r="C120" s="41"/>
      <c r="D120" s="219" t="s">
        <v>173</v>
      </c>
      <c r="E120" s="41"/>
      <c r="F120" s="220" t="s">
        <v>600</v>
      </c>
      <c r="G120" s="41"/>
      <c r="H120" s="41"/>
      <c r="I120" s="221"/>
      <c r="J120" s="41"/>
      <c r="K120" s="41"/>
      <c r="L120" s="45"/>
      <c r="M120" s="222"/>
      <c r="N120" s="223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173</v>
      </c>
      <c r="AU120" s="18" t="s">
        <v>84</v>
      </c>
    </row>
    <row r="121" spans="1:47" s="2" customFormat="1" ht="12">
      <c r="A121" s="39"/>
      <c r="B121" s="40"/>
      <c r="C121" s="41"/>
      <c r="D121" s="224" t="s">
        <v>175</v>
      </c>
      <c r="E121" s="41"/>
      <c r="F121" s="225" t="s">
        <v>601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175</v>
      </c>
      <c r="AU121" s="18" t="s">
        <v>84</v>
      </c>
    </row>
    <row r="122" spans="1:51" s="15" customFormat="1" ht="12">
      <c r="A122" s="15"/>
      <c r="B122" s="249"/>
      <c r="C122" s="250"/>
      <c r="D122" s="219" t="s">
        <v>177</v>
      </c>
      <c r="E122" s="251" t="s">
        <v>19</v>
      </c>
      <c r="F122" s="252" t="s">
        <v>602</v>
      </c>
      <c r="G122" s="250"/>
      <c r="H122" s="251" t="s">
        <v>19</v>
      </c>
      <c r="I122" s="253"/>
      <c r="J122" s="250"/>
      <c r="K122" s="250"/>
      <c r="L122" s="254"/>
      <c r="M122" s="255"/>
      <c r="N122" s="256"/>
      <c r="O122" s="256"/>
      <c r="P122" s="256"/>
      <c r="Q122" s="256"/>
      <c r="R122" s="256"/>
      <c r="S122" s="256"/>
      <c r="T122" s="257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8" t="s">
        <v>177</v>
      </c>
      <c r="AU122" s="258" t="s">
        <v>84</v>
      </c>
      <c r="AV122" s="15" t="s">
        <v>82</v>
      </c>
      <c r="AW122" s="15" t="s">
        <v>35</v>
      </c>
      <c r="AX122" s="15" t="s">
        <v>74</v>
      </c>
      <c r="AY122" s="258" t="s">
        <v>165</v>
      </c>
    </row>
    <row r="123" spans="1:51" s="13" customFormat="1" ht="12">
      <c r="A123" s="13"/>
      <c r="B123" s="226"/>
      <c r="C123" s="227"/>
      <c r="D123" s="219" t="s">
        <v>177</v>
      </c>
      <c r="E123" s="228" t="s">
        <v>19</v>
      </c>
      <c r="F123" s="229" t="s">
        <v>603</v>
      </c>
      <c r="G123" s="227"/>
      <c r="H123" s="230">
        <v>295.52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177</v>
      </c>
      <c r="AU123" s="236" t="s">
        <v>84</v>
      </c>
      <c r="AV123" s="13" t="s">
        <v>84</v>
      </c>
      <c r="AW123" s="13" t="s">
        <v>35</v>
      </c>
      <c r="AX123" s="13" t="s">
        <v>74</v>
      </c>
      <c r="AY123" s="236" t="s">
        <v>165</v>
      </c>
    </row>
    <row r="124" spans="1:51" s="14" customFormat="1" ht="12">
      <c r="A124" s="14"/>
      <c r="B124" s="237"/>
      <c r="C124" s="238"/>
      <c r="D124" s="219" t="s">
        <v>177</v>
      </c>
      <c r="E124" s="239" t="s">
        <v>19</v>
      </c>
      <c r="F124" s="240" t="s">
        <v>179</v>
      </c>
      <c r="G124" s="238"/>
      <c r="H124" s="241">
        <v>295.52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177</v>
      </c>
      <c r="AU124" s="247" t="s">
        <v>84</v>
      </c>
      <c r="AV124" s="14" t="s">
        <v>171</v>
      </c>
      <c r="AW124" s="14" t="s">
        <v>35</v>
      </c>
      <c r="AX124" s="14" t="s">
        <v>82</v>
      </c>
      <c r="AY124" s="247" t="s">
        <v>165</v>
      </c>
    </row>
    <row r="125" spans="1:65" s="2" customFormat="1" ht="16.5" customHeight="1">
      <c r="A125" s="39"/>
      <c r="B125" s="40"/>
      <c r="C125" s="206" t="s">
        <v>218</v>
      </c>
      <c r="D125" s="206" t="s">
        <v>167</v>
      </c>
      <c r="E125" s="207" t="s">
        <v>604</v>
      </c>
      <c r="F125" s="208" t="s">
        <v>605</v>
      </c>
      <c r="G125" s="209" t="s">
        <v>221</v>
      </c>
      <c r="H125" s="210">
        <v>147.76</v>
      </c>
      <c r="I125" s="211"/>
      <c r="J125" s="212">
        <f>ROUND(I125*H125,2)</f>
        <v>0</v>
      </c>
      <c r="K125" s="208" t="s">
        <v>170</v>
      </c>
      <c r="L125" s="45"/>
      <c r="M125" s="213" t="s">
        <v>19</v>
      </c>
      <c r="N125" s="214" t="s">
        <v>45</v>
      </c>
      <c r="O125" s="85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171</v>
      </c>
      <c r="AT125" s="217" t="s">
        <v>167</v>
      </c>
      <c r="AU125" s="217" t="s">
        <v>84</v>
      </c>
      <c r="AY125" s="18" t="s">
        <v>165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82</v>
      </c>
      <c r="BK125" s="218">
        <f>ROUND(I125*H125,2)</f>
        <v>0</v>
      </c>
      <c r="BL125" s="18" t="s">
        <v>171</v>
      </c>
      <c r="BM125" s="217" t="s">
        <v>606</v>
      </c>
    </row>
    <row r="126" spans="1:47" s="2" customFormat="1" ht="12">
      <c r="A126" s="39"/>
      <c r="B126" s="40"/>
      <c r="C126" s="41"/>
      <c r="D126" s="219" t="s">
        <v>173</v>
      </c>
      <c r="E126" s="41"/>
      <c r="F126" s="220" t="s">
        <v>607</v>
      </c>
      <c r="G126" s="41"/>
      <c r="H126" s="41"/>
      <c r="I126" s="221"/>
      <c r="J126" s="41"/>
      <c r="K126" s="41"/>
      <c r="L126" s="45"/>
      <c r="M126" s="222"/>
      <c r="N126" s="223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84</v>
      </c>
    </row>
    <row r="127" spans="1:47" s="2" customFormat="1" ht="12">
      <c r="A127" s="39"/>
      <c r="B127" s="40"/>
      <c r="C127" s="41"/>
      <c r="D127" s="224" t="s">
        <v>175</v>
      </c>
      <c r="E127" s="41"/>
      <c r="F127" s="225" t="s">
        <v>608</v>
      </c>
      <c r="G127" s="41"/>
      <c r="H127" s="41"/>
      <c r="I127" s="221"/>
      <c r="J127" s="41"/>
      <c r="K127" s="41"/>
      <c r="L127" s="45"/>
      <c r="M127" s="222"/>
      <c r="N127" s="223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175</v>
      </c>
      <c r="AU127" s="18" t="s">
        <v>84</v>
      </c>
    </row>
    <row r="128" spans="1:65" s="2" customFormat="1" ht="16.5" customHeight="1">
      <c r="A128" s="39"/>
      <c r="B128" s="40"/>
      <c r="C128" s="206" t="s">
        <v>229</v>
      </c>
      <c r="D128" s="206" t="s">
        <v>167</v>
      </c>
      <c r="E128" s="207" t="s">
        <v>609</v>
      </c>
      <c r="F128" s="208" t="s">
        <v>610</v>
      </c>
      <c r="G128" s="209" t="s">
        <v>221</v>
      </c>
      <c r="H128" s="210">
        <v>241.11</v>
      </c>
      <c r="I128" s="211"/>
      <c r="J128" s="212">
        <f>ROUND(I128*H128,2)</f>
        <v>0</v>
      </c>
      <c r="K128" s="208" t="s">
        <v>170</v>
      </c>
      <c r="L128" s="45"/>
      <c r="M128" s="213" t="s">
        <v>19</v>
      </c>
      <c r="N128" s="214" t="s">
        <v>45</v>
      </c>
      <c r="O128" s="85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171</v>
      </c>
      <c r="AT128" s="217" t="s">
        <v>167</v>
      </c>
      <c r="AU128" s="217" t="s">
        <v>84</v>
      </c>
      <c r="AY128" s="18" t="s">
        <v>165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82</v>
      </c>
      <c r="BK128" s="218">
        <f>ROUND(I128*H128,2)</f>
        <v>0</v>
      </c>
      <c r="BL128" s="18" t="s">
        <v>171</v>
      </c>
      <c r="BM128" s="217" t="s">
        <v>611</v>
      </c>
    </row>
    <row r="129" spans="1:47" s="2" customFormat="1" ht="12">
      <c r="A129" s="39"/>
      <c r="B129" s="40"/>
      <c r="C129" s="41"/>
      <c r="D129" s="219" t="s">
        <v>173</v>
      </c>
      <c r="E129" s="41"/>
      <c r="F129" s="220" t="s">
        <v>612</v>
      </c>
      <c r="G129" s="41"/>
      <c r="H129" s="41"/>
      <c r="I129" s="221"/>
      <c r="J129" s="41"/>
      <c r="K129" s="41"/>
      <c r="L129" s="45"/>
      <c r="M129" s="222"/>
      <c r="N129" s="223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173</v>
      </c>
      <c r="AU129" s="18" t="s">
        <v>84</v>
      </c>
    </row>
    <row r="130" spans="1:47" s="2" customFormat="1" ht="12">
      <c r="A130" s="39"/>
      <c r="B130" s="40"/>
      <c r="C130" s="41"/>
      <c r="D130" s="224" t="s">
        <v>175</v>
      </c>
      <c r="E130" s="41"/>
      <c r="F130" s="225" t="s">
        <v>613</v>
      </c>
      <c r="G130" s="41"/>
      <c r="H130" s="41"/>
      <c r="I130" s="221"/>
      <c r="J130" s="41"/>
      <c r="K130" s="41"/>
      <c r="L130" s="45"/>
      <c r="M130" s="222"/>
      <c r="N130" s="223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175</v>
      </c>
      <c r="AU130" s="18" t="s">
        <v>84</v>
      </c>
    </row>
    <row r="131" spans="1:65" s="2" customFormat="1" ht="16.5" customHeight="1">
      <c r="A131" s="39"/>
      <c r="B131" s="40"/>
      <c r="C131" s="206" t="s">
        <v>235</v>
      </c>
      <c r="D131" s="206" t="s">
        <v>167</v>
      </c>
      <c r="E131" s="207" t="s">
        <v>614</v>
      </c>
      <c r="F131" s="208" t="s">
        <v>615</v>
      </c>
      <c r="G131" s="209" t="s">
        <v>221</v>
      </c>
      <c r="H131" s="210">
        <v>104.46</v>
      </c>
      <c r="I131" s="211"/>
      <c r="J131" s="212">
        <f>ROUND(I131*H131,2)</f>
        <v>0</v>
      </c>
      <c r="K131" s="208" t="s">
        <v>170</v>
      </c>
      <c r="L131" s="45"/>
      <c r="M131" s="213" t="s">
        <v>19</v>
      </c>
      <c r="N131" s="214" t="s">
        <v>45</v>
      </c>
      <c r="O131" s="85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171</v>
      </c>
      <c r="AT131" s="217" t="s">
        <v>167</v>
      </c>
      <c r="AU131" s="217" t="s">
        <v>84</v>
      </c>
      <c r="AY131" s="18" t="s">
        <v>165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82</v>
      </c>
      <c r="BK131" s="218">
        <f>ROUND(I131*H131,2)</f>
        <v>0</v>
      </c>
      <c r="BL131" s="18" t="s">
        <v>171</v>
      </c>
      <c r="BM131" s="217" t="s">
        <v>616</v>
      </c>
    </row>
    <row r="132" spans="1:47" s="2" customFormat="1" ht="12">
      <c r="A132" s="39"/>
      <c r="B132" s="40"/>
      <c r="C132" s="41"/>
      <c r="D132" s="219" t="s">
        <v>173</v>
      </c>
      <c r="E132" s="41"/>
      <c r="F132" s="220" t="s">
        <v>617</v>
      </c>
      <c r="G132" s="41"/>
      <c r="H132" s="41"/>
      <c r="I132" s="221"/>
      <c r="J132" s="41"/>
      <c r="K132" s="41"/>
      <c r="L132" s="45"/>
      <c r="M132" s="222"/>
      <c r="N132" s="22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84</v>
      </c>
    </row>
    <row r="133" spans="1:47" s="2" customFormat="1" ht="12">
      <c r="A133" s="39"/>
      <c r="B133" s="40"/>
      <c r="C133" s="41"/>
      <c r="D133" s="224" t="s">
        <v>175</v>
      </c>
      <c r="E133" s="41"/>
      <c r="F133" s="225" t="s">
        <v>618</v>
      </c>
      <c r="G133" s="41"/>
      <c r="H133" s="41"/>
      <c r="I133" s="221"/>
      <c r="J133" s="41"/>
      <c r="K133" s="41"/>
      <c r="L133" s="45"/>
      <c r="M133" s="222"/>
      <c r="N133" s="223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175</v>
      </c>
      <c r="AU133" s="18" t="s">
        <v>84</v>
      </c>
    </row>
    <row r="134" spans="1:51" s="13" customFormat="1" ht="12">
      <c r="A134" s="13"/>
      <c r="B134" s="226"/>
      <c r="C134" s="227"/>
      <c r="D134" s="219" t="s">
        <v>177</v>
      </c>
      <c r="E134" s="228" t="s">
        <v>19</v>
      </c>
      <c r="F134" s="229" t="s">
        <v>619</v>
      </c>
      <c r="G134" s="227"/>
      <c r="H134" s="230">
        <v>104.46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177</v>
      </c>
      <c r="AU134" s="236" t="s">
        <v>84</v>
      </c>
      <c r="AV134" s="13" t="s">
        <v>84</v>
      </c>
      <c r="AW134" s="13" t="s">
        <v>35</v>
      </c>
      <c r="AX134" s="13" t="s">
        <v>74</v>
      </c>
      <c r="AY134" s="236" t="s">
        <v>165</v>
      </c>
    </row>
    <row r="135" spans="1:51" s="14" customFormat="1" ht="12">
      <c r="A135" s="14"/>
      <c r="B135" s="237"/>
      <c r="C135" s="238"/>
      <c r="D135" s="219" t="s">
        <v>177</v>
      </c>
      <c r="E135" s="239" t="s">
        <v>19</v>
      </c>
      <c r="F135" s="240" t="s">
        <v>179</v>
      </c>
      <c r="G135" s="238"/>
      <c r="H135" s="241">
        <v>104.46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177</v>
      </c>
      <c r="AU135" s="247" t="s">
        <v>84</v>
      </c>
      <c r="AV135" s="14" t="s">
        <v>171</v>
      </c>
      <c r="AW135" s="14" t="s">
        <v>35</v>
      </c>
      <c r="AX135" s="14" t="s">
        <v>82</v>
      </c>
      <c r="AY135" s="247" t="s">
        <v>165</v>
      </c>
    </row>
    <row r="136" spans="1:65" s="2" customFormat="1" ht="16.5" customHeight="1">
      <c r="A136" s="39"/>
      <c r="B136" s="40"/>
      <c r="C136" s="259" t="s">
        <v>243</v>
      </c>
      <c r="D136" s="259" t="s">
        <v>267</v>
      </c>
      <c r="E136" s="260" t="s">
        <v>620</v>
      </c>
      <c r="F136" s="261" t="s">
        <v>621</v>
      </c>
      <c r="G136" s="262" t="s">
        <v>532</v>
      </c>
      <c r="H136" s="263">
        <v>208.92</v>
      </c>
      <c r="I136" s="264"/>
      <c r="J136" s="265">
        <f>ROUND(I136*H136,2)</f>
        <v>0</v>
      </c>
      <c r="K136" s="261" t="s">
        <v>170</v>
      </c>
      <c r="L136" s="266"/>
      <c r="M136" s="267" t="s">
        <v>19</v>
      </c>
      <c r="N136" s="268" t="s">
        <v>45</v>
      </c>
      <c r="O136" s="85"/>
      <c r="P136" s="215">
        <f>O136*H136</f>
        <v>0</v>
      </c>
      <c r="Q136" s="215">
        <v>1</v>
      </c>
      <c r="R136" s="215">
        <f>Q136*H136</f>
        <v>208.92</v>
      </c>
      <c r="S136" s="215">
        <v>0</v>
      </c>
      <c r="T136" s="21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7" t="s">
        <v>218</v>
      </c>
      <c r="AT136" s="217" t="s">
        <v>267</v>
      </c>
      <c r="AU136" s="217" t="s">
        <v>84</v>
      </c>
      <c r="AY136" s="18" t="s">
        <v>165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82</v>
      </c>
      <c r="BK136" s="218">
        <f>ROUND(I136*H136,2)</f>
        <v>0</v>
      </c>
      <c r="BL136" s="18" t="s">
        <v>171</v>
      </c>
      <c r="BM136" s="217" t="s">
        <v>622</v>
      </c>
    </row>
    <row r="137" spans="1:47" s="2" customFormat="1" ht="12">
      <c r="A137" s="39"/>
      <c r="B137" s="40"/>
      <c r="C137" s="41"/>
      <c r="D137" s="219" t="s">
        <v>173</v>
      </c>
      <c r="E137" s="41"/>
      <c r="F137" s="220" t="s">
        <v>621</v>
      </c>
      <c r="G137" s="41"/>
      <c r="H137" s="41"/>
      <c r="I137" s="221"/>
      <c r="J137" s="41"/>
      <c r="K137" s="41"/>
      <c r="L137" s="45"/>
      <c r="M137" s="222"/>
      <c r="N137" s="223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173</v>
      </c>
      <c r="AU137" s="18" t="s">
        <v>84</v>
      </c>
    </row>
    <row r="138" spans="1:51" s="15" customFormat="1" ht="12">
      <c r="A138" s="15"/>
      <c r="B138" s="249"/>
      <c r="C138" s="250"/>
      <c r="D138" s="219" t="s">
        <v>177</v>
      </c>
      <c r="E138" s="251" t="s">
        <v>19</v>
      </c>
      <c r="F138" s="252" t="s">
        <v>623</v>
      </c>
      <c r="G138" s="250"/>
      <c r="H138" s="251" t="s">
        <v>19</v>
      </c>
      <c r="I138" s="253"/>
      <c r="J138" s="250"/>
      <c r="K138" s="250"/>
      <c r="L138" s="254"/>
      <c r="M138" s="255"/>
      <c r="N138" s="256"/>
      <c r="O138" s="256"/>
      <c r="P138" s="256"/>
      <c r="Q138" s="256"/>
      <c r="R138" s="256"/>
      <c r="S138" s="256"/>
      <c r="T138" s="25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8" t="s">
        <v>177</v>
      </c>
      <c r="AU138" s="258" t="s">
        <v>84</v>
      </c>
      <c r="AV138" s="15" t="s">
        <v>82</v>
      </c>
      <c r="AW138" s="15" t="s">
        <v>35</v>
      </c>
      <c r="AX138" s="15" t="s">
        <v>74</v>
      </c>
      <c r="AY138" s="258" t="s">
        <v>165</v>
      </c>
    </row>
    <row r="139" spans="1:51" s="13" customFormat="1" ht="12">
      <c r="A139" s="13"/>
      <c r="B139" s="226"/>
      <c r="C139" s="227"/>
      <c r="D139" s="219" t="s">
        <v>177</v>
      </c>
      <c r="E139" s="228" t="s">
        <v>19</v>
      </c>
      <c r="F139" s="229" t="s">
        <v>624</v>
      </c>
      <c r="G139" s="227"/>
      <c r="H139" s="230">
        <v>208.92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177</v>
      </c>
      <c r="AU139" s="236" t="s">
        <v>84</v>
      </c>
      <c r="AV139" s="13" t="s">
        <v>84</v>
      </c>
      <c r="AW139" s="13" t="s">
        <v>35</v>
      </c>
      <c r="AX139" s="13" t="s">
        <v>74</v>
      </c>
      <c r="AY139" s="236" t="s">
        <v>165</v>
      </c>
    </row>
    <row r="140" spans="1:51" s="14" customFormat="1" ht="12">
      <c r="A140" s="14"/>
      <c r="B140" s="237"/>
      <c r="C140" s="238"/>
      <c r="D140" s="219" t="s">
        <v>177</v>
      </c>
      <c r="E140" s="239" t="s">
        <v>19</v>
      </c>
      <c r="F140" s="240" t="s">
        <v>179</v>
      </c>
      <c r="G140" s="238"/>
      <c r="H140" s="241">
        <v>208.92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7" t="s">
        <v>177</v>
      </c>
      <c r="AU140" s="247" t="s">
        <v>84</v>
      </c>
      <c r="AV140" s="14" t="s">
        <v>171</v>
      </c>
      <c r="AW140" s="14" t="s">
        <v>35</v>
      </c>
      <c r="AX140" s="14" t="s">
        <v>82</v>
      </c>
      <c r="AY140" s="247" t="s">
        <v>165</v>
      </c>
    </row>
    <row r="141" spans="1:63" s="12" customFormat="1" ht="22.8" customHeight="1">
      <c r="A141" s="12"/>
      <c r="B141" s="190"/>
      <c r="C141" s="191"/>
      <c r="D141" s="192" t="s">
        <v>73</v>
      </c>
      <c r="E141" s="204" t="s">
        <v>107</v>
      </c>
      <c r="F141" s="204" t="s">
        <v>625</v>
      </c>
      <c r="G141" s="191"/>
      <c r="H141" s="191"/>
      <c r="I141" s="194"/>
      <c r="J141" s="205">
        <f>BK141</f>
        <v>0</v>
      </c>
      <c r="K141" s="191"/>
      <c r="L141" s="196"/>
      <c r="M141" s="197"/>
      <c r="N141" s="198"/>
      <c r="O141" s="198"/>
      <c r="P141" s="199">
        <f>SUM(P142:P145)</f>
        <v>0</v>
      </c>
      <c r="Q141" s="198"/>
      <c r="R141" s="199">
        <f>SUM(R142:R145)</f>
        <v>0</v>
      </c>
      <c r="S141" s="198"/>
      <c r="T141" s="200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1" t="s">
        <v>82</v>
      </c>
      <c r="AT141" s="202" t="s">
        <v>73</v>
      </c>
      <c r="AU141" s="202" t="s">
        <v>82</v>
      </c>
      <c r="AY141" s="201" t="s">
        <v>165</v>
      </c>
      <c r="BK141" s="203">
        <f>SUM(BK142:BK145)</f>
        <v>0</v>
      </c>
    </row>
    <row r="142" spans="1:65" s="2" customFormat="1" ht="16.5" customHeight="1">
      <c r="A142" s="39"/>
      <c r="B142" s="40"/>
      <c r="C142" s="206" t="s">
        <v>253</v>
      </c>
      <c r="D142" s="206" t="s">
        <v>167</v>
      </c>
      <c r="E142" s="207" t="s">
        <v>626</v>
      </c>
      <c r="F142" s="208" t="s">
        <v>627</v>
      </c>
      <c r="G142" s="209" t="s">
        <v>196</v>
      </c>
      <c r="H142" s="210">
        <v>322</v>
      </c>
      <c r="I142" s="211"/>
      <c r="J142" s="212">
        <f>ROUND(I142*H142,2)</f>
        <v>0</v>
      </c>
      <c r="K142" s="208" t="s">
        <v>19</v>
      </c>
      <c r="L142" s="45"/>
      <c r="M142" s="213" t="s">
        <v>19</v>
      </c>
      <c r="N142" s="214" t="s">
        <v>45</v>
      </c>
      <c r="O142" s="85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7" t="s">
        <v>171</v>
      </c>
      <c r="AT142" s="217" t="s">
        <v>167</v>
      </c>
      <c r="AU142" s="217" t="s">
        <v>84</v>
      </c>
      <c r="AY142" s="18" t="s">
        <v>165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82</v>
      </c>
      <c r="BK142" s="218">
        <f>ROUND(I142*H142,2)</f>
        <v>0</v>
      </c>
      <c r="BL142" s="18" t="s">
        <v>171</v>
      </c>
      <c r="BM142" s="217" t="s">
        <v>628</v>
      </c>
    </row>
    <row r="143" spans="1:47" s="2" customFormat="1" ht="12">
      <c r="A143" s="39"/>
      <c r="B143" s="40"/>
      <c r="C143" s="41"/>
      <c r="D143" s="219" t="s">
        <v>173</v>
      </c>
      <c r="E143" s="41"/>
      <c r="F143" s="220" t="s">
        <v>627</v>
      </c>
      <c r="G143" s="41"/>
      <c r="H143" s="41"/>
      <c r="I143" s="221"/>
      <c r="J143" s="41"/>
      <c r="K143" s="41"/>
      <c r="L143" s="45"/>
      <c r="M143" s="222"/>
      <c r="N143" s="223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173</v>
      </c>
      <c r="AU143" s="18" t="s">
        <v>84</v>
      </c>
    </row>
    <row r="144" spans="1:65" s="2" customFormat="1" ht="16.5" customHeight="1">
      <c r="A144" s="39"/>
      <c r="B144" s="40"/>
      <c r="C144" s="206" t="s">
        <v>259</v>
      </c>
      <c r="D144" s="206" t="s">
        <v>167</v>
      </c>
      <c r="E144" s="207" t="s">
        <v>629</v>
      </c>
      <c r="F144" s="208" t="s">
        <v>630</v>
      </c>
      <c r="G144" s="209" t="s">
        <v>196</v>
      </c>
      <c r="H144" s="210">
        <v>118</v>
      </c>
      <c r="I144" s="211"/>
      <c r="J144" s="212">
        <f>ROUND(I144*H144,2)</f>
        <v>0</v>
      </c>
      <c r="K144" s="208" t="s">
        <v>19</v>
      </c>
      <c r="L144" s="45"/>
      <c r="M144" s="213" t="s">
        <v>19</v>
      </c>
      <c r="N144" s="214" t="s">
        <v>45</v>
      </c>
      <c r="O144" s="85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7" t="s">
        <v>171</v>
      </c>
      <c r="AT144" s="217" t="s">
        <v>167</v>
      </c>
      <c r="AU144" s="217" t="s">
        <v>84</v>
      </c>
      <c r="AY144" s="18" t="s">
        <v>165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82</v>
      </c>
      <c r="BK144" s="218">
        <f>ROUND(I144*H144,2)</f>
        <v>0</v>
      </c>
      <c r="BL144" s="18" t="s">
        <v>171</v>
      </c>
      <c r="BM144" s="217" t="s">
        <v>631</v>
      </c>
    </row>
    <row r="145" spans="1:47" s="2" customFormat="1" ht="12">
      <c r="A145" s="39"/>
      <c r="B145" s="40"/>
      <c r="C145" s="41"/>
      <c r="D145" s="219" t="s">
        <v>173</v>
      </c>
      <c r="E145" s="41"/>
      <c r="F145" s="220" t="s">
        <v>630</v>
      </c>
      <c r="G145" s="41"/>
      <c r="H145" s="41"/>
      <c r="I145" s="221"/>
      <c r="J145" s="41"/>
      <c r="K145" s="41"/>
      <c r="L145" s="45"/>
      <c r="M145" s="222"/>
      <c r="N145" s="223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173</v>
      </c>
      <c r="AU145" s="18" t="s">
        <v>84</v>
      </c>
    </row>
    <row r="146" spans="1:63" s="12" customFormat="1" ht="22.8" customHeight="1">
      <c r="A146" s="12"/>
      <c r="B146" s="190"/>
      <c r="C146" s="191"/>
      <c r="D146" s="192" t="s">
        <v>73</v>
      </c>
      <c r="E146" s="204" t="s">
        <v>171</v>
      </c>
      <c r="F146" s="204" t="s">
        <v>632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SUM(P147:P151)</f>
        <v>0</v>
      </c>
      <c r="Q146" s="198"/>
      <c r="R146" s="199">
        <f>SUM(R147:R151)</f>
        <v>81.870341</v>
      </c>
      <c r="S146" s="198"/>
      <c r="T146" s="200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82</v>
      </c>
      <c r="AT146" s="202" t="s">
        <v>73</v>
      </c>
      <c r="AU146" s="202" t="s">
        <v>82</v>
      </c>
      <c r="AY146" s="201" t="s">
        <v>165</v>
      </c>
      <c r="BK146" s="203">
        <f>SUM(BK147:BK151)</f>
        <v>0</v>
      </c>
    </row>
    <row r="147" spans="1:65" s="2" customFormat="1" ht="16.5" customHeight="1">
      <c r="A147" s="39"/>
      <c r="B147" s="40"/>
      <c r="C147" s="206" t="s">
        <v>266</v>
      </c>
      <c r="D147" s="206" t="s">
        <v>167</v>
      </c>
      <c r="E147" s="207" t="s">
        <v>633</v>
      </c>
      <c r="F147" s="208" t="s">
        <v>634</v>
      </c>
      <c r="G147" s="209" t="s">
        <v>221</v>
      </c>
      <c r="H147" s="210">
        <v>43.3</v>
      </c>
      <c r="I147" s="211"/>
      <c r="J147" s="212">
        <f>ROUND(I147*H147,2)</f>
        <v>0</v>
      </c>
      <c r="K147" s="208" t="s">
        <v>170</v>
      </c>
      <c r="L147" s="45"/>
      <c r="M147" s="213" t="s">
        <v>19</v>
      </c>
      <c r="N147" s="214" t="s">
        <v>45</v>
      </c>
      <c r="O147" s="85"/>
      <c r="P147" s="215">
        <f>O147*H147</f>
        <v>0</v>
      </c>
      <c r="Q147" s="215">
        <v>1.89077</v>
      </c>
      <c r="R147" s="215">
        <f>Q147*H147</f>
        <v>81.870341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171</v>
      </c>
      <c r="AT147" s="217" t="s">
        <v>167</v>
      </c>
      <c r="AU147" s="217" t="s">
        <v>84</v>
      </c>
      <c r="AY147" s="18" t="s">
        <v>165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82</v>
      </c>
      <c r="BK147" s="218">
        <f>ROUND(I147*H147,2)</f>
        <v>0</v>
      </c>
      <c r="BL147" s="18" t="s">
        <v>171</v>
      </c>
      <c r="BM147" s="217" t="s">
        <v>635</v>
      </c>
    </row>
    <row r="148" spans="1:47" s="2" customFormat="1" ht="12">
      <c r="A148" s="39"/>
      <c r="B148" s="40"/>
      <c r="C148" s="41"/>
      <c r="D148" s="219" t="s">
        <v>173</v>
      </c>
      <c r="E148" s="41"/>
      <c r="F148" s="220" t="s">
        <v>636</v>
      </c>
      <c r="G148" s="41"/>
      <c r="H148" s="41"/>
      <c r="I148" s="221"/>
      <c r="J148" s="41"/>
      <c r="K148" s="41"/>
      <c r="L148" s="45"/>
      <c r="M148" s="222"/>
      <c r="N148" s="223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173</v>
      </c>
      <c r="AU148" s="18" t="s">
        <v>84</v>
      </c>
    </row>
    <row r="149" spans="1:47" s="2" customFormat="1" ht="12">
      <c r="A149" s="39"/>
      <c r="B149" s="40"/>
      <c r="C149" s="41"/>
      <c r="D149" s="224" t="s">
        <v>175</v>
      </c>
      <c r="E149" s="41"/>
      <c r="F149" s="225" t="s">
        <v>637</v>
      </c>
      <c r="G149" s="41"/>
      <c r="H149" s="41"/>
      <c r="I149" s="221"/>
      <c r="J149" s="41"/>
      <c r="K149" s="41"/>
      <c r="L149" s="45"/>
      <c r="M149" s="222"/>
      <c r="N149" s="223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175</v>
      </c>
      <c r="AU149" s="18" t="s">
        <v>84</v>
      </c>
    </row>
    <row r="150" spans="1:51" s="13" customFormat="1" ht="12">
      <c r="A150" s="13"/>
      <c r="B150" s="226"/>
      <c r="C150" s="227"/>
      <c r="D150" s="219" t="s">
        <v>177</v>
      </c>
      <c r="E150" s="228" t="s">
        <v>19</v>
      </c>
      <c r="F150" s="229" t="s">
        <v>638</v>
      </c>
      <c r="G150" s="227"/>
      <c r="H150" s="230">
        <v>43.3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177</v>
      </c>
      <c r="AU150" s="236" t="s">
        <v>84</v>
      </c>
      <c r="AV150" s="13" t="s">
        <v>84</v>
      </c>
      <c r="AW150" s="13" t="s">
        <v>35</v>
      </c>
      <c r="AX150" s="13" t="s">
        <v>74</v>
      </c>
      <c r="AY150" s="236" t="s">
        <v>165</v>
      </c>
    </row>
    <row r="151" spans="1:51" s="14" customFormat="1" ht="12">
      <c r="A151" s="14"/>
      <c r="B151" s="237"/>
      <c r="C151" s="238"/>
      <c r="D151" s="219" t="s">
        <v>177</v>
      </c>
      <c r="E151" s="239" t="s">
        <v>19</v>
      </c>
      <c r="F151" s="240" t="s">
        <v>179</v>
      </c>
      <c r="G151" s="238"/>
      <c r="H151" s="241">
        <v>43.3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7" t="s">
        <v>177</v>
      </c>
      <c r="AU151" s="247" t="s">
        <v>84</v>
      </c>
      <c r="AV151" s="14" t="s">
        <v>171</v>
      </c>
      <c r="AW151" s="14" t="s">
        <v>35</v>
      </c>
      <c r="AX151" s="14" t="s">
        <v>82</v>
      </c>
      <c r="AY151" s="247" t="s">
        <v>165</v>
      </c>
    </row>
    <row r="152" spans="1:63" s="12" customFormat="1" ht="22.8" customHeight="1">
      <c r="A152" s="12"/>
      <c r="B152" s="190"/>
      <c r="C152" s="191"/>
      <c r="D152" s="192" t="s">
        <v>73</v>
      </c>
      <c r="E152" s="204" t="s">
        <v>218</v>
      </c>
      <c r="F152" s="204" t="s">
        <v>639</v>
      </c>
      <c r="G152" s="191"/>
      <c r="H152" s="191"/>
      <c r="I152" s="194"/>
      <c r="J152" s="205">
        <f>BK152</f>
        <v>0</v>
      </c>
      <c r="K152" s="191"/>
      <c r="L152" s="196"/>
      <c r="M152" s="197"/>
      <c r="N152" s="198"/>
      <c r="O152" s="198"/>
      <c r="P152" s="199">
        <f>SUM(P153:P271)</f>
        <v>0</v>
      </c>
      <c r="Q152" s="198"/>
      <c r="R152" s="199">
        <f>SUM(R153:R271)</f>
        <v>5.896110000000001</v>
      </c>
      <c r="S152" s="198"/>
      <c r="T152" s="200">
        <f>SUM(T153:T271)</f>
        <v>0.80852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1" t="s">
        <v>82</v>
      </c>
      <c r="AT152" s="202" t="s">
        <v>73</v>
      </c>
      <c r="AU152" s="202" t="s">
        <v>82</v>
      </c>
      <c r="AY152" s="201" t="s">
        <v>165</v>
      </c>
      <c r="BK152" s="203">
        <f>SUM(BK153:BK271)</f>
        <v>0</v>
      </c>
    </row>
    <row r="153" spans="1:65" s="2" customFormat="1" ht="16.5" customHeight="1">
      <c r="A153" s="39"/>
      <c r="B153" s="40"/>
      <c r="C153" s="206" t="s">
        <v>8</v>
      </c>
      <c r="D153" s="206" t="s">
        <v>167</v>
      </c>
      <c r="E153" s="207" t="s">
        <v>640</v>
      </c>
      <c r="F153" s="208" t="s">
        <v>641</v>
      </c>
      <c r="G153" s="209" t="s">
        <v>275</v>
      </c>
      <c r="H153" s="210">
        <v>7</v>
      </c>
      <c r="I153" s="211"/>
      <c r="J153" s="212">
        <f>ROUND(I153*H153,2)</f>
        <v>0</v>
      </c>
      <c r="K153" s="208" t="s">
        <v>170</v>
      </c>
      <c r="L153" s="45"/>
      <c r="M153" s="213" t="s">
        <v>19</v>
      </c>
      <c r="N153" s="214" t="s">
        <v>45</v>
      </c>
      <c r="O153" s="85"/>
      <c r="P153" s="215">
        <f>O153*H153</f>
        <v>0</v>
      </c>
      <c r="Q153" s="215">
        <v>0.00167</v>
      </c>
      <c r="R153" s="215">
        <f>Q153*H153</f>
        <v>0.01169</v>
      </c>
      <c r="S153" s="215">
        <v>0.01067</v>
      </c>
      <c r="T153" s="216">
        <f>S153*H153</f>
        <v>0.07469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7" t="s">
        <v>171</v>
      </c>
      <c r="AT153" s="217" t="s">
        <v>167</v>
      </c>
      <c r="AU153" s="217" t="s">
        <v>84</v>
      </c>
      <c r="AY153" s="18" t="s">
        <v>165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82</v>
      </c>
      <c r="BK153" s="218">
        <f>ROUND(I153*H153,2)</f>
        <v>0</v>
      </c>
      <c r="BL153" s="18" t="s">
        <v>171</v>
      </c>
      <c r="BM153" s="217" t="s">
        <v>642</v>
      </c>
    </row>
    <row r="154" spans="1:47" s="2" customFormat="1" ht="12">
      <c r="A154" s="39"/>
      <c r="B154" s="40"/>
      <c r="C154" s="41"/>
      <c r="D154" s="219" t="s">
        <v>173</v>
      </c>
      <c r="E154" s="41"/>
      <c r="F154" s="220" t="s">
        <v>643</v>
      </c>
      <c r="G154" s="41"/>
      <c r="H154" s="41"/>
      <c r="I154" s="221"/>
      <c r="J154" s="41"/>
      <c r="K154" s="41"/>
      <c r="L154" s="45"/>
      <c r="M154" s="222"/>
      <c r="N154" s="223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173</v>
      </c>
      <c r="AU154" s="18" t="s">
        <v>84</v>
      </c>
    </row>
    <row r="155" spans="1:47" s="2" customFormat="1" ht="12">
      <c r="A155" s="39"/>
      <c r="B155" s="40"/>
      <c r="C155" s="41"/>
      <c r="D155" s="224" t="s">
        <v>175</v>
      </c>
      <c r="E155" s="41"/>
      <c r="F155" s="225" t="s">
        <v>644</v>
      </c>
      <c r="G155" s="41"/>
      <c r="H155" s="41"/>
      <c r="I155" s="221"/>
      <c r="J155" s="41"/>
      <c r="K155" s="41"/>
      <c r="L155" s="45"/>
      <c r="M155" s="222"/>
      <c r="N155" s="223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175</v>
      </c>
      <c r="AU155" s="18" t="s">
        <v>84</v>
      </c>
    </row>
    <row r="156" spans="1:65" s="2" customFormat="1" ht="16.5" customHeight="1">
      <c r="A156" s="39"/>
      <c r="B156" s="40"/>
      <c r="C156" s="259" t="s">
        <v>277</v>
      </c>
      <c r="D156" s="259" t="s">
        <v>267</v>
      </c>
      <c r="E156" s="260" t="s">
        <v>645</v>
      </c>
      <c r="F156" s="261" t="s">
        <v>646</v>
      </c>
      <c r="G156" s="262" t="s">
        <v>275</v>
      </c>
      <c r="H156" s="263">
        <v>3</v>
      </c>
      <c r="I156" s="264"/>
      <c r="J156" s="265">
        <f>ROUND(I156*H156,2)</f>
        <v>0</v>
      </c>
      <c r="K156" s="261" t="s">
        <v>170</v>
      </c>
      <c r="L156" s="266"/>
      <c r="M156" s="267" t="s">
        <v>19</v>
      </c>
      <c r="N156" s="268" t="s">
        <v>45</v>
      </c>
      <c r="O156" s="85"/>
      <c r="P156" s="215">
        <f>O156*H156</f>
        <v>0</v>
      </c>
      <c r="Q156" s="215">
        <v>0.0104</v>
      </c>
      <c r="R156" s="215">
        <f>Q156*H156</f>
        <v>0.0312</v>
      </c>
      <c r="S156" s="215">
        <v>0</v>
      </c>
      <c r="T156" s="21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7" t="s">
        <v>218</v>
      </c>
      <c r="AT156" s="217" t="s">
        <v>267</v>
      </c>
      <c r="AU156" s="217" t="s">
        <v>84</v>
      </c>
      <c r="AY156" s="18" t="s">
        <v>165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82</v>
      </c>
      <c r="BK156" s="218">
        <f>ROUND(I156*H156,2)</f>
        <v>0</v>
      </c>
      <c r="BL156" s="18" t="s">
        <v>171</v>
      </c>
      <c r="BM156" s="217" t="s">
        <v>647</v>
      </c>
    </row>
    <row r="157" spans="1:47" s="2" customFormat="1" ht="12">
      <c r="A157" s="39"/>
      <c r="B157" s="40"/>
      <c r="C157" s="41"/>
      <c r="D157" s="219" t="s">
        <v>173</v>
      </c>
      <c r="E157" s="41"/>
      <c r="F157" s="220" t="s">
        <v>646</v>
      </c>
      <c r="G157" s="41"/>
      <c r="H157" s="41"/>
      <c r="I157" s="221"/>
      <c r="J157" s="41"/>
      <c r="K157" s="41"/>
      <c r="L157" s="45"/>
      <c r="M157" s="222"/>
      <c r="N157" s="223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173</v>
      </c>
      <c r="AU157" s="18" t="s">
        <v>84</v>
      </c>
    </row>
    <row r="158" spans="1:65" s="2" customFormat="1" ht="16.5" customHeight="1">
      <c r="A158" s="39"/>
      <c r="B158" s="40"/>
      <c r="C158" s="259" t="s">
        <v>283</v>
      </c>
      <c r="D158" s="259" t="s">
        <v>267</v>
      </c>
      <c r="E158" s="260" t="s">
        <v>648</v>
      </c>
      <c r="F158" s="261" t="s">
        <v>649</v>
      </c>
      <c r="G158" s="262" t="s">
        <v>275</v>
      </c>
      <c r="H158" s="263">
        <v>3</v>
      </c>
      <c r="I158" s="264"/>
      <c r="J158" s="265">
        <f>ROUND(I158*H158,2)</f>
        <v>0</v>
      </c>
      <c r="K158" s="261" t="s">
        <v>170</v>
      </c>
      <c r="L158" s="266"/>
      <c r="M158" s="267" t="s">
        <v>19</v>
      </c>
      <c r="N158" s="268" t="s">
        <v>45</v>
      </c>
      <c r="O158" s="85"/>
      <c r="P158" s="215">
        <f>O158*H158</f>
        <v>0</v>
      </c>
      <c r="Q158" s="215">
        <v>0.0141</v>
      </c>
      <c r="R158" s="215">
        <f>Q158*H158</f>
        <v>0.0423</v>
      </c>
      <c r="S158" s="215">
        <v>0</v>
      </c>
      <c r="T158" s="21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7" t="s">
        <v>218</v>
      </c>
      <c r="AT158" s="217" t="s">
        <v>267</v>
      </c>
      <c r="AU158" s="217" t="s">
        <v>84</v>
      </c>
      <c r="AY158" s="18" t="s">
        <v>165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82</v>
      </c>
      <c r="BK158" s="218">
        <f>ROUND(I158*H158,2)</f>
        <v>0</v>
      </c>
      <c r="BL158" s="18" t="s">
        <v>171</v>
      </c>
      <c r="BM158" s="217" t="s">
        <v>650</v>
      </c>
    </row>
    <row r="159" spans="1:47" s="2" customFormat="1" ht="12">
      <c r="A159" s="39"/>
      <c r="B159" s="40"/>
      <c r="C159" s="41"/>
      <c r="D159" s="219" t="s">
        <v>173</v>
      </c>
      <c r="E159" s="41"/>
      <c r="F159" s="220" t="s">
        <v>649</v>
      </c>
      <c r="G159" s="41"/>
      <c r="H159" s="41"/>
      <c r="I159" s="221"/>
      <c r="J159" s="41"/>
      <c r="K159" s="41"/>
      <c r="L159" s="45"/>
      <c r="M159" s="222"/>
      <c r="N159" s="223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173</v>
      </c>
      <c r="AU159" s="18" t="s">
        <v>84</v>
      </c>
    </row>
    <row r="160" spans="1:65" s="2" customFormat="1" ht="16.5" customHeight="1">
      <c r="A160" s="39"/>
      <c r="B160" s="40"/>
      <c r="C160" s="259" t="s">
        <v>289</v>
      </c>
      <c r="D160" s="259" t="s">
        <v>267</v>
      </c>
      <c r="E160" s="260" t="s">
        <v>651</v>
      </c>
      <c r="F160" s="261" t="s">
        <v>652</v>
      </c>
      <c r="G160" s="262" t="s">
        <v>275</v>
      </c>
      <c r="H160" s="263">
        <v>1</v>
      </c>
      <c r="I160" s="264"/>
      <c r="J160" s="265">
        <f>ROUND(I160*H160,2)</f>
        <v>0</v>
      </c>
      <c r="K160" s="261" t="s">
        <v>170</v>
      </c>
      <c r="L160" s="266"/>
      <c r="M160" s="267" t="s">
        <v>19</v>
      </c>
      <c r="N160" s="268" t="s">
        <v>45</v>
      </c>
      <c r="O160" s="85"/>
      <c r="P160" s="215">
        <f>O160*H160</f>
        <v>0</v>
      </c>
      <c r="Q160" s="215">
        <v>0.0036</v>
      </c>
      <c r="R160" s="215">
        <f>Q160*H160</f>
        <v>0.0036</v>
      </c>
      <c r="S160" s="215">
        <v>0</v>
      </c>
      <c r="T160" s="21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7" t="s">
        <v>218</v>
      </c>
      <c r="AT160" s="217" t="s">
        <v>267</v>
      </c>
      <c r="AU160" s="217" t="s">
        <v>84</v>
      </c>
      <c r="AY160" s="18" t="s">
        <v>165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82</v>
      </c>
      <c r="BK160" s="218">
        <f>ROUND(I160*H160,2)</f>
        <v>0</v>
      </c>
      <c r="BL160" s="18" t="s">
        <v>171</v>
      </c>
      <c r="BM160" s="217" t="s">
        <v>653</v>
      </c>
    </row>
    <row r="161" spans="1:47" s="2" customFormat="1" ht="12">
      <c r="A161" s="39"/>
      <c r="B161" s="40"/>
      <c r="C161" s="41"/>
      <c r="D161" s="219" t="s">
        <v>173</v>
      </c>
      <c r="E161" s="41"/>
      <c r="F161" s="220" t="s">
        <v>652</v>
      </c>
      <c r="G161" s="41"/>
      <c r="H161" s="41"/>
      <c r="I161" s="221"/>
      <c r="J161" s="41"/>
      <c r="K161" s="41"/>
      <c r="L161" s="45"/>
      <c r="M161" s="222"/>
      <c r="N161" s="22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173</v>
      </c>
      <c r="AU161" s="18" t="s">
        <v>84</v>
      </c>
    </row>
    <row r="162" spans="1:65" s="2" customFormat="1" ht="16.5" customHeight="1">
      <c r="A162" s="39"/>
      <c r="B162" s="40"/>
      <c r="C162" s="206" t="s">
        <v>296</v>
      </c>
      <c r="D162" s="206" t="s">
        <v>167</v>
      </c>
      <c r="E162" s="207" t="s">
        <v>654</v>
      </c>
      <c r="F162" s="208" t="s">
        <v>655</v>
      </c>
      <c r="G162" s="209" t="s">
        <v>275</v>
      </c>
      <c r="H162" s="210">
        <v>10</v>
      </c>
      <c r="I162" s="211"/>
      <c r="J162" s="212">
        <f>ROUND(I162*H162,2)</f>
        <v>0</v>
      </c>
      <c r="K162" s="208" t="s">
        <v>170</v>
      </c>
      <c r="L162" s="45"/>
      <c r="M162" s="213" t="s">
        <v>19</v>
      </c>
      <c r="N162" s="214" t="s">
        <v>45</v>
      </c>
      <c r="O162" s="85"/>
      <c r="P162" s="215">
        <f>O162*H162</f>
        <v>0</v>
      </c>
      <c r="Q162" s="215">
        <v>0.00167</v>
      </c>
      <c r="R162" s="215">
        <f>Q162*H162</f>
        <v>0.0167</v>
      </c>
      <c r="S162" s="215">
        <v>0.01377</v>
      </c>
      <c r="T162" s="216">
        <f>S162*H162</f>
        <v>0.1377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7" t="s">
        <v>171</v>
      </c>
      <c r="AT162" s="217" t="s">
        <v>167</v>
      </c>
      <c r="AU162" s="217" t="s">
        <v>84</v>
      </c>
      <c r="AY162" s="18" t="s">
        <v>165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82</v>
      </c>
      <c r="BK162" s="218">
        <f>ROUND(I162*H162,2)</f>
        <v>0</v>
      </c>
      <c r="BL162" s="18" t="s">
        <v>171</v>
      </c>
      <c r="BM162" s="217" t="s">
        <v>656</v>
      </c>
    </row>
    <row r="163" spans="1:47" s="2" customFormat="1" ht="12">
      <c r="A163" s="39"/>
      <c r="B163" s="40"/>
      <c r="C163" s="41"/>
      <c r="D163" s="219" t="s">
        <v>173</v>
      </c>
      <c r="E163" s="41"/>
      <c r="F163" s="220" t="s">
        <v>657</v>
      </c>
      <c r="G163" s="41"/>
      <c r="H163" s="41"/>
      <c r="I163" s="221"/>
      <c r="J163" s="41"/>
      <c r="K163" s="41"/>
      <c r="L163" s="45"/>
      <c r="M163" s="222"/>
      <c r="N163" s="223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173</v>
      </c>
      <c r="AU163" s="18" t="s">
        <v>84</v>
      </c>
    </row>
    <row r="164" spans="1:47" s="2" customFormat="1" ht="12">
      <c r="A164" s="39"/>
      <c r="B164" s="40"/>
      <c r="C164" s="41"/>
      <c r="D164" s="224" t="s">
        <v>175</v>
      </c>
      <c r="E164" s="41"/>
      <c r="F164" s="225" t="s">
        <v>658</v>
      </c>
      <c r="G164" s="41"/>
      <c r="H164" s="41"/>
      <c r="I164" s="221"/>
      <c r="J164" s="41"/>
      <c r="K164" s="41"/>
      <c r="L164" s="45"/>
      <c r="M164" s="222"/>
      <c r="N164" s="223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175</v>
      </c>
      <c r="AU164" s="18" t="s">
        <v>84</v>
      </c>
    </row>
    <row r="165" spans="1:65" s="2" customFormat="1" ht="16.5" customHeight="1">
      <c r="A165" s="39"/>
      <c r="B165" s="40"/>
      <c r="C165" s="259" t="s">
        <v>302</v>
      </c>
      <c r="D165" s="259" t="s">
        <v>267</v>
      </c>
      <c r="E165" s="260" t="s">
        <v>659</v>
      </c>
      <c r="F165" s="261" t="s">
        <v>660</v>
      </c>
      <c r="G165" s="262" t="s">
        <v>275</v>
      </c>
      <c r="H165" s="263">
        <v>1</v>
      </c>
      <c r="I165" s="264"/>
      <c r="J165" s="265">
        <f>ROUND(I165*H165,2)</f>
        <v>0</v>
      </c>
      <c r="K165" s="261" t="s">
        <v>170</v>
      </c>
      <c r="L165" s="266"/>
      <c r="M165" s="267" t="s">
        <v>19</v>
      </c>
      <c r="N165" s="268" t="s">
        <v>45</v>
      </c>
      <c r="O165" s="85"/>
      <c r="P165" s="215">
        <f>O165*H165</f>
        <v>0</v>
      </c>
      <c r="Q165" s="215">
        <v>0.0107</v>
      </c>
      <c r="R165" s="215">
        <f>Q165*H165</f>
        <v>0.0107</v>
      </c>
      <c r="S165" s="215">
        <v>0</v>
      </c>
      <c r="T165" s="21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7" t="s">
        <v>218</v>
      </c>
      <c r="AT165" s="217" t="s">
        <v>267</v>
      </c>
      <c r="AU165" s="217" t="s">
        <v>84</v>
      </c>
      <c r="AY165" s="18" t="s">
        <v>165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82</v>
      </c>
      <c r="BK165" s="218">
        <f>ROUND(I165*H165,2)</f>
        <v>0</v>
      </c>
      <c r="BL165" s="18" t="s">
        <v>171</v>
      </c>
      <c r="BM165" s="217" t="s">
        <v>661</v>
      </c>
    </row>
    <row r="166" spans="1:47" s="2" customFormat="1" ht="12">
      <c r="A166" s="39"/>
      <c r="B166" s="40"/>
      <c r="C166" s="41"/>
      <c r="D166" s="219" t="s">
        <v>173</v>
      </c>
      <c r="E166" s="41"/>
      <c r="F166" s="220" t="s">
        <v>660</v>
      </c>
      <c r="G166" s="41"/>
      <c r="H166" s="41"/>
      <c r="I166" s="221"/>
      <c r="J166" s="41"/>
      <c r="K166" s="41"/>
      <c r="L166" s="45"/>
      <c r="M166" s="222"/>
      <c r="N166" s="223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173</v>
      </c>
      <c r="AU166" s="18" t="s">
        <v>84</v>
      </c>
    </row>
    <row r="167" spans="1:65" s="2" customFormat="1" ht="16.5" customHeight="1">
      <c r="A167" s="39"/>
      <c r="B167" s="40"/>
      <c r="C167" s="259" t="s">
        <v>7</v>
      </c>
      <c r="D167" s="259" t="s">
        <v>267</v>
      </c>
      <c r="E167" s="260" t="s">
        <v>662</v>
      </c>
      <c r="F167" s="261" t="s">
        <v>663</v>
      </c>
      <c r="G167" s="262" t="s">
        <v>275</v>
      </c>
      <c r="H167" s="263">
        <v>9</v>
      </c>
      <c r="I167" s="264"/>
      <c r="J167" s="265">
        <f>ROUND(I167*H167,2)</f>
        <v>0</v>
      </c>
      <c r="K167" s="261" t="s">
        <v>170</v>
      </c>
      <c r="L167" s="266"/>
      <c r="M167" s="267" t="s">
        <v>19</v>
      </c>
      <c r="N167" s="268" t="s">
        <v>45</v>
      </c>
      <c r="O167" s="85"/>
      <c r="P167" s="215">
        <f>O167*H167</f>
        <v>0</v>
      </c>
      <c r="Q167" s="215">
        <v>0.004</v>
      </c>
      <c r="R167" s="215">
        <f>Q167*H167</f>
        <v>0.036000000000000004</v>
      </c>
      <c r="S167" s="215">
        <v>0</v>
      </c>
      <c r="T167" s="21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7" t="s">
        <v>218</v>
      </c>
      <c r="AT167" s="217" t="s">
        <v>267</v>
      </c>
      <c r="AU167" s="217" t="s">
        <v>84</v>
      </c>
      <c r="AY167" s="18" t="s">
        <v>165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82</v>
      </c>
      <c r="BK167" s="218">
        <f>ROUND(I167*H167,2)</f>
        <v>0</v>
      </c>
      <c r="BL167" s="18" t="s">
        <v>171</v>
      </c>
      <c r="BM167" s="217" t="s">
        <v>664</v>
      </c>
    </row>
    <row r="168" spans="1:47" s="2" customFormat="1" ht="12">
      <c r="A168" s="39"/>
      <c r="B168" s="40"/>
      <c r="C168" s="41"/>
      <c r="D168" s="219" t="s">
        <v>173</v>
      </c>
      <c r="E168" s="41"/>
      <c r="F168" s="220" t="s">
        <v>663</v>
      </c>
      <c r="G168" s="41"/>
      <c r="H168" s="41"/>
      <c r="I168" s="221"/>
      <c r="J168" s="41"/>
      <c r="K168" s="41"/>
      <c r="L168" s="45"/>
      <c r="M168" s="222"/>
      <c r="N168" s="223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173</v>
      </c>
      <c r="AU168" s="18" t="s">
        <v>84</v>
      </c>
    </row>
    <row r="169" spans="1:65" s="2" customFormat="1" ht="16.5" customHeight="1">
      <c r="A169" s="39"/>
      <c r="B169" s="40"/>
      <c r="C169" s="206" t="s">
        <v>313</v>
      </c>
      <c r="D169" s="206" t="s">
        <v>167</v>
      </c>
      <c r="E169" s="207" t="s">
        <v>665</v>
      </c>
      <c r="F169" s="208" t="s">
        <v>666</v>
      </c>
      <c r="G169" s="209" t="s">
        <v>275</v>
      </c>
      <c r="H169" s="210">
        <v>3</v>
      </c>
      <c r="I169" s="211"/>
      <c r="J169" s="212">
        <f>ROUND(I169*H169,2)</f>
        <v>0</v>
      </c>
      <c r="K169" s="208" t="s">
        <v>170</v>
      </c>
      <c r="L169" s="45"/>
      <c r="M169" s="213" t="s">
        <v>19</v>
      </c>
      <c r="N169" s="214" t="s">
        <v>45</v>
      </c>
      <c r="O169" s="85"/>
      <c r="P169" s="215">
        <f>O169*H169</f>
        <v>0</v>
      </c>
      <c r="Q169" s="215">
        <v>0.00171</v>
      </c>
      <c r="R169" s="215">
        <f>Q169*H169</f>
        <v>0.00513</v>
      </c>
      <c r="S169" s="215">
        <v>0.19871</v>
      </c>
      <c r="T169" s="216">
        <f>S169*H169</f>
        <v>0.59613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7" t="s">
        <v>171</v>
      </c>
      <c r="AT169" s="217" t="s">
        <v>167</v>
      </c>
      <c r="AU169" s="217" t="s">
        <v>84</v>
      </c>
      <c r="AY169" s="18" t="s">
        <v>165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82</v>
      </c>
      <c r="BK169" s="218">
        <f>ROUND(I169*H169,2)</f>
        <v>0</v>
      </c>
      <c r="BL169" s="18" t="s">
        <v>171</v>
      </c>
      <c r="BM169" s="217" t="s">
        <v>667</v>
      </c>
    </row>
    <row r="170" spans="1:47" s="2" customFormat="1" ht="12">
      <c r="A170" s="39"/>
      <c r="B170" s="40"/>
      <c r="C170" s="41"/>
      <c r="D170" s="219" t="s">
        <v>173</v>
      </c>
      <c r="E170" s="41"/>
      <c r="F170" s="220" t="s">
        <v>668</v>
      </c>
      <c r="G170" s="41"/>
      <c r="H170" s="41"/>
      <c r="I170" s="221"/>
      <c r="J170" s="41"/>
      <c r="K170" s="41"/>
      <c r="L170" s="45"/>
      <c r="M170" s="222"/>
      <c r="N170" s="223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173</v>
      </c>
      <c r="AU170" s="18" t="s">
        <v>84</v>
      </c>
    </row>
    <row r="171" spans="1:47" s="2" customFormat="1" ht="12">
      <c r="A171" s="39"/>
      <c r="B171" s="40"/>
      <c r="C171" s="41"/>
      <c r="D171" s="224" t="s">
        <v>175</v>
      </c>
      <c r="E171" s="41"/>
      <c r="F171" s="225" t="s">
        <v>669</v>
      </c>
      <c r="G171" s="41"/>
      <c r="H171" s="41"/>
      <c r="I171" s="221"/>
      <c r="J171" s="41"/>
      <c r="K171" s="41"/>
      <c r="L171" s="45"/>
      <c r="M171" s="222"/>
      <c r="N171" s="223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175</v>
      </c>
      <c r="AU171" s="18" t="s">
        <v>84</v>
      </c>
    </row>
    <row r="172" spans="1:65" s="2" customFormat="1" ht="16.5" customHeight="1">
      <c r="A172" s="39"/>
      <c r="B172" s="40"/>
      <c r="C172" s="259" t="s">
        <v>319</v>
      </c>
      <c r="D172" s="259" t="s">
        <v>267</v>
      </c>
      <c r="E172" s="260" t="s">
        <v>670</v>
      </c>
      <c r="F172" s="261" t="s">
        <v>671</v>
      </c>
      <c r="G172" s="262" t="s">
        <v>275</v>
      </c>
      <c r="H172" s="263">
        <v>2</v>
      </c>
      <c r="I172" s="264"/>
      <c r="J172" s="265">
        <f>ROUND(I172*H172,2)</f>
        <v>0</v>
      </c>
      <c r="K172" s="261" t="s">
        <v>170</v>
      </c>
      <c r="L172" s="266"/>
      <c r="M172" s="267" t="s">
        <v>19</v>
      </c>
      <c r="N172" s="268" t="s">
        <v>45</v>
      </c>
      <c r="O172" s="85"/>
      <c r="P172" s="215">
        <f>O172*H172</f>
        <v>0</v>
      </c>
      <c r="Q172" s="215">
        <v>0.0178</v>
      </c>
      <c r="R172" s="215">
        <f>Q172*H172</f>
        <v>0.0356</v>
      </c>
      <c r="S172" s="215">
        <v>0</v>
      </c>
      <c r="T172" s="21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7" t="s">
        <v>218</v>
      </c>
      <c r="AT172" s="217" t="s">
        <v>267</v>
      </c>
      <c r="AU172" s="217" t="s">
        <v>84</v>
      </c>
      <c r="AY172" s="18" t="s">
        <v>165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82</v>
      </c>
      <c r="BK172" s="218">
        <f>ROUND(I172*H172,2)</f>
        <v>0</v>
      </c>
      <c r="BL172" s="18" t="s">
        <v>171</v>
      </c>
      <c r="BM172" s="217" t="s">
        <v>672</v>
      </c>
    </row>
    <row r="173" spans="1:47" s="2" customFormat="1" ht="12">
      <c r="A173" s="39"/>
      <c r="B173" s="40"/>
      <c r="C173" s="41"/>
      <c r="D173" s="219" t="s">
        <v>173</v>
      </c>
      <c r="E173" s="41"/>
      <c r="F173" s="220" t="s">
        <v>671</v>
      </c>
      <c r="G173" s="41"/>
      <c r="H173" s="41"/>
      <c r="I173" s="221"/>
      <c r="J173" s="41"/>
      <c r="K173" s="41"/>
      <c r="L173" s="45"/>
      <c r="M173" s="222"/>
      <c r="N173" s="223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173</v>
      </c>
      <c r="AU173" s="18" t="s">
        <v>84</v>
      </c>
    </row>
    <row r="174" spans="1:65" s="2" customFormat="1" ht="16.5" customHeight="1">
      <c r="A174" s="39"/>
      <c r="B174" s="40"/>
      <c r="C174" s="259" t="s">
        <v>325</v>
      </c>
      <c r="D174" s="259" t="s">
        <v>267</v>
      </c>
      <c r="E174" s="260" t="s">
        <v>673</v>
      </c>
      <c r="F174" s="261" t="s">
        <v>674</v>
      </c>
      <c r="G174" s="262" t="s">
        <v>275</v>
      </c>
      <c r="H174" s="263">
        <v>1</v>
      </c>
      <c r="I174" s="264"/>
      <c r="J174" s="265">
        <f>ROUND(I174*H174,2)</f>
        <v>0</v>
      </c>
      <c r="K174" s="261" t="s">
        <v>170</v>
      </c>
      <c r="L174" s="266"/>
      <c r="M174" s="267" t="s">
        <v>19</v>
      </c>
      <c r="N174" s="268" t="s">
        <v>45</v>
      </c>
      <c r="O174" s="85"/>
      <c r="P174" s="215">
        <f>O174*H174</f>
        <v>0</v>
      </c>
      <c r="Q174" s="215">
        <v>0.0264</v>
      </c>
      <c r="R174" s="215">
        <f>Q174*H174</f>
        <v>0.0264</v>
      </c>
      <c r="S174" s="215">
        <v>0</v>
      </c>
      <c r="T174" s="21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7" t="s">
        <v>218</v>
      </c>
      <c r="AT174" s="217" t="s">
        <v>267</v>
      </c>
      <c r="AU174" s="217" t="s">
        <v>84</v>
      </c>
      <c r="AY174" s="18" t="s">
        <v>165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82</v>
      </c>
      <c r="BK174" s="218">
        <f>ROUND(I174*H174,2)</f>
        <v>0</v>
      </c>
      <c r="BL174" s="18" t="s">
        <v>171</v>
      </c>
      <c r="BM174" s="217" t="s">
        <v>675</v>
      </c>
    </row>
    <row r="175" spans="1:47" s="2" customFormat="1" ht="12">
      <c r="A175" s="39"/>
      <c r="B175" s="40"/>
      <c r="C175" s="41"/>
      <c r="D175" s="219" t="s">
        <v>173</v>
      </c>
      <c r="E175" s="41"/>
      <c r="F175" s="220" t="s">
        <v>674</v>
      </c>
      <c r="G175" s="41"/>
      <c r="H175" s="41"/>
      <c r="I175" s="221"/>
      <c r="J175" s="41"/>
      <c r="K175" s="41"/>
      <c r="L175" s="45"/>
      <c r="M175" s="222"/>
      <c r="N175" s="223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173</v>
      </c>
      <c r="AU175" s="18" t="s">
        <v>84</v>
      </c>
    </row>
    <row r="176" spans="1:65" s="2" customFormat="1" ht="16.5" customHeight="1">
      <c r="A176" s="39"/>
      <c r="B176" s="40"/>
      <c r="C176" s="206" t="s">
        <v>332</v>
      </c>
      <c r="D176" s="206" t="s">
        <v>167</v>
      </c>
      <c r="E176" s="207" t="s">
        <v>676</v>
      </c>
      <c r="F176" s="208" t="s">
        <v>677</v>
      </c>
      <c r="G176" s="209" t="s">
        <v>196</v>
      </c>
      <c r="H176" s="210">
        <v>87</v>
      </c>
      <c r="I176" s="211"/>
      <c r="J176" s="212">
        <f>ROUND(I176*H176,2)</f>
        <v>0</v>
      </c>
      <c r="K176" s="208" t="s">
        <v>170</v>
      </c>
      <c r="L176" s="45"/>
      <c r="M176" s="213" t="s">
        <v>19</v>
      </c>
      <c r="N176" s="214" t="s">
        <v>45</v>
      </c>
      <c r="O176" s="85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7" t="s">
        <v>171</v>
      </c>
      <c r="AT176" s="217" t="s">
        <v>167</v>
      </c>
      <c r="AU176" s="217" t="s">
        <v>84</v>
      </c>
      <c r="AY176" s="18" t="s">
        <v>165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82</v>
      </c>
      <c r="BK176" s="218">
        <f>ROUND(I176*H176,2)</f>
        <v>0</v>
      </c>
      <c r="BL176" s="18" t="s">
        <v>171</v>
      </c>
      <c r="BM176" s="217" t="s">
        <v>678</v>
      </c>
    </row>
    <row r="177" spans="1:47" s="2" customFormat="1" ht="12">
      <c r="A177" s="39"/>
      <c r="B177" s="40"/>
      <c r="C177" s="41"/>
      <c r="D177" s="219" t="s">
        <v>173</v>
      </c>
      <c r="E177" s="41"/>
      <c r="F177" s="220" t="s">
        <v>679</v>
      </c>
      <c r="G177" s="41"/>
      <c r="H177" s="41"/>
      <c r="I177" s="221"/>
      <c r="J177" s="41"/>
      <c r="K177" s="41"/>
      <c r="L177" s="45"/>
      <c r="M177" s="222"/>
      <c r="N177" s="223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173</v>
      </c>
      <c r="AU177" s="18" t="s">
        <v>84</v>
      </c>
    </row>
    <row r="178" spans="1:47" s="2" customFormat="1" ht="12">
      <c r="A178" s="39"/>
      <c r="B178" s="40"/>
      <c r="C178" s="41"/>
      <c r="D178" s="224" t="s">
        <v>175</v>
      </c>
      <c r="E178" s="41"/>
      <c r="F178" s="225" t="s">
        <v>680</v>
      </c>
      <c r="G178" s="41"/>
      <c r="H178" s="41"/>
      <c r="I178" s="221"/>
      <c r="J178" s="41"/>
      <c r="K178" s="41"/>
      <c r="L178" s="45"/>
      <c r="M178" s="222"/>
      <c r="N178" s="223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175</v>
      </c>
      <c r="AU178" s="18" t="s">
        <v>84</v>
      </c>
    </row>
    <row r="179" spans="1:65" s="2" customFormat="1" ht="16.5" customHeight="1">
      <c r="A179" s="39"/>
      <c r="B179" s="40"/>
      <c r="C179" s="259" t="s">
        <v>338</v>
      </c>
      <c r="D179" s="259" t="s">
        <v>267</v>
      </c>
      <c r="E179" s="260" t="s">
        <v>681</v>
      </c>
      <c r="F179" s="261" t="s">
        <v>682</v>
      </c>
      <c r="G179" s="262" t="s">
        <v>196</v>
      </c>
      <c r="H179" s="263">
        <v>87</v>
      </c>
      <c r="I179" s="264"/>
      <c r="J179" s="265">
        <f>ROUND(I179*H179,2)</f>
        <v>0</v>
      </c>
      <c r="K179" s="261" t="s">
        <v>170</v>
      </c>
      <c r="L179" s="266"/>
      <c r="M179" s="267" t="s">
        <v>19</v>
      </c>
      <c r="N179" s="268" t="s">
        <v>45</v>
      </c>
      <c r="O179" s="85"/>
      <c r="P179" s="215">
        <f>O179*H179</f>
        <v>0</v>
      </c>
      <c r="Q179" s="215">
        <v>0.00028</v>
      </c>
      <c r="R179" s="215">
        <f>Q179*H179</f>
        <v>0.024359999999999996</v>
      </c>
      <c r="S179" s="215">
        <v>0</v>
      </c>
      <c r="T179" s="21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7" t="s">
        <v>218</v>
      </c>
      <c r="AT179" s="217" t="s">
        <v>267</v>
      </c>
      <c r="AU179" s="217" t="s">
        <v>84</v>
      </c>
      <c r="AY179" s="18" t="s">
        <v>165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82</v>
      </c>
      <c r="BK179" s="218">
        <f>ROUND(I179*H179,2)</f>
        <v>0</v>
      </c>
      <c r="BL179" s="18" t="s">
        <v>171</v>
      </c>
      <c r="BM179" s="217" t="s">
        <v>683</v>
      </c>
    </row>
    <row r="180" spans="1:47" s="2" customFormat="1" ht="12">
      <c r="A180" s="39"/>
      <c r="B180" s="40"/>
      <c r="C180" s="41"/>
      <c r="D180" s="219" t="s">
        <v>173</v>
      </c>
      <c r="E180" s="41"/>
      <c r="F180" s="220" t="s">
        <v>682</v>
      </c>
      <c r="G180" s="41"/>
      <c r="H180" s="41"/>
      <c r="I180" s="221"/>
      <c r="J180" s="41"/>
      <c r="K180" s="41"/>
      <c r="L180" s="45"/>
      <c r="M180" s="222"/>
      <c r="N180" s="223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173</v>
      </c>
      <c r="AU180" s="18" t="s">
        <v>84</v>
      </c>
    </row>
    <row r="181" spans="1:47" s="2" customFormat="1" ht="12">
      <c r="A181" s="39"/>
      <c r="B181" s="40"/>
      <c r="C181" s="41"/>
      <c r="D181" s="219" t="s">
        <v>185</v>
      </c>
      <c r="E181" s="41"/>
      <c r="F181" s="248" t="s">
        <v>684</v>
      </c>
      <c r="G181" s="41"/>
      <c r="H181" s="41"/>
      <c r="I181" s="221"/>
      <c r="J181" s="41"/>
      <c r="K181" s="41"/>
      <c r="L181" s="45"/>
      <c r="M181" s="222"/>
      <c r="N181" s="223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185</v>
      </c>
      <c r="AU181" s="18" t="s">
        <v>84</v>
      </c>
    </row>
    <row r="182" spans="1:65" s="2" customFormat="1" ht="16.5" customHeight="1">
      <c r="A182" s="39"/>
      <c r="B182" s="40"/>
      <c r="C182" s="206" t="s">
        <v>344</v>
      </c>
      <c r="D182" s="206" t="s">
        <v>167</v>
      </c>
      <c r="E182" s="207" t="s">
        <v>685</v>
      </c>
      <c r="F182" s="208" t="s">
        <v>686</v>
      </c>
      <c r="G182" s="209" t="s">
        <v>196</v>
      </c>
      <c r="H182" s="210">
        <v>4</v>
      </c>
      <c r="I182" s="211"/>
      <c r="J182" s="212">
        <f>ROUND(I182*H182,2)</f>
        <v>0</v>
      </c>
      <c r="K182" s="208" t="s">
        <v>170</v>
      </c>
      <c r="L182" s="45"/>
      <c r="M182" s="213" t="s">
        <v>19</v>
      </c>
      <c r="N182" s="214" t="s">
        <v>45</v>
      </c>
      <c r="O182" s="85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7" t="s">
        <v>171</v>
      </c>
      <c r="AT182" s="217" t="s">
        <v>167</v>
      </c>
      <c r="AU182" s="217" t="s">
        <v>84</v>
      </c>
      <c r="AY182" s="18" t="s">
        <v>165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82</v>
      </c>
      <c r="BK182" s="218">
        <f>ROUND(I182*H182,2)</f>
        <v>0</v>
      </c>
      <c r="BL182" s="18" t="s">
        <v>171</v>
      </c>
      <c r="BM182" s="217" t="s">
        <v>687</v>
      </c>
    </row>
    <row r="183" spans="1:47" s="2" customFormat="1" ht="12">
      <c r="A183" s="39"/>
      <c r="B183" s="40"/>
      <c r="C183" s="41"/>
      <c r="D183" s="219" t="s">
        <v>173</v>
      </c>
      <c r="E183" s="41"/>
      <c r="F183" s="220" t="s">
        <v>688</v>
      </c>
      <c r="G183" s="41"/>
      <c r="H183" s="41"/>
      <c r="I183" s="221"/>
      <c r="J183" s="41"/>
      <c r="K183" s="41"/>
      <c r="L183" s="45"/>
      <c r="M183" s="222"/>
      <c r="N183" s="223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173</v>
      </c>
      <c r="AU183" s="18" t="s">
        <v>84</v>
      </c>
    </row>
    <row r="184" spans="1:47" s="2" customFormat="1" ht="12">
      <c r="A184" s="39"/>
      <c r="B184" s="40"/>
      <c r="C184" s="41"/>
      <c r="D184" s="224" t="s">
        <v>175</v>
      </c>
      <c r="E184" s="41"/>
      <c r="F184" s="225" t="s">
        <v>689</v>
      </c>
      <c r="G184" s="41"/>
      <c r="H184" s="41"/>
      <c r="I184" s="221"/>
      <c r="J184" s="41"/>
      <c r="K184" s="41"/>
      <c r="L184" s="45"/>
      <c r="M184" s="222"/>
      <c r="N184" s="223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175</v>
      </c>
      <c r="AU184" s="18" t="s">
        <v>84</v>
      </c>
    </row>
    <row r="185" spans="1:65" s="2" customFormat="1" ht="16.5" customHeight="1">
      <c r="A185" s="39"/>
      <c r="B185" s="40"/>
      <c r="C185" s="259" t="s">
        <v>350</v>
      </c>
      <c r="D185" s="259" t="s">
        <v>267</v>
      </c>
      <c r="E185" s="260" t="s">
        <v>690</v>
      </c>
      <c r="F185" s="261" t="s">
        <v>691</v>
      </c>
      <c r="G185" s="262" t="s">
        <v>196</v>
      </c>
      <c r="H185" s="263">
        <v>4</v>
      </c>
      <c r="I185" s="264"/>
      <c r="J185" s="265">
        <f>ROUND(I185*H185,2)</f>
        <v>0</v>
      </c>
      <c r="K185" s="261" t="s">
        <v>170</v>
      </c>
      <c r="L185" s="266"/>
      <c r="M185" s="267" t="s">
        <v>19</v>
      </c>
      <c r="N185" s="268" t="s">
        <v>45</v>
      </c>
      <c r="O185" s="85"/>
      <c r="P185" s="215">
        <f>O185*H185</f>
        <v>0</v>
      </c>
      <c r="Q185" s="215">
        <v>0.00059</v>
      </c>
      <c r="R185" s="215">
        <f>Q185*H185</f>
        <v>0.00236</v>
      </c>
      <c r="S185" s="215">
        <v>0</v>
      </c>
      <c r="T185" s="21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7" t="s">
        <v>218</v>
      </c>
      <c r="AT185" s="217" t="s">
        <v>267</v>
      </c>
      <c r="AU185" s="217" t="s">
        <v>84</v>
      </c>
      <c r="AY185" s="18" t="s">
        <v>165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82</v>
      </c>
      <c r="BK185" s="218">
        <f>ROUND(I185*H185,2)</f>
        <v>0</v>
      </c>
      <c r="BL185" s="18" t="s">
        <v>171</v>
      </c>
      <c r="BM185" s="217" t="s">
        <v>692</v>
      </c>
    </row>
    <row r="186" spans="1:47" s="2" customFormat="1" ht="12">
      <c r="A186" s="39"/>
      <c r="B186" s="40"/>
      <c r="C186" s="41"/>
      <c r="D186" s="219" t="s">
        <v>173</v>
      </c>
      <c r="E186" s="41"/>
      <c r="F186" s="220" t="s">
        <v>691</v>
      </c>
      <c r="G186" s="41"/>
      <c r="H186" s="41"/>
      <c r="I186" s="221"/>
      <c r="J186" s="41"/>
      <c r="K186" s="41"/>
      <c r="L186" s="45"/>
      <c r="M186" s="222"/>
      <c r="N186" s="223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173</v>
      </c>
      <c r="AU186" s="18" t="s">
        <v>84</v>
      </c>
    </row>
    <row r="187" spans="1:65" s="2" customFormat="1" ht="16.5" customHeight="1">
      <c r="A187" s="39"/>
      <c r="B187" s="40"/>
      <c r="C187" s="259" t="s">
        <v>356</v>
      </c>
      <c r="D187" s="259" t="s">
        <v>267</v>
      </c>
      <c r="E187" s="260" t="s">
        <v>693</v>
      </c>
      <c r="F187" s="261" t="s">
        <v>694</v>
      </c>
      <c r="G187" s="262" t="s">
        <v>275</v>
      </c>
      <c r="H187" s="263">
        <v>8</v>
      </c>
      <c r="I187" s="264"/>
      <c r="J187" s="265">
        <f>ROUND(I187*H187,2)</f>
        <v>0</v>
      </c>
      <c r="K187" s="261" t="s">
        <v>170</v>
      </c>
      <c r="L187" s="266"/>
      <c r="M187" s="267" t="s">
        <v>19</v>
      </c>
      <c r="N187" s="268" t="s">
        <v>45</v>
      </c>
      <c r="O187" s="85"/>
      <c r="P187" s="215">
        <f>O187*H187</f>
        <v>0</v>
      </c>
      <c r="Q187" s="215">
        <v>0.0001</v>
      </c>
      <c r="R187" s="215">
        <f>Q187*H187</f>
        <v>0.0008</v>
      </c>
      <c r="S187" s="215">
        <v>0</v>
      </c>
      <c r="T187" s="21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7" t="s">
        <v>218</v>
      </c>
      <c r="AT187" s="217" t="s">
        <v>267</v>
      </c>
      <c r="AU187" s="217" t="s">
        <v>84</v>
      </c>
      <c r="AY187" s="18" t="s">
        <v>165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82</v>
      </c>
      <c r="BK187" s="218">
        <f>ROUND(I187*H187,2)</f>
        <v>0</v>
      </c>
      <c r="BL187" s="18" t="s">
        <v>171</v>
      </c>
      <c r="BM187" s="217" t="s">
        <v>695</v>
      </c>
    </row>
    <row r="188" spans="1:47" s="2" customFormat="1" ht="12">
      <c r="A188" s="39"/>
      <c r="B188" s="40"/>
      <c r="C188" s="41"/>
      <c r="D188" s="219" t="s">
        <v>173</v>
      </c>
      <c r="E188" s="41"/>
      <c r="F188" s="220" t="s">
        <v>694</v>
      </c>
      <c r="G188" s="41"/>
      <c r="H188" s="41"/>
      <c r="I188" s="221"/>
      <c r="J188" s="41"/>
      <c r="K188" s="41"/>
      <c r="L188" s="45"/>
      <c r="M188" s="222"/>
      <c r="N188" s="223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173</v>
      </c>
      <c r="AU188" s="18" t="s">
        <v>84</v>
      </c>
    </row>
    <row r="189" spans="1:65" s="2" customFormat="1" ht="16.5" customHeight="1">
      <c r="A189" s="39"/>
      <c r="B189" s="40"/>
      <c r="C189" s="206" t="s">
        <v>362</v>
      </c>
      <c r="D189" s="206" t="s">
        <v>167</v>
      </c>
      <c r="E189" s="207" t="s">
        <v>696</v>
      </c>
      <c r="F189" s="208" t="s">
        <v>697</v>
      </c>
      <c r="G189" s="209" t="s">
        <v>196</v>
      </c>
      <c r="H189" s="210">
        <v>324</v>
      </c>
      <c r="I189" s="211"/>
      <c r="J189" s="212">
        <f>ROUND(I189*H189,2)</f>
        <v>0</v>
      </c>
      <c r="K189" s="208" t="s">
        <v>170</v>
      </c>
      <c r="L189" s="45"/>
      <c r="M189" s="213" t="s">
        <v>19</v>
      </c>
      <c r="N189" s="214" t="s">
        <v>45</v>
      </c>
      <c r="O189" s="85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7" t="s">
        <v>171</v>
      </c>
      <c r="AT189" s="217" t="s">
        <v>167</v>
      </c>
      <c r="AU189" s="217" t="s">
        <v>84</v>
      </c>
      <c r="AY189" s="18" t="s">
        <v>165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82</v>
      </c>
      <c r="BK189" s="218">
        <f>ROUND(I189*H189,2)</f>
        <v>0</v>
      </c>
      <c r="BL189" s="18" t="s">
        <v>171</v>
      </c>
      <c r="BM189" s="217" t="s">
        <v>698</v>
      </c>
    </row>
    <row r="190" spans="1:47" s="2" customFormat="1" ht="12">
      <c r="A190" s="39"/>
      <c r="B190" s="40"/>
      <c r="C190" s="41"/>
      <c r="D190" s="219" t="s">
        <v>173</v>
      </c>
      <c r="E190" s="41"/>
      <c r="F190" s="220" t="s">
        <v>699</v>
      </c>
      <c r="G190" s="41"/>
      <c r="H190" s="41"/>
      <c r="I190" s="221"/>
      <c r="J190" s="41"/>
      <c r="K190" s="41"/>
      <c r="L190" s="45"/>
      <c r="M190" s="222"/>
      <c r="N190" s="223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173</v>
      </c>
      <c r="AU190" s="18" t="s">
        <v>84</v>
      </c>
    </row>
    <row r="191" spans="1:47" s="2" customFormat="1" ht="12">
      <c r="A191" s="39"/>
      <c r="B191" s="40"/>
      <c r="C191" s="41"/>
      <c r="D191" s="224" t="s">
        <v>175</v>
      </c>
      <c r="E191" s="41"/>
      <c r="F191" s="225" t="s">
        <v>700</v>
      </c>
      <c r="G191" s="41"/>
      <c r="H191" s="41"/>
      <c r="I191" s="221"/>
      <c r="J191" s="41"/>
      <c r="K191" s="41"/>
      <c r="L191" s="45"/>
      <c r="M191" s="222"/>
      <c r="N191" s="223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175</v>
      </c>
      <c r="AU191" s="18" t="s">
        <v>84</v>
      </c>
    </row>
    <row r="192" spans="1:65" s="2" customFormat="1" ht="16.5" customHeight="1">
      <c r="A192" s="39"/>
      <c r="B192" s="40"/>
      <c r="C192" s="259" t="s">
        <v>367</v>
      </c>
      <c r="D192" s="259" t="s">
        <v>267</v>
      </c>
      <c r="E192" s="260" t="s">
        <v>701</v>
      </c>
      <c r="F192" s="261" t="s">
        <v>702</v>
      </c>
      <c r="G192" s="262" t="s">
        <v>196</v>
      </c>
      <c r="H192" s="263">
        <v>324</v>
      </c>
      <c r="I192" s="264"/>
      <c r="J192" s="265">
        <f>ROUND(I192*H192,2)</f>
        <v>0</v>
      </c>
      <c r="K192" s="261" t="s">
        <v>170</v>
      </c>
      <c r="L192" s="266"/>
      <c r="M192" s="267" t="s">
        <v>19</v>
      </c>
      <c r="N192" s="268" t="s">
        <v>45</v>
      </c>
      <c r="O192" s="85"/>
      <c r="P192" s="215">
        <f>O192*H192</f>
        <v>0</v>
      </c>
      <c r="Q192" s="215">
        <v>2E-05</v>
      </c>
      <c r="R192" s="215">
        <f>Q192*H192</f>
        <v>0.0064800000000000005</v>
      </c>
      <c r="S192" s="215">
        <v>0</v>
      </c>
      <c r="T192" s="21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7" t="s">
        <v>218</v>
      </c>
      <c r="AT192" s="217" t="s">
        <v>267</v>
      </c>
      <c r="AU192" s="217" t="s">
        <v>84</v>
      </c>
      <c r="AY192" s="18" t="s">
        <v>165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82</v>
      </c>
      <c r="BK192" s="218">
        <f>ROUND(I192*H192,2)</f>
        <v>0</v>
      </c>
      <c r="BL192" s="18" t="s">
        <v>171</v>
      </c>
      <c r="BM192" s="217" t="s">
        <v>703</v>
      </c>
    </row>
    <row r="193" spans="1:47" s="2" customFormat="1" ht="12">
      <c r="A193" s="39"/>
      <c r="B193" s="40"/>
      <c r="C193" s="41"/>
      <c r="D193" s="219" t="s">
        <v>173</v>
      </c>
      <c r="E193" s="41"/>
      <c r="F193" s="220" t="s">
        <v>702</v>
      </c>
      <c r="G193" s="41"/>
      <c r="H193" s="41"/>
      <c r="I193" s="221"/>
      <c r="J193" s="41"/>
      <c r="K193" s="41"/>
      <c r="L193" s="45"/>
      <c r="M193" s="222"/>
      <c r="N193" s="223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173</v>
      </c>
      <c r="AU193" s="18" t="s">
        <v>84</v>
      </c>
    </row>
    <row r="194" spans="1:47" s="2" customFormat="1" ht="12">
      <c r="A194" s="39"/>
      <c r="B194" s="40"/>
      <c r="C194" s="41"/>
      <c r="D194" s="219" t="s">
        <v>185</v>
      </c>
      <c r="E194" s="41"/>
      <c r="F194" s="248" t="s">
        <v>684</v>
      </c>
      <c r="G194" s="41"/>
      <c r="H194" s="41"/>
      <c r="I194" s="221"/>
      <c r="J194" s="41"/>
      <c r="K194" s="41"/>
      <c r="L194" s="45"/>
      <c r="M194" s="222"/>
      <c r="N194" s="223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185</v>
      </c>
      <c r="AU194" s="18" t="s">
        <v>84</v>
      </c>
    </row>
    <row r="195" spans="1:65" s="2" customFormat="1" ht="16.5" customHeight="1">
      <c r="A195" s="39"/>
      <c r="B195" s="40"/>
      <c r="C195" s="206" t="s">
        <v>371</v>
      </c>
      <c r="D195" s="206" t="s">
        <v>167</v>
      </c>
      <c r="E195" s="207" t="s">
        <v>704</v>
      </c>
      <c r="F195" s="208" t="s">
        <v>705</v>
      </c>
      <c r="G195" s="209" t="s">
        <v>196</v>
      </c>
      <c r="H195" s="210">
        <v>16</v>
      </c>
      <c r="I195" s="211"/>
      <c r="J195" s="212">
        <f>ROUND(I195*H195,2)</f>
        <v>0</v>
      </c>
      <c r="K195" s="208" t="s">
        <v>170</v>
      </c>
      <c r="L195" s="45"/>
      <c r="M195" s="213" t="s">
        <v>19</v>
      </c>
      <c r="N195" s="214" t="s">
        <v>45</v>
      </c>
      <c r="O195" s="85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7" t="s">
        <v>171</v>
      </c>
      <c r="AT195" s="217" t="s">
        <v>167</v>
      </c>
      <c r="AU195" s="217" t="s">
        <v>84</v>
      </c>
      <c r="AY195" s="18" t="s">
        <v>165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82</v>
      </c>
      <c r="BK195" s="218">
        <f>ROUND(I195*H195,2)</f>
        <v>0</v>
      </c>
      <c r="BL195" s="18" t="s">
        <v>171</v>
      </c>
      <c r="BM195" s="217" t="s">
        <v>706</v>
      </c>
    </row>
    <row r="196" spans="1:47" s="2" customFormat="1" ht="12">
      <c r="A196" s="39"/>
      <c r="B196" s="40"/>
      <c r="C196" s="41"/>
      <c r="D196" s="219" t="s">
        <v>173</v>
      </c>
      <c r="E196" s="41"/>
      <c r="F196" s="220" t="s">
        <v>707</v>
      </c>
      <c r="G196" s="41"/>
      <c r="H196" s="41"/>
      <c r="I196" s="221"/>
      <c r="J196" s="41"/>
      <c r="K196" s="41"/>
      <c r="L196" s="45"/>
      <c r="M196" s="222"/>
      <c r="N196" s="223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173</v>
      </c>
      <c r="AU196" s="18" t="s">
        <v>84</v>
      </c>
    </row>
    <row r="197" spans="1:47" s="2" customFormat="1" ht="12">
      <c r="A197" s="39"/>
      <c r="B197" s="40"/>
      <c r="C197" s="41"/>
      <c r="D197" s="224" t="s">
        <v>175</v>
      </c>
      <c r="E197" s="41"/>
      <c r="F197" s="225" t="s">
        <v>708</v>
      </c>
      <c r="G197" s="41"/>
      <c r="H197" s="41"/>
      <c r="I197" s="221"/>
      <c r="J197" s="41"/>
      <c r="K197" s="41"/>
      <c r="L197" s="45"/>
      <c r="M197" s="222"/>
      <c r="N197" s="223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175</v>
      </c>
      <c r="AU197" s="18" t="s">
        <v>84</v>
      </c>
    </row>
    <row r="198" spans="1:65" s="2" customFormat="1" ht="16.5" customHeight="1">
      <c r="A198" s="39"/>
      <c r="B198" s="40"/>
      <c r="C198" s="259" t="s">
        <v>377</v>
      </c>
      <c r="D198" s="259" t="s">
        <v>267</v>
      </c>
      <c r="E198" s="260" t="s">
        <v>709</v>
      </c>
      <c r="F198" s="261" t="s">
        <v>710</v>
      </c>
      <c r="G198" s="262" t="s">
        <v>196</v>
      </c>
      <c r="H198" s="263">
        <v>16</v>
      </c>
      <c r="I198" s="264"/>
      <c r="J198" s="265">
        <f>ROUND(I198*H198,2)</f>
        <v>0</v>
      </c>
      <c r="K198" s="261" t="s">
        <v>170</v>
      </c>
      <c r="L198" s="266"/>
      <c r="M198" s="267" t="s">
        <v>19</v>
      </c>
      <c r="N198" s="268" t="s">
        <v>45</v>
      </c>
      <c r="O198" s="85"/>
      <c r="P198" s="215">
        <f>O198*H198</f>
        <v>0</v>
      </c>
      <c r="Q198" s="215">
        <v>0.00299</v>
      </c>
      <c r="R198" s="215">
        <f>Q198*H198</f>
        <v>0.04784</v>
      </c>
      <c r="S198" s="215">
        <v>0</v>
      </c>
      <c r="T198" s="21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7" t="s">
        <v>218</v>
      </c>
      <c r="AT198" s="217" t="s">
        <v>267</v>
      </c>
      <c r="AU198" s="217" t="s">
        <v>84</v>
      </c>
      <c r="AY198" s="18" t="s">
        <v>165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82</v>
      </c>
      <c r="BK198" s="218">
        <f>ROUND(I198*H198,2)</f>
        <v>0</v>
      </c>
      <c r="BL198" s="18" t="s">
        <v>171</v>
      </c>
      <c r="BM198" s="217" t="s">
        <v>711</v>
      </c>
    </row>
    <row r="199" spans="1:47" s="2" customFormat="1" ht="12">
      <c r="A199" s="39"/>
      <c r="B199" s="40"/>
      <c r="C199" s="41"/>
      <c r="D199" s="219" t="s">
        <v>173</v>
      </c>
      <c r="E199" s="41"/>
      <c r="F199" s="220" t="s">
        <v>710</v>
      </c>
      <c r="G199" s="41"/>
      <c r="H199" s="41"/>
      <c r="I199" s="221"/>
      <c r="J199" s="41"/>
      <c r="K199" s="41"/>
      <c r="L199" s="45"/>
      <c r="M199" s="222"/>
      <c r="N199" s="223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173</v>
      </c>
      <c r="AU199" s="18" t="s">
        <v>84</v>
      </c>
    </row>
    <row r="200" spans="1:65" s="2" customFormat="1" ht="16.5" customHeight="1">
      <c r="A200" s="39"/>
      <c r="B200" s="40"/>
      <c r="C200" s="259" t="s">
        <v>382</v>
      </c>
      <c r="D200" s="259" t="s">
        <v>267</v>
      </c>
      <c r="E200" s="260" t="s">
        <v>712</v>
      </c>
      <c r="F200" s="261" t="s">
        <v>713</v>
      </c>
      <c r="G200" s="262" t="s">
        <v>275</v>
      </c>
      <c r="H200" s="263">
        <v>35</v>
      </c>
      <c r="I200" s="264"/>
      <c r="J200" s="265">
        <f>ROUND(I200*H200,2)</f>
        <v>0</v>
      </c>
      <c r="K200" s="261" t="s">
        <v>170</v>
      </c>
      <c r="L200" s="266"/>
      <c r="M200" s="267" t="s">
        <v>19</v>
      </c>
      <c r="N200" s="268" t="s">
        <v>45</v>
      </c>
      <c r="O200" s="85"/>
      <c r="P200" s="215">
        <f>O200*H200</f>
        <v>0</v>
      </c>
      <c r="Q200" s="215">
        <v>0.0004</v>
      </c>
      <c r="R200" s="215">
        <f>Q200*H200</f>
        <v>0.014</v>
      </c>
      <c r="S200" s="215">
        <v>0</v>
      </c>
      <c r="T200" s="21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7" t="s">
        <v>218</v>
      </c>
      <c r="AT200" s="217" t="s">
        <v>267</v>
      </c>
      <c r="AU200" s="217" t="s">
        <v>84</v>
      </c>
      <c r="AY200" s="18" t="s">
        <v>165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82</v>
      </c>
      <c r="BK200" s="218">
        <f>ROUND(I200*H200,2)</f>
        <v>0</v>
      </c>
      <c r="BL200" s="18" t="s">
        <v>171</v>
      </c>
      <c r="BM200" s="217" t="s">
        <v>714</v>
      </c>
    </row>
    <row r="201" spans="1:47" s="2" customFormat="1" ht="12">
      <c r="A201" s="39"/>
      <c r="B201" s="40"/>
      <c r="C201" s="41"/>
      <c r="D201" s="219" t="s">
        <v>173</v>
      </c>
      <c r="E201" s="41"/>
      <c r="F201" s="220" t="s">
        <v>713</v>
      </c>
      <c r="G201" s="41"/>
      <c r="H201" s="41"/>
      <c r="I201" s="221"/>
      <c r="J201" s="41"/>
      <c r="K201" s="41"/>
      <c r="L201" s="45"/>
      <c r="M201" s="222"/>
      <c r="N201" s="223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173</v>
      </c>
      <c r="AU201" s="18" t="s">
        <v>84</v>
      </c>
    </row>
    <row r="202" spans="1:65" s="2" customFormat="1" ht="16.5" customHeight="1">
      <c r="A202" s="39"/>
      <c r="B202" s="40"/>
      <c r="C202" s="259" t="s">
        <v>386</v>
      </c>
      <c r="D202" s="259" t="s">
        <v>267</v>
      </c>
      <c r="E202" s="260" t="s">
        <v>715</v>
      </c>
      <c r="F202" s="261" t="s">
        <v>716</v>
      </c>
      <c r="G202" s="262" t="s">
        <v>275</v>
      </c>
      <c r="H202" s="263">
        <v>16</v>
      </c>
      <c r="I202" s="264"/>
      <c r="J202" s="265">
        <f>ROUND(I202*H202,2)</f>
        <v>0</v>
      </c>
      <c r="K202" s="261" t="s">
        <v>19</v>
      </c>
      <c r="L202" s="266"/>
      <c r="M202" s="267" t="s">
        <v>19</v>
      </c>
      <c r="N202" s="268" t="s">
        <v>45</v>
      </c>
      <c r="O202" s="85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7" t="s">
        <v>218</v>
      </c>
      <c r="AT202" s="217" t="s">
        <v>267</v>
      </c>
      <c r="AU202" s="217" t="s">
        <v>84</v>
      </c>
      <c r="AY202" s="18" t="s">
        <v>165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82</v>
      </c>
      <c r="BK202" s="218">
        <f>ROUND(I202*H202,2)</f>
        <v>0</v>
      </c>
      <c r="BL202" s="18" t="s">
        <v>171</v>
      </c>
      <c r="BM202" s="217" t="s">
        <v>717</v>
      </c>
    </row>
    <row r="203" spans="1:47" s="2" customFormat="1" ht="12">
      <c r="A203" s="39"/>
      <c r="B203" s="40"/>
      <c r="C203" s="41"/>
      <c r="D203" s="219" t="s">
        <v>173</v>
      </c>
      <c r="E203" s="41"/>
      <c r="F203" s="220" t="s">
        <v>716</v>
      </c>
      <c r="G203" s="41"/>
      <c r="H203" s="41"/>
      <c r="I203" s="221"/>
      <c r="J203" s="41"/>
      <c r="K203" s="41"/>
      <c r="L203" s="45"/>
      <c r="M203" s="222"/>
      <c r="N203" s="223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173</v>
      </c>
      <c r="AU203" s="18" t="s">
        <v>84</v>
      </c>
    </row>
    <row r="204" spans="1:65" s="2" customFormat="1" ht="16.5" customHeight="1">
      <c r="A204" s="39"/>
      <c r="B204" s="40"/>
      <c r="C204" s="206" t="s">
        <v>393</v>
      </c>
      <c r="D204" s="206" t="s">
        <v>167</v>
      </c>
      <c r="E204" s="207" t="s">
        <v>718</v>
      </c>
      <c r="F204" s="208" t="s">
        <v>719</v>
      </c>
      <c r="G204" s="209" t="s">
        <v>275</v>
      </c>
      <c r="H204" s="210">
        <v>1</v>
      </c>
      <c r="I204" s="211"/>
      <c r="J204" s="212">
        <f>ROUND(I204*H204,2)</f>
        <v>0</v>
      </c>
      <c r="K204" s="208" t="s">
        <v>170</v>
      </c>
      <c r="L204" s="45"/>
      <c r="M204" s="213" t="s">
        <v>19</v>
      </c>
      <c r="N204" s="214" t="s">
        <v>45</v>
      </c>
      <c r="O204" s="85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7" t="s">
        <v>171</v>
      </c>
      <c r="AT204" s="217" t="s">
        <v>167</v>
      </c>
      <c r="AU204" s="217" t="s">
        <v>84</v>
      </c>
      <c r="AY204" s="18" t="s">
        <v>165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82</v>
      </c>
      <c r="BK204" s="218">
        <f>ROUND(I204*H204,2)</f>
        <v>0</v>
      </c>
      <c r="BL204" s="18" t="s">
        <v>171</v>
      </c>
      <c r="BM204" s="217" t="s">
        <v>720</v>
      </c>
    </row>
    <row r="205" spans="1:47" s="2" customFormat="1" ht="12">
      <c r="A205" s="39"/>
      <c r="B205" s="40"/>
      <c r="C205" s="41"/>
      <c r="D205" s="219" t="s">
        <v>173</v>
      </c>
      <c r="E205" s="41"/>
      <c r="F205" s="220" t="s">
        <v>721</v>
      </c>
      <c r="G205" s="41"/>
      <c r="H205" s="41"/>
      <c r="I205" s="221"/>
      <c r="J205" s="41"/>
      <c r="K205" s="41"/>
      <c r="L205" s="45"/>
      <c r="M205" s="222"/>
      <c r="N205" s="223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173</v>
      </c>
      <c r="AU205" s="18" t="s">
        <v>84</v>
      </c>
    </row>
    <row r="206" spans="1:47" s="2" customFormat="1" ht="12">
      <c r="A206" s="39"/>
      <c r="B206" s="40"/>
      <c r="C206" s="41"/>
      <c r="D206" s="224" t="s">
        <v>175</v>
      </c>
      <c r="E206" s="41"/>
      <c r="F206" s="225" t="s">
        <v>722</v>
      </c>
      <c r="G206" s="41"/>
      <c r="H206" s="41"/>
      <c r="I206" s="221"/>
      <c r="J206" s="41"/>
      <c r="K206" s="41"/>
      <c r="L206" s="45"/>
      <c r="M206" s="222"/>
      <c r="N206" s="223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175</v>
      </c>
      <c r="AU206" s="18" t="s">
        <v>84</v>
      </c>
    </row>
    <row r="207" spans="1:65" s="2" customFormat="1" ht="16.5" customHeight="1">
      <c r="A207" s="39"/>
      <c r="B207" s="40"/>
      <c r="C207" s="259" t="s">
        <v>398</v>
      </c>
      <c r="D207" s="259" t="s">
        <v>267</v>
      </c>
      <c r="E207" s="260" t="s">
        <v>723</v>
      </c>
      <c r="F207" s="261" t="s">
        <v>724</v>
      </c>
      <c r="G207" s="262" t="s">
        <v>275</v>
      </c>
      <c r="H207" s="263">
        <v>1</v>
      </c>
      <c r="I207" s="264"/>
      <c r="J207" s="265">
        <f>ROUND(I207*H207,2)</f>
        <v>0</v>
      </c>
      <c r="K207" s="261" t="s">
        <v>170</v>
      </c>
      <c r="L207" s="266"/>
      <c r="M207" s="267" t="s">
        <v>19</v>
      </c>
      <c r="N207" s="268" t="s">
        <v>45</v>
      </c>
      <c r="O207" s="85"/>
      <c r="P207" s="215">
        <f>O207*H207</f>
        <v>0</v>
      </c>
      <c r="Q207" s="215">
        <v>0.00048</v>
      </c>
      <c r="R207" s="215">
        <f>Q207*H207</f>
        <v>0.00048</v>
      </c>
      <c r="S207" s="215">
        <v>0</v>
      </c>
      <c r="T207" s="21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7" t="s">
        <v>218</v>
      </c>
      <c r="AT207" s="217" t="s">
        <v>267</v>
      </c>
      <c r="AU207" s="217" t="s">
        <v>84</v>
      </c>
      <c r="AY207" s="18" t="s">
        <v>165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82</v>
      </c>
      <c r="BK207" s="218">
        <f>ROUND(I207*H207,2)</f>
        <v>0</v>
      </c>
      <c r="BL207" s="18" t="s">
        <v>171</v>
      </c>
      <c r="BM207" s="217" t="s">
        <v>725</v>
      </c>
    </row>
    <row r="208" spans="1:47" s="2" customFormat="1" ht="12">
      <c r="A208" s="39"/>
      <c r="B208" s="40"/>
      <c r="C208" s="41"/>
      <c r="D208" s="219" t="s">
        <v>173</v>
      </c>
      <c r="E208" s="41"/>
      <c r="F208" s="220" t="s">
        <v>724</v>
      </c>
      <c r="G208" s="41"/>
      <c r="H208" s="41"/>
      <c r="I208" s="221"/>
      <c r="J208" s="41"/>
      <c r="K208" s="41"/>
      <c r="L208" s="45"/>
      <c r="M208" s="222"/>
      <c r="N208" s="223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173</v>
      </c>
      <c r="AU208" s="18" t="s">
        <v>84</v>
      </c>
    </row>
    <row r="209" spans="1:65" s="2" customFormat="1" ht="16.5" customHeight="1">
      <c r="A209" s="39"/>
      <c r="B209" s="40"/>
      <c r="C209" s="206" t="s">
        <v>405</v>
      </c>
      <c r="D209" s="206" t="s">
        <v>167</v>
      </c>
      <c r="E209" s="207" t="s">
        <v>726</v>
      </c>
      <c r="F209" s="208" t="s">
        <v>727</v>
      </c>
      <c r="G209" s="209" t="s">
        <v>275</v>
      </c>
      <c r="H209" s="210">
        <v>11</v>
      </c>
      <c r="I209" s="211"/>
      <c r="J209" s="212">
        <f>ROUND(I209*H209,2)</f>
        <v>0</v>
      </c>
      <c r="K209" s="208" t="s">
        <v>170</v>
      </c>
      <c r="L209" s="45"/>
      <c r="M209" s="213" t="s">
        <v>19</v>
      </c>
      <c r="N209" s="214" t="s">
        <v>45</v>
      </c>
      <c r="O209" s="85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7" t="s">
        <v>171</v>
      </c>
      <c r="AT209" s="217" t="s">
        <v>167</v>
      </c>
      <c r="AU209" s="217" t="s">
        <v>84</v>
      </c>
      <c r="AY209" s="18" t="s">
        <v>165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82</v>
      </c>
      <c r="BK209" s="218">
        <f>ROUND(I209*H209,2)</f>
        <v>0</v>
      </c>
      <c r="BL209" s="18" t="s">
        <v>171</v>
      </c>
      <c r="BM209" s="217" t="s">
        <v>728</v>
      </c>
    </row>
    <row r="210" spans="1:47" s="2" customFormat="1" ht="12">
      <c r="A210" s="39"/>
      <c r="B210" s="40"/>
      <c r="C210" s="41"/>
      <c r="D210" s="219" t="s">
        <v>173</v>
      </c>
      <c r="E210" s="41"/>
      <c r="F210" s="220" t="s">
        <v>729</v>
      </c>
      <c r="G210" s="41"/>
      <c r="H210" s="41"/>
      <c r="I210" s="221"/>
      <c r="J210" s="41"/>
      <c r="K210" s="41"/>
      <c r="L210" s="45"/>
      <c r="M210" s="222"/>
      <c r="N210" s="223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173</v>
      </c>
      <c r="AU210" s="18" t="s">
        <v>84</v>
      </c>
    </row>
    <row r="211" spans="1:47" s="2" customFormat="1" ht="12">
      <c r="A211" s="39"/>
      <c r="B211" s="40"/>
      <c r="C211" s="41"/>
      <c r="D211" s="224" t="s">
        <v>175</v>
      </c>
      <c r="E211" s="41"/>
      <c r="F211" s="225" t="s">
        <v>730</v>
      </c>
      <c r="G211" s="41"/>
      <c r="H211" s="41"/>
      <c r="I211" s="221"/>
      <c r="J211" s="41"/>
      <c r="K211" s="41"/>
      <c r="L211" s="45"/>
      <c r="M211" s="222"/>
      <c r="N211" s="223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175</v>
      </c>
      <c r="AU211" s="18" t="s">
        <v>84</v>
      </c>
    </row>
    <row r="212" spans="1:65" s="2" customFormat="1" ht="16.5" customHeight="1">
      <c r="A212" s="39"/>
      <c r="B212" s="40"/>
      <c r="C212" s="259" t="s">
        <v>411</v>
      </c>
      <c r="D212" s="259" t="s">
        <v>267</v>
      </c>
      <c r="E212" s="260" t="s">
        <v>731</v>
      </c>
      <c r="F212" s="261" t="s">
        <v>732</v>
      </c>
      <c r="G212" s="262" t="s">
        <v>275</v>
      </c>
      <c r="H212" s="263">
        <v>1</v>
      </c>
      <c r="I212" s="264"/>
      <c r="J212" s="265">
        <f>ROUND(I212*H212,2)</f>
        <v>0</v>
      </c>
      <c r="K212" s="261" t="s">
        <v>170</v>
      </c>
      <c r="L212" s="266"/>
      <c r="M212" s="267" t="s">
        <v>19</v>
      </c>
      <c r="N212" s="268" t="s">
        <v>45</v>
      </c>
      <c r="O212" s="85"/>
      <c r="P212" s="215">
        <f>O212*H212</f>
        <v>0</v>
      </c>
      <c r="Q212" s="215">
        <v>0.0008</v>
      </c>
      <c r="R212" s="215">
        <f>Q212*H212</f>
        <v>0.0008</v>
      </c>
      <c r="S212" s="215">
        <v>0</v>
      </c>
      <c r="T212" s="21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7" t="s">
        <v>218</v>
      </c>
      <c r="AT212" s="217" t="s">
        <v>267</v>
      </c>
      <c r="AU212" s="217" t="s">
        <v>84</v>
      </c>
      <c r="AY212" s="18" t="s">
        <v>165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82</v>
      </c>
      <c r="BK212" s="218">
        <f>ROUND(I212*H212,2)</f>
        <v>0</v>
      </c>
      <c r="BL212" s="18" t="s">
        <v>171</v>
      </c>
      <c r="BM212" s="217" t="s">
        <v>733</v>
      </c>
    </row>
    <row r="213" spans="1:47" s="2" customFormat="1" ht="12">
      <c r="A213" s="39"/>
      <c r="B213" s="40"/>
      <c r="C213" s="41"/>
      <c r="D213" s="219" t="s">
        <v>173</v>
      </c>
      <c r="E213" s="41"/>
      <c r="F213" s="220" t="s">
        <v>732</v>
      </c>
      <c r="G213" s="41"/>
      <c r="H213" s="41"/>
      <c r="I213" s="221"/>
      <c r="J213" s="41"/>
      <c r="K213" s="41"/>
      <c r="L213" s="45"/>
      <c r="M213" s="222"/>
      <c r="N213" s="223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173</v>
      </c>
      <c r="AU213" s="18" t="s">
        <v>84</v>
      </c>
    </row>
    <row r="214" spans="1:65" s="2" customFormat="1" ht="16.5" customHeight="1">
      <c r="A214" s="39"/>
      <c r="B214" s="40"/>
      <c r="C214" s="259" t="s">
        <v>416</v>
      </c>
      <c r="D214" s="259" t="s">
        <v>267</v>
      </c>
      <c r="E214" s="260" t="s">
        <v>734</v>
      </c>
      <c r="F214" s="261" t="s">
        <v>735</v>
      </c>
      <c r="G214" s="262" t="s">
        <v>275</v>
      </c>
      <c r="H214" s="263">
        <v>1</v>
      </c>
      <c r="I214" s="264"/>
      <c r="J214" s="265">
        <f>ROUND(I214*H214,2)</f>
        <v>0</v>
      </c>
      <c r="K214" s="261" t="s">
        <v>170</v>
      </c>
      <c r="L214" s="266"/>
      <c r="M214" s="267" t="s">
        <v>19</v>
      </c>
      <c r="N214" s="268" t="s">
        <v>45</v>
      </c>
      <c r="O214" s="85"/>
      <c r="P214" s="215">
        <f>O214*H214</f>
        <v>0</v>
      </c>
      <c r="Q214" s="215">
        <v>0.00072</v>
      </c>
      <c r="R214" s="215">
        <f>Q214*H214</f>
        <v>0.00072</v>
      </c>
      <c r="S214" s="215">
        <v>0</v>
      </c>
      <c r="T214" s="216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7" t="s">
        <v>218</v>
      </c>
      <c r="AT214" s="217" t="s">
        <v>267</v>
      </c>
      <c r="AU214" s="217" t="s">
        <v>84</v>
      </c>
      <c r="AY214" s="18" t="s">
        <v>165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82</v>
      </c>
      <c r="BK214" s="218">
        <f>ROUND(I214*H214,2)</f>
        <v>0</v>
      </c>
      <c r="BL214" s="18" t="s">
        <v>171</v>
      </c>
      <c r="BM214" s="217" t="s">
        <v>736</v>
      </c>
    </row>
    <row r="215" spans="1:47" s="2" customFormat="1" ht="12">
      <c r="A215" s="39"/>
      <c r="B215" s="40"/>
      <c r="C215" s="41"/>
      <c r="D215" s="219" t="s">
        <v>173</v>
      </c>
      <c r="E215" s="41"/>
      <c r="F215" s="220" t="s">
        <v>735</v>
      </c>
      <c r="G215" s="41"/>
      <c r="H215" s="41"/>
      <c r="I215" s="221"/>
      <c r="J215" s="41"/>
      <c r="K215" s="41"/>
      <c r="L215" s="45"/>
      <c r="M215" s="222"/>
      <c r="N215" s="223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173</v>
      </c>
      <c r="AU215" s="18" t="s">
        <v>84</v>
      </c>
    </row>
    <row r="216" spans="1:65" s="2" customFormat="1" ht="16.5" customHeight="1">
      <c r="A216" s="39"/>
      <c r="B216" s="40"/>
      <c r="C216" s="259" t="s">
        <v>423</v>
      </c>
      <c r="D216" s="259" t="s">
        <v>267</v>
      </c>
      <c r="E216" s="260" t="s">
        <v>737</v>
      </c>
      <c r="F216" s="261" t="s">
        <v>738</v>
      </c>
      <c r="G216" s="262" t="s">
        <v>275</v>
      </c>
      <c r="H216" s="263">
        <v>9</v>
      </c>
      <c r="I216" s="264"/>
      <c r="J216" s="265">
        <f>ROUND(I216*H216,2)</f>
        <v>0</v>
      </c>
      <c r="K216" s="261" t="s">
        <v>170</v>
      </c>
      <c r="L216" s="266"/>
      <c r="M216" s="267" t="s">
        <v>19</v>
      </c>
      <c r="N216" s="268" t="s">
        <v>45</v>
      </c>
      <c r="O216" s="85"/>
      <c r="P216" s="215">
        <f>O216*H216</f>
        <v>0</v>
      </c>
      <c r="Q216" s="215">
        <v>0.00072</v>
      </c>
      <c r="R216" s="215">
        <f>Q216*H216</f>
        <v>0.0064800000000000005</v>
      </c>
      <c r="S216" s="215">
        <v>0</v>
      </c>
      <c r="T216" s="21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7" t="s">
        <v>218</v>
      </c>
      <c r="AT216" s="217" t="s">
        <v>267</v>
      </c>
      <c r="AU216" s="217" t="s">
        <v>84</v>
      </c>
      <c r="AY216" s="18" t="s">
        <v>165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82</v>
      </c>
      <c r="BK216" s="218">
        <f>ROUND(I216*H216,2)</f>
        <v>0</v>
      </c>
      <c r="BL216" s="18" t="s">
        <v>171</v>
      </c>
      <c r="BM216" s="217" t="s">
        <v>739</v>
      </c>
    </row>
    <row r="217" spans="1:47" s="2" customFormat="1" ht="12">
      <c r="A217" s="39"/>
      <c r="B217" s="40"/>
      <c r="C217" s="41"/>
      <c r="D217" s="219" t="s">
        <v>173</v>
      </c>
      <c r="E217" s="41"/>
      <c r="F217" s="220" t="s">
        <v>738</v>
      </c>
      <c r="G217" s="41"/>
      <c r="H217" s="41"/>
      <c r="I217" s="221"/>
      <c r="J217" s="41"/>
      <c r="K217" s="41"/>
      <c r="L217" s="45"/>
      <c r="M217" s="222"/>
      <c r="N217" s="223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173</v>
      </c>
      <c r="AU217" s="18" t="s">
        <v>84</v>
      </c>
    </row>
    <row r="218" spans="1:65" s="2" customFormat="1" ht="16.5" customHeight="1">
      <c r="A218" s="39"/>
      <c r="B218" s="40"/>
      <c r="C218" s="206" t="s">
        <v>428</v>
      </c>
      <c r="D218" s="206" t="s">
        <v>167</v>
      </c>
      <c r="E218" s="207" t="s">
        <v>740</v>
      </c>
      <c r="F218" s="208" t="s">
        <v>741</v>
      </c>
      <c r="G218" s="209" t="s">
        <v>275</v>
      </c>
      <c r="H218" s="210">
        <v>6</v>
      </c>
      <c r="I218" s="211"/>
      <c r="J218" s="212">
        <f>ROUND(I218*H218,2)</f>
        <v>0</v>
      </c>
      <c r="K218" s="208" t="s">
        <v>170</v>
      </c>
      <c r="L218" s="45"/>
      <c r="M218" s="213" t="s">
        <v>19</v>
      </c>
      <c r="N218" s="214" t="s">
        <v>45</v>
      </c>
      <c r="O218" s="85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7" t="s">
        <v>171</v>
      </c>
      <c r="AT218" s="217" t="s">
        <v>167</v>
      </c>
      <c r="AU218" s="217" t="s">
        <v>84</v>
      </c>
      <c r="AY218" s="18" t="s">
        <v>165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82</v>
      </c>
      <c r="BK218" s="218">
        <f>ROUND(I218*H218,2)</f>
        <v>0</v>
      </c>
      <c r="BL218" s="18" t="s">
        <v>171</v>
      </c>
      <c r="BM218" s="217" t="s">
        <v>742</v>
      </c>
    </row>
    <row r="219" spans="1:47" s="2" customFormat="1" ht="12">
      <c r="A219" s="39"/>
      <c r="B219" s="40"/>
      <c r="C219" s="41"/>
      <c r="D219" s="219" t="s">
        <v>173</v>
      </c>
      <c r="E219" s="41"/>
      <c r="F219" s="220" t="s">
        <v>743</v>
      </c>
      <c r="G219" s="41"/>
      <c r="H219" s="41"/>
      <c r="I219" s="221"/>
      <c r="J219" s="41"/>
      <c r="K219" s="41"/>
      <c r="L219" s="45"/>
      <c r="M219" s="222"/>
      <c r="N219" s="223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173</v>
      </c>
      <c r="AU219" s="18" t="s">
        <v>84</v>
      </c>
    </row>
    <row r="220" spans="1:47" s="2" customFormat="1" ht="12">
      <c r="A220" s="39"/>
      <c r="B220" s="40"/>
      <c r="C220" s="41"/>
      <c r="D220" s="224" t="s">
        <v>175</v>
      </c>
      <c r="E220" s="41"/>
      <c r="F220" s="225" t="s">
        <v>744</v>
      </c>
      <c r="G220" s="41"/>
      <c r="H220" s="41"/>
      <c r="I220" s="221"/>
      <c r="J220" s="41"/>
      <c r="K220" s="41"/>
      <c r="L220" s="45"/>
      <c r="M220" s="222"/>
      <c r="N220" s="223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175</v>
      </c>
      <c r="AU220" s="18" t="s">
        <v>84</v>
      </c>
    </row>
    <row r="221" spans="1:65" s="2" customFormat="1" ht="16.5" customHeight="1">
      <c r="A221" s="39"/>
      <c r="B221" s="40"/>
      <c r="C221" s="259" t="s">
        <v>435</v>
      </c>
      <c r="D221" s="259" t="s">
        <v>267</v>
      </c>
      <c r="E221" s="260" t="s">
        <v>745</v>
      </c>
      <c r="F221" s="261" t="s">
        <v>746</v>
      </c>
      <c r="G221" s="262" t="s">
        <v>275</v>
      </c>
      <c r="H221" s="263">
        <v>6</v>
      </c>
      <c r="I221" s="264"/>
      <c r="J221" s="265">
        <f>ROUND(I221*H221,2)</f>
        <v>0</v>
      </c>
      <c r="K221" s="261" t="s">
        <v>170</v>
      </c>
      <c r="L221" s="266"/>
      <c r="M221" s="267" t="s">
        <v>19</v>
      </c>
      <c r="N221" s="268" t="s">
        <v>45</v>
      </c>
      <c r="O221" s="85"/>
      <c r="P221" s="215">
        <f>O221*H221</f>
        <v>0</v>
      </c>
      <c r="Q221" s="215">
        <v>0.00121</v>
      </c>
      <c r="R221" s="215">
        <f>Q221*H221</f>
        <v>0.007259999999999999</v>
      </c>
      <c r="S221" s="215">
        <v>0</v>
      </c>
      <c r="T221" s="21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7" t="s">
        <v>218</v>
      </c>
      <c r="AT221" s="217" t="s">
        <v>267</v>
      </c>
      <c r="AU221" s="217" t="s">
        <v>84</v>
      </c>
      <c r="AY221" s="18" t="s">
        <v>165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82</v>
      </c>
      <c r="BK221" s="218">
        <f>ROUND(I221*H221,2)</f>
        <v>0</v>
      </c>
      <c r="BL221" s="18" t="s">
        <v>171</v>
      </c>
      <c r="BM221" s="217" t="s">
        <v>747</v>
      </c>
    </row>
    <row r="222" spans="1:47" s="2" customFormat="1" ht="12">
      <c r="A222" s="39"/>
      <c r="B222" s="40"/>
      <c r="C222" s="41"/>
      <c r="D222" s="219" t="s">
        <v>173</v>
      </c>
      <c r="E222" s="41"/>
      <c r="F222" s="220" t="s">
        <v>746</v>
      </c>
      <c r="G222" s="41"/>
      <c r="H222" s="41"/>
      <c r="I222" s="221"/>
      <c r="J222" s="41"/>
      <c r="K222" s="41"/>
      <c r="L222" s="45"/>
      <c r="M222" s="222"/>
      <c r="N222" s="223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173</v>
      </c>
      <c r="AU222" s="18" t="s">
        <v>84</v>
      </c>
    </row>
    <row r="223" spans="1:65" s="2" customFormat="1" ht="16.5" customHeight="1">
      <c r="A223" s="39"/>
      <c r="B223" s="40"/>
      <c r="C223" s="206" t="s">
        <v>440</v>
      </c>
      <c r="D223" s="206" t="s">
        <v>167</v>
      </c>
      <c r="E223" s="207" t="s">
        <v>748</v>
      </c>
      <c r="F223" s="208" t="s">
        <v>749</v>
      </c>
      <c r="G223" s="209" t="s">
        <v>275</v>
      </c>
      <c r="H223" s="210">
        <v>20</v>
      </c>
      <c r="I223" s="211"/>
      <c r="J223" s="212">
        <f>ROUND(I223*H223,2)</f>
        <v>0</v>
      </c>
      <c r="K223" s="208" t="s">
        <v>170</v>
      </c>
      <c r="L223" s="45"/>
      <c r="M223" s="213" t="s">
        <v>19</v>
      </c>
      <c r="N223" s="214" t="s">
        <v>45</v>
      </c>
      <c r="O223" s="85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7" t="s">
        <v>171</v>
      </c>
      <c r="AT223" s="217" t="s">
        <v>167</v>
      </c>
      <c r="AU223" s="217" t="s">
        <v>84</v>
      </c>
      <c r="AY223" s="18" t="s">
        <v>165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82</v>
      </c>
      <c r="BK223" s="218">
        <f>ROUND(I223*H223,2)</f>
        <v>0</v>
      </c>
      <c r="BL223" s="18" t="s">
        <v>171</v>
      </c>
      <c r="BM223" s="217" t="s">
        <v>750</v>
      </c>
    </row>
    <row r="224" spans="1:47" s="2" customFormat="1" ht="12">
      <c r="A224" s="39"/>
      <c r="B224" s="40"/>
      <c r="C224" s="41"/>
      <c r="D224" s="219" t="s">
        <v>173</v>
      </c>
      <c r="E224" s="41"/>
      <c r="F224" s="220" t="s">
        <v>751</v>
      </c>
      <c r="G224" s="41"/>
      <c r="H224" s="41"/>
      <c r="I224" s="221"/>
      <c r="J224" s="41"/>
      <c r="K224" s="41"/>
      <c r="L224" s="45"/>
      <c r="M224" s="222"/>
      <c r="N224" s="223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173</v>
      </c>
      <c r="AU224" s="18" t="s">
        <v>84</v>
      </c>
    </row>
    <row r="225" spans="1:47" s="2" customFormat="1" ht="12">
      <c r="A225" s="39"/>
      <c r="B225" s="40"/>
      <c r="C225" s="41"/>
      <c r="D225" s="224" t="s">
        <v>175</v>
      </c>
      <c r="E225" s="41"/>
      <c r="F225" s="225" t="s">
        <v>752</v>
      </c>
      <c r="G225" s="41"/>
      <c r="H225" s="41"/>
      <c r="I225" s="221"/>
      <c r="J225" s="41"/>
      <c r="K225" s="41"/>
      <c r="L225" s="45"/>
      <c r="M225" s="222"/>
      <c r="N225" s="223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175</v>
      </c>
      <c r="AU225" s="18" t="s">
        <v>84</v>
      </c>
    </row>
    <row r="226" spans="1:65" s="2" customFormat="1" ht="16.5" customHeight="1">
      <c r="A226" s="39"/>
      <c r="B226" s="40"/>
      <c r="C226" s="259" t="s">
        <v>446</v>
      </c>
      <c r="D226" s="259" t="s">
        <v>267</v>
      </c>
      <c r="E226" s="260" t="s">
        <v>753</v>
      </c>
      <c r="F226" s="261" t="s">
        <v>754</v>
      </c>
      <c r="G226" s="262" t="s">
        <v>275</v>
      </c>
      <c r="H226" s="263">
        <v>20</v>
      </c>
      <c r="I226" s="264"/>
      <c r="J226" s="265">
        <f>ROUND(I226*H226,2)</f>
        <v>0</v>
      </c>
      <c r="K226" s="261" t="s">
        <v>170</v>
      </c>
      <c r="L226" s="266"/>
      <c r="M226" s="267" t="s">
        <v>19</v>
      </c>
      <c r="N226" s="268" t="s">
        <v>45</v>
      </c>
      <c r="O226" s="85"/>
      <c r="P226" s="215">
        <f>O226*H226</f>
        <v>0</v>
      </c>
      <c r="Q226" s="215">
        <v>0.00305</v>
      </c>
      <c r="R226" s="215">
        <f>Q226*H226</f>
        <v>0.061000000000000006</v>
      </c>
      <c r="S226" s="215">
        <v>0</v>
      </c>
      <c r="T226" s="216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7" t="s">
        <v>218</v>
      </c>
      <c r="AT226" s="217" t="s">
        <v>267</v>
      </c>
      <c r="AU226" s="217" t="s">
        <v>84</v>
      </c>
      <c r="AY226" s="18" t="s">
        <v>165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82</v>
      </c>
      <c r="BK226" s="218">
        <f>ROUND(I226*H226,2)</f>
        <v>0</v>
      </c>
      <c r="BL226" s="18" t="s">
        <v>171</v>
      </c>
      <c r="BM226" s="217" t="s">
        <v>755</v>
      </c>
    </row>
    <row r="227" spans="1:47" s="2" customFormat="1" ht="12">
      <c r="A227" s="39"/>
      <c r="B227" s="40"/>
      <c r="C227" s="41"/>
      <c r="D227" s="219" t="s">
        <v>173</v>
      </c>
      <c r="E227" s="41"/>
      <c r="F227" s="220" t="s">
        <v>754</v>
      </c>
      <c r="G227" s="41"/>
      <c r="H227" s="41"/>
      <c r="I227" s="221"/>
      <c r="J227" s="41"/>
      <c r="K227" s="41"/>
      <c r="L227" s="45"/>
      <c r="M227" s="222"/>
      <c r="N227" s="223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173</v>
      </c>
      <c r="AU227" s="18" t="s">
        <v>84</v>
      </c>
    </row>
    <row r="228" spans="1:65" s="2" customFormat="1" ht="16.5" customHeight="1">
      <c r="A228" s="39"/>
      <c r="B228" s="40"/>
      <c r="C228" s="259" t="s">
        <v>450</v>
      </c>
      <c r="D228" s="259" t="s">
        <v>267</v>
      </c>
      <c r="E228" s="260" t="s">
        <v>756</v>
      </c>
      <c r="F228" s="261" t="s">
        <v>757</v>
      </c>
      <c r="G228" s="262" t="s">
        <v>275</v>
      </c>
      <c r="H228" s="263">
        <v>20</v>
      </c>
      <c r="I228" s="264"/>
      <c r="J228" s="265">
        <f>ROUND(I228*H228,2)</f>
        <v>0</v>
      </c>
      <c r="K228" s="261" t="s">
        <v>170</v>
      </c>
      <c r="L228" s="266"/>
      <c r="M228" s="267" t="s">
        <v>19</v>
      </c>
      <c r="N228" s="268" t="s">
        <v>45</v>
      </c>
      <c r="O228" s="85"/>
      <c r="P228" s="215">
        <f>O228*H228</f>
        <v>0</v>
      </c>
      <c r="Q228" s="215">
        <v>0.0035</v>
      </c>
      <c r="R228" s="215">
        <f>Q228*H228</f>
        <v>0.07</v>
      </c>
      <c r="S228" s="215">
        <v>0</v>
      </c>
      <c r="T228" s="21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7" t="s">
        <v>218</v>
      </c>
      <c r="AT228" s="217" t="s">
        <v>267</v>
      </c>
      <c r="AU228" s="217" t="s">
        <v>84</v>
      </c>
      <c r="AY228" s="18" t="s">
        <v>165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8" t="s">
        <v>82</v>
      </c>
      <c r="BK228" s="218">
        <f>ROUND(I228*H228,2)</f>
        <v>0</v>
      </c>
      <c r="BL228" s="18" t="s">
        <v>171</v>
      </c>
      <c r="BM228" s="217" t="s">
        <v>758</v>
      </c>
    </row>
    <row r="229" spans="1:47" s="2" customFormat="1" ht="12">
      <c r="A229" s="39"/>
      <c r="B229" s="40"/>
      <c r="C229" s="41"/>
      <c r="D229" s="219" t="s">
        <v>173</v>
      </c>
      <c r="E229" s="41"/>
      <c r="F229" s="220" t="s">
        <v>757</v>
      </c>
      <c r="G229" s="41"/>
      <c r="H229" s="41"/>
      <c r="I229" s="221"/>
      <c r="J229" s="41"/>
      <c r="K229" s="41"/>
      <c r="L229" s="45"/>
      <c r="M229" s="222"/>
      <c r="N229" s="223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173</v>
      </c>
      <c r="AU229" s="18" t="s">
        <v>84</v>
      </c>
    </row>
    <row r="230" spans="1:65" s="2" customFormat="1" ht="16.5" customHeight="1">
      <c r="A230" s="39"/>
      <c r="B230" s="40"/>
      <c r="C230" s="206" t="s">
        <v>457</v>
      </c>
      <c r="D230" s="206" t="s">
        <v>167</v>
      </c>
      <c r="E230" s="207" t="s">
        <v>759</v>
      </c>
      <c r="F230" s="208" t="s">
        <v>760</v>
      </c>
      <c r="G230" s="209" t="s">
        <v>275</v>
      </c>
      <c r="H230" s="210">
        <v>3</v>
      </c>
      <c r="I230" s="211"/>
      <c r="J230" s="212">
        <f>ROUND(I230*H230,2)</f>
        <v>0</v>
      </c>
      <c r="K230" s="208" t="s">
        <v>170</v>
      </c>
      <c r="L230" s="45"/>
      <c r="M230" s="213" t="s">
        <v>19</v>
      </c>
      <c r="N230" s="214" t="s">
        <v>45</v>
      </c>
      <c r="O230" s="85"/>
      <c r="P230" s="215">
        <f>O230*H230</f>
        <v>0</v>
      </c>
      <c r="Q230" s="215">
        <v>0.00162</v>
      </c>
      <c r="R230" s="215">
        <f>Q230*H230</f>
        <v>0.00486</v>
      </c>
      <c r="S230" s="215">
        <v>0</v>
      </c>
      <c r="T230" s="21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7" t="s">
        <v>171</v>
      </c>
      <c r="AT230" s="217" t="s">
        <v>167</v>
      </c>
      <c r="AU230" s="217" t="s">
        <v>84</v>
      </c>
      <c r="AY230" s="18" t="s">
        <v>165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8" t="s">
        <v>82</v>
      </c>
      <c r="BK230" s="218">
        <f>ROUND(I230*H230,2)</f>
        <v>0</v>
      </c>
      <c r="BL230" s="18" t="s">
        <v>171</v>
      </c>
      <c r="BM230" s="217" t="s">
        <v>761</v>
      </c>
    </row>
    <row r="231" spans="1:47" s="2" customFormat="1" ht="12">
      <c r="A231" s="39"/>
      <c r="B231" s="40"/>
      <c r="C231" s="41"/>
      <c r="D231" s="219" t="s">
        <v>173</v>
      </c>
      <c r="E231" s="41"/>
      <c r="F231" s="220" t="s">
        <v>762</v>
      </c>
      <c r="G231" s="41"/>
      <c r="H231" s="41"/>
      <c r="I231" s="221"/>
      <c r="J231" s="41"/>
      <c r="K231" s="41"/>
      <c r="L231" s="45"/>
      <c r="M231" s="222"/>
      <c r="N231" s="223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173</v>
      </c>
      <c r="AU231" s="18" t="s">
        <v>84</v>
      </c>
    </row>
    <row r="232" spans="1:47" s="2" customFormat="1" ht="12">
      <c r="A232" s="39"/>
      <c r="B232" s="40"/>
      <c r="C232" s="41"/>
      <c r="D232" s="224" t="s">
        <v>175</v>
      </c>
      <c r="E232" s="41"/>
      <c r="F232" s="225" t="s">
        <v>763</v>
      </c>
      <c r="G232" s="41"/>
      <c r="H232" s="41"/>
      <c r="I232" s="221"/>
      <c r="J232" s="41"/>
      <c r="K232" s="41"/>
      <c r="L232" s="45"/>
      <c r="M232" s="222"/>
      <c r="N232" s="223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175</v>
      </c>
      <c r="AU232" s="18" t="s">
        <v>84</v>
      </c>
    </row>
    <row r="233" spans="1:65" s="2" customFormat="1" ht="16.5" customHeight="1">
      <c r="A233" s="39"/>
      <c r="B233" s="40"/>
      <c r="C233" s="259" t="s">
        <v>466</v>
      </c>
      <c r="D233" s="259" t="s">
        <v>267</v>
      </c>
      <c r="E233" s="260" t="s">
        <v>764</v>
      </c>
      <c r="F233" s="261" t="s">
        <v>765</v>
      </c>
      <c r="G233" s="262" t="s">
        <v>275</v>
      </c>
      <c r="H233" s="263">
        <v>3</v>
      </c>
      <c r="I233" s="264"/>
      <c r="J233" s="265">
        <f>ROUND(I233*H233,2)</f>
        <v>0</v>
      </c>
      <c r="K233" s="261" t="s">
        <v>170</v>
      </c>
      <c r="L233" s="266"/>
      <c r="M233" s="267" t="s">
        <v>19</v>
      </c>
      <c r="N233" s="268" t="s">
        <v>45</v>
      </c>
      <c r="O233" s="85"/>
      <c r="P233" s="215">
        <f>O233*H233</f>
        <v>0</v>
      </c>
      <c r="Q233" s="215">
        <v>0.01847</v>
      </c>
      <c r="R233" s="215">
        <f>Q233*H233</f>
        <v>0.05541</v>
      </c>
      <c r="S233" s="215">
        <v>0</v>
      </c>
      <c r="T233" s="216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7" t="s">
        <v>218</v>
      </c>
      <c r="AT233" s="217" t="s">
        <v>267</v>
      </c>
      <c r="AU233" s="217" t="s">
        <v>84</v>
      </c>
      <c r="AY233" s="18" t="s">
        <v>165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82</v>
      </c>
      <c r="BK233" s="218">
        <f>ROUND(I233*H233,2)</f>
        <v>0</v>
      </c>
      <c r="BL233" s="18" t="s">
        <v>171</v>
      </c>
      <c r="BM233" s="217" t="s">
        <v>766</v>
      </c>
    </row>
    <row r="234" spans="1:47" s="2" customFormat="1" ht="12">
      <c r="A234" s="39"/>
      <c r="B234" s="40"/>
      <c r="C234" s="41"/>
      <c r="D234" s="219" t="s">
        <v>173</v>
      </c>
      <c r="E234" s="41"/>
      <c r="F234" s="220" t="s">
        <v>765</v>
      </c>
      <c r="G234" s="41"/>
      <c r="H234" s="41"/>
      <c r="I234" s="221"/>
      <c r="J234" s="41"/>
      <c r="K234" s="41"/>
      <c r="L234" s="45"/>
      <c r="M234" s="222"/>
      <c r="N234" s="223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173</v>
      </c>
      <c r="AU234" s="18" t="s">
        <v>84</v>
      </c>
    </row>
    <row r="235" spans="1:65" s="2" customFormat="1" ht="16.5" customHeight="1">
      <c r="A235" s="39"/>
      <c r="B235" s="40"/>
      <c r="C235" s="259" t="s">
        <v>473</v>
      </c>
      <c r="D235" s="259" t="s">
        <v>267</v>
      </c>
      <c r="E235" s="260" t="s">
        <v>767</v>
      </c>
      <c r="F235" s="261" t="s">
        <v>768</v>
      </c>
      <c r="G235" s="262" t="s">
        <v>275</v>
      </c>
      <c r="H235" s="263">
        <v>3</v>
      </c>
      <c r="I235" s="264"/>
      <c r="J235" s="265">
        <f>ROUND(I235*H235,2)</f>
        <v>0</v>
      </c>
      <c r="K235" s="261" t="s">
        <v>170</v>
      </c>
      <c r="L235" s="266"/>
      <c r="M235" s="267" t="s">
        <v>19</v>
      </c>
      <c r="N235" s="268" t="s">
        <v>45</v>
      </c>
      <c r="O235" s="85"/>
      <c r="P235" s="215">
        <f>O235*H235</f>
        <v>0</v>
      </c>
      <c r="Q235" s="215">
        <v>0.0035</v>
      </c>
      <c r="R235" s="215">
        <f>Q235*H235</f>
        <v>0.0105</v>
      </c>
      <c r="S235" s="215">
        <v>0</v>
      </c>
      <c r="T235" s="21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7" t="s">
        <v>218</v>
      </c>
      <c r="AT235" s="217" t="s">
        <v>267</v>
      </c>
      <c r="AU235" s="217" t="s">
        <v>84</v>
      </c>
      <c r="AY235" s="18" t="s">
        <v>165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82</v>
      </c>
      <c r="BK235" s="218">
        <f>ROUND(I235*H235,2)</f>
        <v>0</v>
      </c>
      <c r="BL235" s="18" t="s">
        <v>171</v>
      </c>
      <c r="BM235" s="217" t="s">
        <v>769</v>
      </c>
    </row>
    <row r="236" spans="1:47" s="2" customFormat="1" ht="12">
      <c r="A236" s="39"/>
      <c r="B236" s="40"/>
      <c r="C236" s="41"/>
      <c r="D236" s="219" t="s">
        <v>173</v>
      </c>
      <c r="E236" s="41"/>
      <c r="F236" s="220" t="s">
        <v>768</v>
      </c>
      <c r="G236" s="41"/>
      <c r="H236" s="41"/>
      <c r="I236" s="221"/>
      <c r="J236" s="41"/>
      <c r="K236" s="41"/>
      <c r="L236" s="45"/>
      <c r="M236" s="222"/>
      <c r="N236" s="223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173</v>
      </c>
      <c r="AU236" s="18" t="s">
        <v>84</v>
      </c>
    </row>
    <row r="237" spans="1:65" s="2" customFormat="1" ht="16.5" customHeight="1">
      <c r="A237" s="39"/>
      <c r="B237" s="40"/>
      <c r="C237" s="206" t="s">
        <v>479</v>
      </c>
      <c r="D237" s="206" t="s">
        <v>167</v>
      </c>
      <c r="E237" s="207" t="s">
        <v>770</v>
      </c>
      <c r="F237" s="208" t="s">
        <v>771</v>
      </c>
      <c r="G237" s="209" t="s">
        <v>275</v>
      </c>
      <c r="H237" s="210">
        <v>3</v>
      </c>
      <c r="I237" s="211"/>
      <c r="J237" s="212">
        <f>ROUND(I237*H237,2)</f>
        <v>0</v>
      </c>
      <c r="K237" s="208" t="s">
        <v>170</v>
      </c>
      <c r="L237" s="45"/>
      <c r="M237" s="213" t="s">
        <v>19</v>
      </c>
      <c r="N237" s="214" t="s">
        <v>45</v>
      </c>
      <c r="O237" s="85"/>
      <c r="P237" s="215">
        <f>O237*H237</f>
        <v>0</v>
      </c>
      <c r="Q237" s="215">
        <v>0.00136</v>
      </c>
      <c r="R237" s="215">
        <f>Q237*H237</f>
        <v>0.00408</v>
      </c>
      <c r="S237" s="215">
        <v>0</v>
      </c>
      <c r="T237" s="21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7" t="s">
        <v>171</v>
      </c>
      <c r="AT237" s="217" t="s">
        <v>167</v>
      </c>
      <c r="AU237" s="217" t="s">
        <v>84</v>
      </c>
      <c r="AY237" s="18" t="s">
        <v>165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8" t="s">
        <v>82</v>
      </c>
      <c r="BK237" s="218">
        <f>ROUND(I237*H237,2)</f>
        <v>0</v>
      </c>
      <c r="BL237" s="18" t="s">
        <v>171</v>
      </c>
      <c r="BM237" s="217" t="s">
        <v>772</v>
      </c>
    </row>
    <row r="238" spans="1:47" s="2" customFormat="1" ht="12">
      <c r="A238" s="39"/>
      <c r="B238" s="40"/>
      <c r="C238" s="41"/>
      <c r="D238" s="219" t="s">
        <v>173</v>
      </c>
      <c r="E238" s="41"/>
      <c r="F238" s="220" t="s">
        <v>773</v>
      </c>
      <c r="G238" s="41"/>
      <c r="H238" s="41"/>
      <c r="I238" s="221"/>
      <c r="J238" s="41"/>
      <c r="K238" s="41"/>
      <c r="L238" s="45"/>
      <c r="M238" s="222"/>
      <c r="N238" s="223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173</v>
      </c>
      <c r="AU238" s="18" t="s">
        <v>84</v>
      </c>
    </row>
    <row r="239" spans="1:47" s="2" customFormat="1" ht="12">
      <c r="A239" s="39"/>
      <c r="B239" s="40"/>
      <c r="C239" s="41"/>
      <c r="D239" s="224" t="s">
        <v>175</v>
      </c>
      <c r="E239" s="41"/>
      <c r="F239" s="225" t="s">
        <v>774</v>
      </c>
      <c r="G239" s="41"/>
      <c r="H239" s="41"/>
      <c r="I239" s="221"/>
      <c r="J239" s="41"/>
      <c r="K239" s="41"/>
      <c r="L239" s="45"/>
      <c r="M239" s="222"/>
      <c r="N239" s="223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175</v>
      </c>
      <c r="AU239" s="18" t="s">
        <v>84</v>
      </c>
    </row>
    <row r="240" spans="1:65" s="2" customFormat="1" ht="16.5" customHeight="1">
      <c r="A240" s="39"/>
      <c r="B240" s="40"/>
      <c r="C240" s="259" t="s">
        <v>485</v>
      </c>
      <c r="D240" s="259" t="s">
        <v>267</v>
      </c>
      <c r="E240" s="260" t="s">
        <v>775</v>
      </c>
      <c r="F240" s="261" t="s">
        <v>776</v>
      </c>
      <c r="G240" s="262" t="s">
        <v>275</v>
      </c>
      <c r="H240" s="263">
        <v>3</v>
      </c>
      <c r="I240" s="264"/>
      <c r="J240" s="265">
        <f>ROUND(I240*H240,2)</f>
        <v>0</v>
      </c>
      <c r="K240" s="261" t="s">
        <v>170</v>
      </c>
      <c r="L240" s="266"/>
      <c r="M240" s="267" t="s">
        <v>19</v>
      </c>
      <c r="N240" s="268" t="s">
        <v>45</v>
      </c>
      <c r="O240" s="85"/>
      <c r="P240" s="215">
        <f>O240*H240</f>
        <v>0</v>
      </c>
      <c r="Q240" s="215">
        <v>0.048</v>
      </c>
      <c r="R240" s="215">
        <f>Q240*H240</f>
        <v>0.14400000000000002</v>
      </c>
      <c r="S240" s="215">
        <v>0</v>
      </c>
      <c r="T240" s="21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7" t="s">
        <v>218</v>
      </c>
      <c r="AT240" s="217" t="s">
        <v>267</v>
      </c>
      <c r="AU240" s="217" t="s">
        <v>84</v>
      </c>
      <c r="AY240" s="18" t="s">
        <v>165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82</v>
      </c>
      <c r="BK240" s="218">
        <f>ROUND(I240*H240,2)</f>
        <v>0</v>
      </c>
      <c r="BL240" s="18" t="s">
        <v>171</v>
      </c>
      <c r="BM240" s="217" t="s">
        <v>777</v>
      </c>
    </row>
    <row r="241" spans="1:47" s="2" customFormat="1" ht="12">
      <c r="A241" s="39"/>
      <c r="B241" s="40"/>
      <c r="C241" s="41"/>
      <c r="D241" s="219" t="s">
        <v>173</v>
      </c>
      <c r="E241" s="41"/>
      <c r="F241" s="220" t="s">
        <v>776</v>
      </c>
      <c r="G241" s="41"/>
      <c r="H241" s="41"/>
      <c r="I241" s="221"/>
      <c r="J241" s="41"/>
      <c r="K241" s="41"/>
      <c r="L241" s="45"/>
      <c r="M241" s="222"/>
      <c r="N241" s="223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173</v>
      </c>
      <c r="AU241" s="18" t="s">
        <v>84</v>
      </c>
    </row>
    <row r="242" spans="1:65" s="2" customFormat="1" ht="16.5" customHeight="1">
      <c r="A242" s="39"/>
      <c r="B242" s="40"/>
      <c r="C242" s="206" t="s">
        <v>491</v>
      </c>
      <c r="D242" s="206" t="s">
        <v>167</v>
      </c>
      <c r="E242" s="207" t="s">
        <v>778</v>
      </c>
      <c r="F242" s="208" t="s">
        <v>779</v>
      </c>
      <c r="G242" s="209" t="s">
        <v>275</v>
      </c>
      <c r="H242" s="210">
        <v>5</v>
      </c>
      <c r="I242" s="211"/>
      <c r="J242" s="212">
        <f>ROUND(I242*H242,2)</f>
        <v>0</v>
      </c>
      <c r="K242" s="208" t="s">
        <v>170</v>
      </c>
      <c r="L242" s="45"/>
      <c r="M242" s="213" t="s">
        <v>19</v>
      </c>
      <c r="N242" s="214" t="s">
        <v>45</v>
      </c>
      <c r="O242" s="85"/>
      <c r="P242" s="215">
        <f>O242*H242</f>
        <v>0</v>
      </c>
      <c r="Q242" s="215">
        <v>0.00165</v>
      </c>
      <c r="R242" s="215">
        <f>Q242*H242</f>
        <v>0.00825</v>
      </c>
      <c r="S242" s="215">
        <v>0</v>
      </c>
      <c r="T242" s="216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7" t="s">
        <v>171</v>
      </c>
      <c r="AT242" s="217" t="s">
        <v>167</v>
      </c>
      <c r="AU242" s="217" t="s">
        <v>84</v>
      </c>
      <c r="AY242" s="18" t="s">
        <v>165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8" t="s">
        <v>82</v>
      </c>
      <c r="BK242" s="218">
        <f>ROUND(I242*H242,2)</f>
        <v>0</v>
      </c>
      <c r="BL242" s="18" t="s">
        <v>171</v>
      </c>
      <c r="BM242" s="217" t="s">
        <v>780</v>
      </c>
    </row>
    <row r="243" spans="1:47" s="2" customFormat="1" ht="12">
      <c r="A243" s="39"/>
      <c r="B243" s="40"/>
      <c r="C243" s="41"/>
      <c r="D243" s="219" t="s">
        <v>173</v>
      </c>
      <c r="E243" s="41"/>
      <c r="F243" s="220" t="s">
        <v>781</v>
      </c>
      <c r="G243" s="41"/>
      <c r="H243" s="41"/>
      <c r="I243" s="221"/>
      <c r="J243" s="41"/>
      <c r="K243" s="41"/>
      <c r="L243" s="45"/>
      <c r="M243" s="222"/>
      <c r="N243" s="223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173</v>
      </c>
      <c r="AU243" s="18" t="s">
        <v>84</v>
      </c>
    </row>
    <row r="244" spans="1:47" s="2" customFormat="1" ht="12">
      <c r="A244" s="39"/>
      <c r="B244" s="40"/>
      <c r="C244" s="41"/>
      <c r="D244" s="224" t="s">
        <v>175</v>
      </c>
      <c r="E244" s="41"/>
      <c r="F244" s="225" t="s">
        <v>782</v>
      </c>
      <c r="G244" s="41"/>
      <c r="H244" s="41"/>
      <c r="I244" s="221"/>
      <c r="J244" s="41"/>
      <c r="K244" s="41"/>
      <c r="L244" s="45"/>
      <c r="M244" s="222"/>
      <c r="N244" s="223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175</v>
      </c>
      <c r="AU244" s="18" t="s">
        <v>84</v>
      </c>
    </row>
    <row r="245" spans="1:65" s="2" customFormat="1" ht="16.5" customHeight="1">
      <c r="A245" s="39"/>
      <c r="B245" s="40"/>
      <c r="C245" s="259" t="s">
        <v>498</v>
      </c>
      <c r="D245" s="259" t="s">
        <v>267</v>
      </c>
      <c r="E245" s="260" t="s">
        <v>783</v>
      </c>
      <c r="F245" s="261" t="s">
        <v>784</v>
      </c>
      <c r="G245" s="262" t="s">
        <v>275</v>
      </c>
      <c r="H245" s="263">
        <v>5</v>
      </c>
      <c r="I245" s="264"/>
      <c r="J245" s="265">
        <f>ROUND(I245*H245,2)</f>
        <v>0</v>
      </c>
      <c r="K245" s="261" t="s">
        <v>170</v>
      </c>
      <c r="L245" s="266"/>
      <c r="M245" s="267" t="s">
        <v>19</v>
      </c>
      <c r="N245" s="268" t="s">
        <v>45</v>
      </c>
      <c r="O245" s="85"/>
      <c r="P245" s="215">
        <f>O245*H245</f>
        <v>0</v>
      </c>
      <c r="Q245" s="215">
        <v>0.0245</v>
      </c>
      <c r="R245" s="215">
        <f>Q245*H245</f>
        <v>0.1225</v>
      </c>
      <c r="S245" s="215">
        <v>0</v>
      </c>
      <c r="T245" s="216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7" t="s">
        <v>218</v>
      </c>
      <c r="AT245" s="217" t="s">
        <v>267</v>
      </c>
      <c r="AU245" s="217" t="s">
        <v>84</v>
      </c>
      <c r="AY245" s="18" t="s">
        <v>165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8" t="s">
        <v>82</v>
      </c>
      <c r="BK245" s="218">
        <f>ROUND(I245*H245,2)</f>
        <v>0</v>
      </c>
      <c r="BL245" s="18" t="s">
        <v>171</v>
      </c>
      <c r="BM245" s="217" t="s">
        <v>785</v>
      </c>
    </row>
    <row r="246" spans="1:47" s="2" customFormat="1" ht="12">
      <c r="A246" s="39"/>
      <c r="B246" s="40"/>
      <c r="C246" s="41"/>
      <c r="D246" s="219" t="s">
        <v>173</v>
      </c>
      <c r="E246" s="41"/>
      <c r="F246" s="220" t="s">
        <v>784</v>
      </c>
      <c r="G246" s="41"/>
      <c r="H246" s="41"/>
      <c r="I246" s="221"/>
      <c r="J246" s="41"/>
      <c r="K246" s="41"/>
      <c r="L246" s="45"/>
      <c r="M246" s="222"/>
      <c r="N246" s="223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173</v>
      </c>
      <c r="AU246" s="18" t="s">
        <v>84</v>
      </c>
    </row>
    <row r="247" spans="1:65" s="2" customFormat="1" ht="16.5" customHeight="1">
      <c r="A247" s="39"/>
      <c r="B247" s="40"/>
      <c r="C247" s="259" t="s">
        <v>503</v>
      </c>
      <c r="D247" s="259" t="s">
        <v>267</v>
      </c>
      <c r="E247" s="260" t="s">
        <v>786</v>
      </c>
      <c r="F247" s="261" t="s">
        <v>787</v>
      </c>
      <c r="G247" s="262" t="s">
        <v>275</v>
      </c>
      <c r="H247" s="263">
        <v>5</v>
      </c>
      <c r="I247" s="264"/>
      <c r="J247" s="265">
        <f>ROUND(I247*H247,2)</f>
        <v>0</v>
      </c>
      <c r="K247" s="261" t="s">
        <v>170</v>
      </c>
      <c r="L247" s="266"/>
      <c r="M247" s="267" t="s">
        <v>19</v>
      </c>
      <c r="N247" s="268" t="s">
        <v>45</v>
      </c>
      <c r="O247" s="85"/>
      <c r="P247" s="215">
        <f>O247*H247</f>
        <v>0</v>
      </c>
      <c r="Q247" s="215">
        <v>0.004</v>
      </c>
      <c r="R247" s="215">
        <f>Q247*H247</f>
        <v>0.02</v>
      </c>
      <c r="S247" s="215">
        <v>0</v>
      </c>
      <c r="T247" s="216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7" t="s">
        <v>218</v>
      </c>
      <c r="AT247" s="217" t="s">
        <v>267</v>
      </c>
      <c r="AU247" s="217" t="s">
        <v>84</v>
      </c>
      <c r="AY247" s="18" t="s">
        <v>165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82</v>
      </c>
      <c r="BK247" s="218">
        <f>ROUND(I247*H247,2)</f>
        <v>0</v>
      </c>
      <c r="BL247" s="18" t="s">
        <v>171</v>
      </c>
      <c r="BM247" s="217" t="s">
        <v>788</v>
      </c>
    </row>
    <row r="248" spans="1:47" s="2" customFormat="1" ht="12">
      <c r="A248" s="39"/>
      <c r="B248" s="40"/>
      <c r="C248" s="41"/>
      <c r="D248" s="219" t="s">
        <v>173</v>
      </c>
      <c r="E248" s="41"/>
      <c r="F248" s="220" t="s">
        <v>787</v>
      </c>
      <c r="G248" s="41"/>
      <c r="H248" s="41"/>
      <c r="I248" s="221"/>
      <c r="J248" s="41"/>
      <c r="K248" s="41"/>
      <c r="L248" s="45"/>
      <c r="M248" s="222"/>
      <c r="N248" s="223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173</v>
      </c>
      <c r="AU248" s="18" t="s">
        <v>84</v>
      </c>
    </row>
    <row r="249" spans="1:65" s="2" customFormat="1" ht="16.5" customHeight="1">
      <c r="A249" s="39"/>
      <c r="B249" s="40"/>
      <c r="C249" s="206" t="s">
        <v>509</v>
      </c>
      <c r="D249" s="206" t="s">
        <v>167</v>
      </c>
      <c r="E249" s="207" t="s">
        <v>789</v>
      </c>
      <c r="F249" s="208" t="s">
        <v>790</v>
      </c>
      <c r="G249" s="209" t="s">
        <v>275</v>
      </c>
      <c r="H249" s="210">
        <v>20</v>
      </c>
      <c r="I249" s="211"/>
      <c r="J249" s="212">
        <f>ROUND(I249*H249,2)</f>
        <v>0</v>
      </c>
      <c r="K249" s="208" t="s">
        <v>170</v>
      </c>
      <c r="L249" s="45"/>
      <c r="M249" s="213" t="s">
        <v>19</v>
      </c>
      <c r="N249" s="214" t="s">
        <v>45</v>
      </c>
      <c r="O249" s="85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7" t="s">
        <v>171</v>
      </c>
      <c r="AT249" s="217" t="s">
        <v>167</v>
      </c>
      <c r="AU249" s="217" t="s">
        <v>84</v>
      </c>
      <c r="AY249" s="18" t="s">
        <v>165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8" t="s">
        <v>82</v>
      </c>
      <c r="BK249" s="218">
        <f>ROUND(I249*H249,2)</f>
        <v>0</v>
      </c>
      <c r="BL249" s="18" t="s">
        <v>171</v>
      </c>
      <c r="BM249" s="217" t="s">
        <v>791</v>
      </c>
    </row>
    <row r="250" spans="1:47" s="2" customFormat="1" ht="12">
      <c r="A250" s="39"/>
      <c r="B250" s="40"/>
      <c r="C250" s="41"/>
      <c r="D250" s="219" t="s">
        <v>173</v>
      </c>
      <c r="E250" s="41"/>
      <c r="F250" s="220" t="s">
        <v>792</v>
      </c>
      <c r="G250" s="41"/>
      <c r="H250" s="41"/>
      <c r="I250" s="221"/>
      <c r="J250" s="41"/>
      <c r="K250" s="41"/>
      <c r="L250" s="45"/>
      <c r="M250" s="222"/>
      <c r="N250" s="223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173</v>
      </c>
      <c r="AU250" s="18" t="s">
        <v>84</v>
      </c>
    </row>
    <row r="251" spans="1:47" s="2" customFormat="1" ht="12">
      <c r="A251" s="39"/>
      <c r="B251" s="40"/>
      <c r="C251" s="41"/>
      <c r="D251" s="224" t="s">
        <v>175</v>
      </c>
      <c r="E251" s="41"/>
      <c r="F251" s="225" t="s">
        <v>793</v>
      </c>
      <c r="G251" s="41"/>
      <c r="H251" s="41"/>
      <c r="I251" s="221"/>
      <c r="J251" s="41"/>
      <c r="K251" s="41"/>
      <c r="L251" s="45"/>
      <c r="M251" s="222"/>
      <c r="N251" s="223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175</v>
      </c>
      <c r="AU251" s="18" t="s">
        <v>84</v>
      </c>
    </row>
    <row r="252" spans="1:65" s="2" customFormat="1" ht="16.5" customHeight="1">
      <c r="A252" s="39"/>
      <c r="B252" s="40"/>
      <c r="C252" s="259" t="s">
        <v>517</v>
      </c>
      <c r="D252" s="259" t="s">
        <v>267</v>
      </c>
      <c r="E252" s="260" t="s">
        <v>794</v>
      </c>
      <c r="F252" s="261" t="s">
        <v>795</v>
      </c>
      <c r="G252" s="262" t="s">
        <v>275</v>
      </c>
      <c r="H252" s="263">
        <v>20</v>
      </c>
      <c r="I252" s="264"/>
      <c r="J252" s="265">
        <f>ROUND(I252*H252,2)</f>
        <v>0</v>
      </c>
      <c r="K252" s="261" t="s">
        <v>170</v>
      </c>
      <c r="L252" s="266"/>
      <c r="M252" s="267" t="s">
        <v>19</v>
      </c>
      <c r="N252" s="268" t="s">
        <v>45</v>
      </c>
      <c r="O252" s="85"/>
      <c r="P252" s="215">
        <f>O252*H252</f>
        <v>0</v>
      </c>
      <c r="Q252" s="215">
        <v>0.0036</v>
      </c>
      <c r="R252" s="215">
        <f>Q252*H252</f>
        <v>0.072</v>
      </c>
      <c r="S252" s="215">
        <v>0</v>
      </c>
      <c r="T252" s="21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7" t="s">
        <v>218</v>
      </c>
      <c r="AT252" s="217" t="s">
        <v>267</v>
      </c>
      <c r="AU252" s="217" t="s">
        <v>84</v>
      </c>
      <c r="AY252" s="18" t="s">
        <v>165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8" t="s">
        <v>82</v>
      </c>
      <c r="BK252" s="218">
        <f>ROUND(I252*H252,2)</f>
        <v>0</v>
      </c>
      <c r="BL252" s="18" t="s">
        <v>171</v>
      </c>
      <c r="BM252" s="217" t="s">
        <v>796</v>
      </c>
    </row>
    <row r="253" spans="1:47" s="2" customFormat="1" ht="12">
      <c r="A253" s="39"/>
      <c r="B253" s="40"/>
      <c r="C253" s="41"/>
      <c r="D253" s="219" t="s">
        <v>173</v>
      </c>
      <c r="E253" s="41"/>
      <c r="F253" s="220" t="s">
        <v>795</v>
      </c>
      <c r="G253" s="41"/>
      <c r="H253" s="41"/>
      <c r="I253" s="221"/>
      <c r="J253" s="41"/>
      <c r="K253" s="41"/>
      <c r="L253" s="45"/>
      <c r="M253" s="222"/>
      <c r="N253" s="223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173</v>
      </c>
      <c r="AU253" s="18" t="s">
        <v>84</v>
      </c>
    </row>
    <row r="254" spans="1:65" s="2" customFormat="1" ht="16.5" customHeight="1">
      <c r="A254" s="39"/>
      <c r="B254" s="40"/>
      <c r="C254" s="206" t="s">
        <v>523</v>
      </c>
      <c r="D254" s="206" t="s">
        <v>167</v>
      </c>
      <c r="E254" s="207" t="s">
        <v>797</v>
      </c>
      <c r="F254" s="208" t="s">
        <v>798</v>
      </c>
      <c r="G254" s="209" t="s">
        <v>275</v>
      </c>
      <c r="H254" s="210">
        <v>28</v>
      </c>
      <c r="I254" s="211"/>
      <c r="J254" s="212">
        <f>ROUND(I254*H254,2)</f>
        <v>0</v>
      </c>
      <c r="K254" s="208" t="s">
        <v>170</v>
      </c>
      <c r="L254" s="45"/>
      <c r="M254" s="213" t="s">
        <v>19</v>
      </c>
      <c r="N254" s="214" t="s">
        <v>45</v>
      </c>
      <c r="O254" s="85"/>
      <c r="P254" s="215">
        <f>O254*H254</f>
        <v>0</v>
      </c>
      <c r="Q254" s="215">
        <v>0.12303</v>
      </c>
      <c r="R254" s="215">
        <f>Q254*H254</f>
        <v>3.44484</v>
      </c>
      <c r="S254" s="215">
        <v>0</v>
      </c>
      <c r="T254" s="216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7" t="s">
        <v>171</v>
      </c>
      <c r="AT254" s="217" t="s">
        <v>167</v>
      </c>
      <c r="AU254" s="217" t="s">
        <v>84</v>
      </c>
      <c r="AY254" s="18" t="s">
        <v>165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82</v>
      </c>
      <c r="BK254" s="218">
        <f>ROUND(I254*H254,2)</f>
        <v>0</v>
      </c>
      <c r="BL254" s="18" t="s">
        <v>171</v>
      </c>
      <c r="BM254" s="217" t="s">
        <v>799</v>
      </c>
    </row>
    <row r="255" spans="1:47" s="2" customFormat="1" ht="12">
      <c r="A255" s="39"/>
      <c r="B255" s="40"/>
      <c r="C255" s="41"/>
      <c r="D255" s="219" t="s">
        <v>173</v>
      </c>
      <c r="E255" s="41"/>
      <c r="F255" s="220" t="s">
        <v>798</v>
      </c>
      <c r="G255" s="41"/>
      <c r="H255" s="41"/>
      <c r="I255" s="221"/>
      <c r="J255" s="41"/>
      <c r="K255" s="41"/>
      <c r="L255" s="45"/>
      <c r="M255" s="222"/>
      <c r="N255" s="223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173</v>
      </c>
      <c r="AU255" s="18" t="s">
        <v>84</v>
      </c>
    </row>
    <row r="256" spans="1:47" s="2" customFormat="1" ht="12">
      <c r="A256" s="39"/>
      <c r="B256" s="40"/>
      <c r="C256" s="41"/>
      <c r="D256" s="224" t="s">
        <v>175</v>
      </c>
      <c r="E256" s="41"/>
      <c r="F256" s="225" t="s">
        <v>800</v>
      </c>
      <c r="G256" s="41"/>
      <c r="H256" s="41"/>
      <c r="I256" s="221"/>
      <c r="J256" s="41"/>
      <c r="K256" s="41"/>
      <c r="L256" s="45"/>
      <c r="M256" s="222"/>
      <c r="N256" s="223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175</v>
      </c>
      <c r="AU256" s="18" t="s">
        <v>84</v>
      </c>
    </row>
    <row r="257" spans="1:65" s="2" customFormat="1" ht="16.5" customHeight="1">
      <c r="A257" s="39"/>
      <c r="B257" s="40"/>
      <c r="C257" s="259" t="s">
        <v>529</v>
      </c>
      <c r="D257" s="259" t="s">
        <v>267</v>
      </c>
      <c r="E257" s="260" t="s">
        <v>801</v>
      </c>
      <c r="F257" s="261" t="s">
        <v>802</v>
      </c>
      <c r="G257" s="262" t="s">
        <v>275</v>
      </c>
      <c r="H257" s="263">
        <v>28</v>
      </c>
      <c r="I257" s="264"/>
      <c r="J257" s="265">
        <f>ROUND(I257*H257,2)</f>
        <v>0</v>
      </c>
      <c r="K257" s="261" t="s">
        <v>170</v>
      </c>
      <c r="L257" s="266"/>
      <c r="M257" s="267" t="s">
        <v>19</v>
      </c>
      <c r="N257" s="268" t="s">
        <v>45</v>
      </c>
      <c r="O257" s="85"/>
      <c r="P257" s="215">
        <f>O257*H257</f>
        <v>0</v>
      </c>
      <c r="Q257" s="215">
        <v>0.0133</v>
      </c>
      <c r="R257" s="215">
        <f>Q257*H257</f>
        <v>0.37239999999999995</v>
      </c>
      <c r="S257" s="215">
        <v>0</v>
      </c>
      <c r="T257" s="21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7" t="s">
        <v>218</v>
      </c>
      <c r="AT257" s="217" t="s">
        <v>267</v>
      </c>
      <c r="AU257" s="217" t="s">
        <v>84</v>
      </c>
      <c r="AY257" s="18" t="s">
        <v>165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8" t="s">
        <v>82</v>
      </c>
      <c r="BK257" s="218">
        <f>ROUND(I257*H257,2)</f>
        <v>0</v>
      </c>
      <c r="BL257" s="18" t="s">
        <v>171</v>
      </c>
      <c r="BM257" s="217" t="s">
        <v>803</v>
      </c>
    </row>
    <row r="258" spans="1:47" s="2" customFormat="1" ht="12">
      <c r="A258" s="39"/>
      <c r="B258" s="40"/>
      <c r="C258" s="41"/>
      <c r="D258" s="219" t="s">
        <v>173</v>
      </c>
      <c r="E258" s="41"/>
      <c r="F258" s="220" t="s">
        <v>802</v>
      </c>
      <c r="G258" s="41"/>
      <c r="H258" s="41"/>
      <c r="I258" s="221"/>
      <c r="J258" s="41"/>
      <c r="K258" s="41"/>
      <c r="L258" s="45"/>
      <c r="M258" s="222"/>
      <c r="N258" s="223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173</v>
      </c>
      <c r="AU258" s="18" t="s">
        <v>84</v>
      </c>
    </row>
    <row r="259" spans="1:65" s="2" customFormat="1" ht="16.5" customHeight="1">
      <c r="A259" s="39"/>
      <c r="B259" s="40"/>
      <c r="C259" s="206" t="s">
        <v>535</v>
      </c>
      <c r="D259" s="206" t="s">
        <v>167</v>
      </c>
      <c r="E259" s="207" t="s">
        <v>804</v>
      </c>
      <c r="F259" s="208" t="s">
        <v>805</v>
      </c>
      <c r="G259" s="209" t="s">
        <v>275</v>
      </c>
      <c r="H259" s="210">
        <v>3</v>
      </c>
      <c r="I259" s="211"/>
      <c r="J259" s="212">
        <f>ROUND(I259*H259,2)</f>
        <v>0</v>
      </c>
      <c r="K259" s="208" t="s">
        <v>170</v>
      </c>
      <c r="L259" s="45"/>
      <c r="M259" s="213" t="s">
        <v>19</v>
      </c>
      <c r="N259" s="214" t="s">
        <v>45</v>
      </c>
      <c r="O259" s="85"/>
      <c r="P259" s="215">
        <f>O259*H259</f>
        <v>0</v>
      </c>
      <c r="Q259" s="215">
        <v>0.32906</v>
      </c>
      <c r="R259" s="215">
        <f>Q259*H259</f>
        <v>0.9871800000000001</v>
      </c>
      <c r="S259" s="215">
        <v>0</v>
      </c>
      <c r="T259" s="21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7" t="s">
        <v>171</v>
      </c>
      <c r="AT259" s="217" t="s">
        <v>167</v>
      </c>
      <c r="AU259" s="217" t="s">
        <v>84</v>
      </c>
      <c r="AY259" s="18" t="s">
        <v>165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82</v>
      </c>
      <c r="BK259" s="218">
        <f>ROUND(I259*H259,2)</f>
        <v>0</v>
      </c>
      <c r="BL259" s="18" t="s">
        <v>171</v>
      </c>
      <c r="BM259" s="217" t="s">
        <v>806</v>
      </c>
    </row>
    <row r="260" spans="1:47" s="2" customFormat="1" ht="12">
      <c r="A260" s="39"/>
      <c r="B260" s="40"/>
      <c r="C260" s="41"/>
      <c r="D260" s="219" t="s">
        <v>173</v>
      </c>
      <c r="E260" s="41"/>
      <c r="F260" s="220" t="s">
        <v>805</v>
      </c>
      <c r="G260" s="41"/>
      <c r="H260" s="41"/>
      <c r="I260" s="221"/>
      <c r="J260" s="41"/>
      <c r="K260" s="41"/>
      <c r="L260" s="45"/>
      <c r="M260" s="222"/>
      <c r="N260" s="223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173</v>
      </c>
      <c r="AU260" s="18" t="s">
        <v>84</v>
      </c>
    </row>
    <row r="261" spans="1:47" s="2" customFormat="1" ht="12">
      <c r="A261" s="39"/>
      <c r="B261" s="40"/>
      <c r="C261" s="41"/>
      <c r="D261" s="224" t="s">
        <v>175</v>
      </c>
      <c r="E261" s="41"/>
      <c r="F261" s="225" t="s">
        <v>807</v>
      </c>
      <c r="G261" s="41"/>
      <c r="H261" s="41"/>
      <c r="I261" s="221"/>
      <c r="J261" s="41"/>
      <c r="K261" s="41"/>
      <c r="L261" s="45"/>
      <c r="M261" s="222"/>
      <c r="N261" s="223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175</v>
      </c>
      <c r="AU261" s="18" t="s">
        <v>84</v>
      </c>
    </row>
    <row r="262" spans="1:65" s="2" customFormat="1" ht="16.5" customHeight="1">
      <c r="A262" s="39"/>
      <c r="B262" s="40"/>
      <c r="C262" s="259" t="s">
        <v>540</v>
      </c>
      <c r="D262" s="259" t="s">
        <v>267</v>
      </c>
      <c r="E262" s="260" t="s">
        <v>808</v>
      </c>
      <c r="F262" s="261" t="s">
        <v>809</v>
      </c>
      <c r="G262" s="262" t="s">
        <v>275</v>
      </c>
      <c r="H262" s="263">
        <v>3</v>
      </c>
      <c r="I262" s="264"/>
      <c r="J262" s="265">
        <f>ROUND(I262*H262,2)</f>
        <v>0</v>
      </c>
      <c r="K262" s="261" t="s">
        <v>170</v>
      </c>
      <c r="L262" s="266"/>
      <c r="M262" s="267" t="s">
        <v>19</v>
      </c>
      <c r="N262" s="268" t="s">
        <v>45</v>
      </c>
      <c r="O262" s="85"/>
      <c r="P262" s="215">
        <f>O262*H262</f>
        <v>0</v>
      </c>
      <c r="Q262" s="215">
        <v>0.0295</v>
      </c>
      <c r="R262" s="215">
        <f>Q262*H262</f>
        <v>0.0885</v>
      </c>
      <c r="S262" s="215">
        <v>0</v>
      </c>
      <c r="T262" s="21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7" t="s">
        <v>218</v>
      </c>
      <c r="AT262" s="217" t="s">
        <v>267</v>
      </c>
      <c r="AU262" s="217" t="s">
        <v>84</v>
      </c>
      <c r="AY262" s="18" t="s">
        <v>165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82</v>
      </c>
      <c r="BK262" s="218">
        <f>ROUND(I262*H262,2)</f>
        <v>0</v>
      </c>
      <c r="BL262" s="18" t="s">
        <v>171</v>
      </c>
      <c r="BM262" s="217" t="s">
        <v>810</v>
      </c>
    </row>
    <row r="263" spans="1:47" s="2" customFormat="1" ht="12">
      <c r="A263" s="39"/>
      <c r="B263" s="40"/>
      <c r="C263" s="41"/>
      <c r="D263" s="219" t="s">
        <v>173</v>
      </c>
      <c r="E263" s="41"/>
      <c r="F263" s="220" t="s">
        <v>809</v>
      </c>
      <c r="G263" s="41"/>
      <c r="H263" s="41"/>
      <c r="I263" s="221"/>
      <c r="J263" s="41"/>
      <c r="K263" s="41"/>
      <c r="L263" s="45"/>
      <c r="M263" s="222"/>
      <c r="N263" s="223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173</v>
      </c>
      <c r="AU263" s="18" t="s">
        <v>84</v>
      </c>
    </row>
    <row r="264" spans="1:65" s="2" customFormat="1" ht="16.5" customHeight="1">
      <c r="A264" s="39"/>
      <c r="B264" s="40"/>
      <c r="C264" s="206" t="s">
        <v>547</v>
      </c>
      <c r="D264" s="206" t="s">
        <v>167</v>
      </c>
      <c r="E264" s="207" t="s">
        <v>811</v>
      </c>
      <c r="F264" s="208" t="s">
        <v>812</v>
      </c>
      <c r="G264" s="209" t="s">
        <v>196</v>
      </c>
      <c r="H264" s="210">
        <v>330</v>
      </c>
      <c r="I264" s="211"/>
      <c r="J264" s="212">
        <f>ROUND(I264*H264,2)</f>
        <v>0</v>
      </c>
      <c r="K264" s="208" t="s">
        <v>170</v>
      </c>
      <c r="L264" s="45"/>
      <c r="M264" s="213" t="s">
        <v>19</v>
      </c>
      <c r="N264" s="214" t="s">
        <v>45</v>
      </c>
      <c r="O264" s="85"/>
      <c r="P264" s="215">
        <f>O264*H264</f>
        <v>0</v>
      </c>
      <c r="Q264" s="215">
        <v>0.00019</v>
      </c>
      <c r="R264" s="215">
        <f>Q264*H264</f>
        <v>0.0627</v>
      </c>
      <c r="S264" s="215">
        <v>0</v>
      </c>
      <c r="T264" s="21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7" t="s">
        <v>171</v>
      </c>
      <c r="AT264" s="217" t="s">
        <v>167</v>
      </c>
      <c r="AU264" s="217" t="s">
        <v>84</v>
      </c>
      <c r="AY264" s="18" t="s">
        <v>165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8" t="s">
        <v>82</v>
      </c>
      <c r="BK264" s="218">
        <f>ROUND(I264*H264,2)</f>
        <v>0</v>
      </c>
      <c r="BL264" s="18" t="s">
        <v>171</v>
      </c>
      <c r="BM264" s="217" t="s">
        <v>813</v>
      </c>
    </row>
    <row r="265" spans="1:47" s="2" customFormat="1" ht="12">
      <c r="A265" s="39"/>
      <c r="B265" s="40"/>
      <c r="C265" s="41"/>
      <c r="D265" s="219" t="s">
        <v>173</v>
      </c>
      <c r="E265" s="41"/>
      <c r="F265" s="220" t="s">
        <v>814</v>
      </c>
      <c r="G265" s="41"/>
      <c r="H265" s="41"/>
      <c r="I265" s="221"/>
      <c r="J265" s="41"/>
      <c r="K265" s="41"/>
      <c r="L265" s="45"/>
      <c r="M265" s="222"/>
      <c r="N265" s="223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173</v>
      </c>
      <c r="AU265" s="18" t="s">
        <v>84</v>
      </c>
    </row>
    <row r="266" spans="1:47" s="2" customFormat="1" ht="12">
      <c r="A266" s="39"/>
      <c r="B266" s="40"/>
      <c r="C266" s="41"/>
      <c r="D266" s="224" t="s">
        <v>175</v>
      </c>
      <c r="E266" s="41"/>
      <c r="F266" s="225" t="s">
        <v>815</v>
      </c>
      <c r="G266" s="41"/>
      <c r="H266" s="41"/>
      <c r="I266" s="221"/>
      <c r="J266" s="41"/>
      <c r="K266" s="41"/>
      <c r="L266" s="45"/>
      <c r="M266" s="222"/>
      <c r="N266" s="223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175</v>
      </c>
      <c r="AU266" s="18" t="s">
        <v>84</v>
      </c>
    </row>
    <row r="267" spans="1:65" s="2" customFormat="1" ht="16.5" customHeight="1">
      <c r="A267" s="39"/>
      <c r="B267" s="40"/>
      <c r="C267" s="206" t="s">
        <v>816</v>
      </c>
      <c r="D267" s="206" t="s">
        <v>167</v>
      </c>
      <c r="E267" s="207" t="s">
        <v>817</v>
      </c>
      <c r="F267" s="208" t="s">
        <v>818</v>
      </c>
      <c r="G267" s="209" t="s">
        <v>196</v>
      </c>
      <c r="H267" s="210">
        <v>411</v>
      </c>
      <c r="I267" s="211"/>
      <c r="J267" s="212">
        <f>ROUND(I267*H267,2)</f>
        <v>0</v>
      </c>
      <c r="K267" s="208" t="s">
        <v>170</v>
      </c>
      <c r="L267" s="45"/>
      <c r="M267" s="213" t="s">
        <v>19</v>
      </c>
      <c r="N267" s="214" t="s">
        <v>45</v>
      </c>
      <c r="O267" s="85"/>
      <c r="P267" s="215">
        <f>O267*H267</f>
        <v>0</v>
      </c>
      <c r="Q267" s="215">
        <v>9E-05</v>
      </c>
      <c r="R267" s="215">
        <f>Q267*H267</f>
        <v>0.03699</v>
      </c>
      <c r="S267" s="215">
        <v>0</v>
      </c>
      <c r="T267" s="216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7" t="s">
        <v>171</v>
      </c>
      <c r="AT267" s="217" t="s">
        <v>167</v>
      </c>
      <c r="AU267" s="217" t="s">
        <v>84</v>
      </c>
      <c r="AY267" s="18" t="s">
        <v>165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8" t="s">
        <v>82</v>
      </c>
      <c r="BK267" s="218">
        <f>ROUND(I267*H267,2)</f>
        <v>0</v>
      </c>
      <c r="BL267" s="18" t="s">
        <v>171</v>
      </c>
      <c r="BM267" s="217" t="s">
        <v>819</v>
      </c>
    </row>
    <row r="268" spans="1:47" s="2" customFormat="1" ht="12">
      <c r="A268" s="39"/>
      <c r="B268" s="40"/>
      <c r="C268" s="41"/>
      <c r="D268" s="219" t="s">
        <v>173</v>
      </c>
      <c r="E268" s="41"/>
      <c r="F268" s="220" t="s">
        <v>820</v>
      </c>
      <c r="G268" s="41"/>
      <c r="H268" s="41"/>
      <c r="I268" s="221"/>
      <c r="J268" s="41"/>
      <c r="K268" s="41"/>
      <c r="L268" s="45"/>
      <c r="M268" s="222"/>
      <c r="N268" s="223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173</v>
      </c>
      <c r="AU268" s="18" t="s">
        <v>84</v>
      </c>
    </row>
    <row r="269" spans="1:47" s="2" customFormat="1" ht="12">
      <c r="A269" s="39"/>
      <c r="B269" s="40"/>
      <c r="C269" s="41"/>
      <c r="D269" s="224" t="s">
        <v>175</v>
      </c>
      <c r="E269" s="41"/>
      <c r="F269" s="225" t="s">
        <v>821</v>
      </c>
      <c r="G269" s="41"/>
      <c r="H269" s="41"/>
      <c r="I269" s="221"/>
      <c r="J269" s="41"/>
      <c r="K269" s="41"/>
      <c r="L269" s="45"/>
      <c r="M269" s="222"/>
      <c r="N269" s="223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175</v>
      </c>
      <c r="AU269" s="18" t="s">
        <v>84</v>
      </c>
    </row>
    <row r="270" spans="1:65" s="2" customFormat="1" ht="16.5" customHeight="1">
      <c r="A270" s="39"/>
      <c r="B270" s="40"/>
      <c r="C270" s="206" t="s">
        <v>822</v>
      </c>
      <c r="D270" s="206" t="s">
        <v>167</v>
      </c>
      <c r="E270" s="207" t="s">
        <v>823</v>
      </c>
      <c r="F270" s="208" t="s">
        <v>824</v>
      </c>
      <c r="G270" s="209" t="s">
        <v>825</v>
      </c>
      <c r="H270" s="210">
        <v>20</v>
      </c>
      <c r="I270" s="211"/>
      <c r="J270" s="212">
        <f>ROUND(I270*H270,2)</f>
        <v>0</v>
      </c>
      <c r="K270" s="208" t="s">
        <v>19</v>
      </c>
      <c r="L270" s="45"/>
      <c r="M270" s="213" t="s">
        <v>19</v>
      </c>
      <c r="N270" s="214" t="s">
        <v>45</v>
      </c>
      <c r="O270" s="85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7" t="s">
        <v>171</v>
      </c>
      <c r="AT270" s="217" t="s">
        <v>167</v>
      </c>
      <c r="AU270" s="217" t="s">
        <v>84</v>
      </c>
      <c r="AY270" s="18" t="s">
        <v>165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8" t="s">
        <v>82</v>
      </c>
      <c r="BK270" s="218">
        <f>ROUND(I270*H270,2)</f>
        <v>0</v>
      </c>
      <c r="BL270" s="18" t="s">
        <v>171</v>
      </c>
      <c r="BM270" s="217" t="s">
        <v>826</v>
      </c>
    </row>
    <row r="271" spans="1:47" s="2" customFormat="1" ht="12">
      <c r="A271" s="39"/>
      <c r="B271" s="40"/>
      <c r="C271" s="41"/>
      <c r="D271" s="219" t="s">
        <v>173</v>
      </c>
      <c r="E271" s="41"/>
      <c r="F271" s="220" t="s">
        <v>824</v>
      </c>
      <c r="G271" s="41"/>
      <c r="H271" s="41"/>
      <c r="I271" s="221"/>
      <c r="J271" s="41"/>
      <c r="K271" s="41"/>
      <c r="L271" s="45"/>
      <c r="M271" s="222"/>
      <c r="N271" s="223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173</v>
      </c>
      <c r="AU271" s="18" t="s">
        <v>84</v>
      </c>
    </row>
    <row r="272" spans="1:63" s="12" customFormat="1" ht="22.8" customHeight="1">
      <c r="A272" s="12"/>
      <c r="B272" s="190"/>
      <c r="C272" s="191"/>
      <c r="D272" s="192" t="s">
        <v>73</v>
      </c>
      <c r="E272" s="204" t="s">
        <v>527</v>
      </c>
      <c r="F272" s="204" t="s">
        <v>528</v>
      </c>
      <c r="G272" s="191"/>
      <c r="H272" s="191"/>
      <c r="I272" s="194"/>
      <c r="J272" s="205">
        <f>BK272</f>
        <v>0</v>
      </c>
      <c r="K272" s="191"/>
      <c r="L272" s="196"/>
      <c r="M272" s="197"/>
      <c r="N272" s="198"/>
      <c r="O272" s="198"/>
      <c r="P272" s="199">
        <f>SUM(P273:P283)</f>
        <v>0</v>
      </c>
      <c r="Q272" s="198"/>
      <c r="R272" s="199">
        <f>SUM(R273:R283)</f>
        <v>0</v>
      </c>
      <c r="S272" s="198"/>
      <c r="T272" s="200">
        <f>SUM(T273:T283)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1" t="s">
        <v>82</v>
      </c>
      <c r="AT272" s="202" t="s">
        <v>73</v>
      </c>
      <c r="AU272" s="202" t="s">
        <v>82</v>
      </c>
      <c r="AY272" s="201" t="s">
        <v>165</v>
      </c>
      <c r="BK272" s="203">
        <f>SUM(BK273:BK283)</f>
        <v>0</v>
      </c>
    </row>
    <row r="273" spans="1:65" s="2" customFormat="1" ht="16.5" customHeight="1">
      <c r="A273" s="39"/>
      <c r="B273" s="40"/>
      <c r="C273" s="206" t="s">
        <v>827</v>
      </c>
      <c r="D273" s="206" t="s">
        <v>167</v>
      </c>
      <c r="E273" s="207" t="s">
        <v>828</v>
      </c>
      <c r="F273" s="208" t="s">
        <v>829</v>
      </c>
      <c r="G273" s="209" t="s">
        <v>532</v>
      </c>
      <c r="H273" s="210">
        <v>4.188</v>
      </c>
      <c r="I273" s="211"/>
      <c r="J273" s="212">
        <f>ROUND(I273*H273,2)</f>
        <v>0</v>
      </c>
      <c r="K273" s="208" t="s">
        <v>170</v>
      </c>
      <c r="L273" s="45"/>
      <c r="M273" s="213" t="s">
        <v>19</v>
      </c>
      <c r="N273" s="214" t="s">
        <v>45</v>
      </c>
      <c r="O273" s="85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7" t="s">
        <v>171</v>
      </c>
      <c r="AT273" s="217" t="s">
        <v>167</v>
      </c>
      <c r="AU273" s="217" t="s">
        <v>84</v>
      </c>
      <c r="AY273" s="18" t="s">
        <v>165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8" t="s">
        <v>82</v>
      </c>
      <c r="BK273" s="218">
        <f>ROUND(I273*H273,2)</f>
        <v>0</v>
      </c>
      <c r="BL273" s="18" t="s">
        <v>171</v>
      </c>
      <c r="BM273" s="217" t="s">
        <v>830</v>
      </c>
    </row>
    <row r="274" spans="1:47" s="2" customFormat="1" ht="12">
      <c r="A274" s="39"/>
      <c r="B274" s="40"/>
      <c r="C274" s="41"/>
      <c r="D274" s="219" t="s">
        <v>173</v>
      </c>
      <c r="E274" s="41"/>
      <c r="F274" s="220" t="s">
        <v>831</v>
      </c>
      <c r="G274" s="41"/>
      <c r="H274" s="41"/>
      <c r="I274" s="221"/>
      <c r="J274" s="41"/>
      <c r="K274" s="41"/>
      <c r="L274" s="45"/>
      <c r="M274" s="222"/>
      <c r="N274" s="223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173</v>
      </c>
      <c r="AU274" s="18" t="s">
        <v>84</v>
      </c>
    </row>
    <row r="275" spans="1:47" s="2" customFormat="1" ht="12">
      <c r="A275" s="39"/>
      <c r="B275" s="40"/>
      <c r="C275" s="41"/>
      <c r="D275" s="224" t="s">
        <v>175</v>
      </c>
      <c r="E275" s="41"/>
      <c r="F275" s="225" t="s">
        <v>832</v>
      </c>
      <c r="G275" s="41"/>
      <c r="H275" s="41"/>
      <c r="I275" s="221"/>
      <c r="J275" s="41"/>
      <c r="K275" s="41"/>
      <c r="L275" s="45"/>
      <c r="M275" s="222"/>
      <c r="N275" s="223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175</v>
      </c>
      <c r="AU275" s="18" t="s">
        <v>84</v>
      </c>
    </row>
    <row r="276" spans="1:65" s="2" customFormat="1" ht="16.5" customHeight="1">
      <c r="A276" s="39"/>
      <c r="B276" s="40"/>
      <c r="C276" s="206" t="s">
        <v>833</v>
      </c>
      <c r="D276" s="206" t="s">
        <v>167</v>
      </c>
      <c r="E276" s="207" t="s">
        <v>834</v>
      </c>
      <c r="F276" s="208" t="s">
        <v>835</v>
      </c>
      <c r="G276" s="209" t="s">
        <v>532</v>
      </c>
      <c r="H276" s="210">
        <v>37.692</v>
      </c>
      <c r="I276" s="211"/>
      <c r="J276" s="212">
        <f>ROUND(I276*H276,2)</f>
        <v>0</v>
      </c>
      <c r="K276" s="208" t="s">
        <v>170</v>
      </c>
      <c r="L276" s="45"/>
      <c r="M276" s="213" t="s">
        <v>19</v>
      </c>
      <c r="N276" s="214" t="s">
        <v>45</v>
      </c>
      <c r="O276" s="85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7" t="s">
        <v>171</v>
      </c>
      <c r="AT276" s="217" t="s">
        <v>167</v>
      </c>
      <c r="AU276" s="217" t="s">
        <v>84</v>
      </c>
      <c r="AY276" s="18" t="s">
        <v>165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8" t="s">
        <v>82</v>
      </c>
      <c r="BK276" s="218">
        <f>ROUND(I276*H276,2)</f>
        <v>0</v>
      </c>
      <c r="BL276" s="18" t="s">
        <v>171</v>
      </c>
      <c r="BM276" s="217" t="s">
        <v>836</v>
      </c>
    </row>
    <row r="277" spans="1:47" s="2" customFormat="1" ht="12">
      <c r="A277" s="39"/>
      <c r="B277" s="40"/>
      <c r="C277" s="41"/>
      <c r="D277" s="219" t="s">
        <v>173</v>
      </c>
      <c r="E277" s="41"/>
      <c r="F277" s="220" t="s">
        <v>837</v>
      </c>
      <c r="G277" s="41"/>
      <c r="H277" s="41"/>
      <c r="I277" s="221"/>
      <c r="J277" s="41"/>
      <c r="K277" s="41"/>
      <c r="L277" s="45"/>
      <c r="M277" s="222"/>
      <c r="N277" s="223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173</v>
      </c>
      <c r="AU277" s="18" t="s">
        <v>84</v>
      </c>
    </row>
    <row r="278" spans="1:47" s="2" customFormat="1" ht="12">
      <c r="A278" s="39"/>
      <c r="B278" s="40"/>
      <c r="C278" s="41"/>
      <c r="D278" s="224" t="s">
        <v>175</v>
      </c>
      <c r="E278" s="41"/>
      <c r="F278" s="225" t="s">
        <v>838</v>
      </c>
      <c r="G278" s="41"/>
      <c r="H278" s="41"/>
      <c r="I278" s="221"/>
      <c r="J278" s="41"/>
      <c r="K278" s="41"/>
      <c r="L278" s="45"/>
      <c r="M278" s="222"/>
      <c r="N278" s="223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175</v>
      </c>
      <c r="AU278" s="18" t="s">
        <v>84</v>
      </c>
    </row>
    <row r="279" spans="1:51" s="13" customFormat="1" ht="12">
      <c r="A279" s="13"/>
      <c r="B279" s="226"/>
      <c r="C279" s="227"/>
      <c r="D279" s="219" t="s">
        <v>177</v>
      </c>
      <c r="E279" s="228" t="s">
        <v>19</v>
      </c>
      <c r="F279" s="229" t="s">
        <v>839</v>
      </c>
      <c r="G279" s="227"/>
      <c r="H279" s="230">
        <v>37.692</v>
      </c>
      <c r="I279" s="231"/>
      <c r="J279" s="227"/>
      <c r="K279" s="227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177</v>
      </c>
      <c r="AU279" s="236" t="s">
        <v>84</v>
      </c>
      <c r="AV279" s="13" t="s">
        <v>84</v>
      </c>
      <c r="AW279" s="13" t="s">
        <v>35</v>
      </c>
      <c r="AX279" s="13" t="s">
        <v>74</v>
      </c>
      <c r="AY279" s="236" t="s">
        <v>165</v>
      </c>
    </row>
    <row r="280" spans="1:51" s="14" customFormat="1" ht="12">
      <c r="A280" s="14"/>
      <c r="B280" s="237"/>
      <c r="C280" s="238"/>
      <c r="D280" s="219" t="s">
        <v>177</v>
      </c>
      <c r="E280" s="239" t="s">
        <v>19</v>
      </c>
      <c r="F280" s="240" t="s">
        <v>179</v>
      </c>
      <c r="G280" s="238"/>
      <c r="H280" s="241">
        <v>37.692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7" t="s">
        <v>177</v>
      </c>
      <c r="AU280" s="247" t="s">
        <v>84</v>
      </c>
      <c r="AV280" s="14" t="s">
        <v>171</v>
      </c>
      <c r="AW280" s="14" t="s">
        <v>35</v>
      </c>
      <c r="AX280" s="14" t="s">
        <v>82</v>
      </c>
      <c r="AY280" s="247" t="s">
        <v>165</v>
      </c>
    </row>
    <row r="281" spans="1:65" s="2" customFormat="1" ht="21.75" customHeight="1">
      <c r="A281" s="39"/>
      <c r="B281" s="40"/>
      <c r="C281" s="206" t="s">
        <v>840</v>
      </c>
      <c r="D281" s="206" t="s">
        <v>167</v>
      </c>
      <c r="E281" s="207" t="s">
        <v>841</v>
      </c>
      <c r="F281" s="208" t="s">
        <v>842</v>
      </c>
      <c r="G281" s="209" t="s">
        <v>532</v>
      </c>
      <c r="H281" s="210">
        <v>4.188</v>
      </c>
      <c r="I281" s="211"/>
      <c r="J281" s="212">
        <f>ROUND(I281*H281,2)</f>
        <v>0</v>
      </c>
      <c r="K281" s="208" t="s">
        <v>170</v>
      </c>
      <c r="L281" s="45"/>
      <c r="M281" s="213" t="s">
        <v>19</v>
      </c>
      <c r="N281" s="214" t="s">
        <v>45</v>
      </c>
      <c r="O281" s="85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7" t="s">
        <v>171</v>
      </c>
      <c r="AT281" s="217" t="s">
        <v>167</v>
      </c>
      <c r="AU281" s="217" t="s">
        <v>84</v>
      </c>
      <c r="AY281" s="18" t="s">
        <v>165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8" t="s">
        <v>82</v>
      </c>
      <c r="BK281" s="218">
        <f>ROUND(I281*H281,2)</f>
        <v>0</v>
      </c>
      <c r="BL281" s="18" t="s">
        <v>171</v>
      </c>
      <c r="BM281" s="217" t="s">
        <v>843</v>
      </c>
    </row>
    <row r="282" spans="1:47" s="2" customFormat="1" ht="12">
      <c r="A282" s="39"/>
      <c r="B282" s="40"/>
      <c r="C282" s="41"/>
      <c r="D282" s="219" t="s">
        <v>173</v>
      </c>
      <c r="E282" s="41"/>
      <c r="F282" s="220" t="s">
        <v>844</v>
      </c>
      <c r="G282" s="41"/>
      <c r="H282" s="41"/>
      <c r="I282" s="221"/>
      <c r="J282" s="41"/>
      <c r="K282" s="41"/>
      <c r="L282" s="45"/>
      <c r="M282" s="222"/>
      <c r="N282" s="223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173</v>
      </c>
      <c r="AU282" s="18" t="s">
        <v>84</v>
      </c>
    </row>
    <row r="283" spans="1:47" s="2" customFormat="1" ht="12">
      <c r="A283" s="39"/>
      <c r="B283" s="40"/>
      <c r="C283" s="41"/>
      <c r="D283" s="224" t="s">
        <v>175</v>
      </c>
      <c r="E283" s="41"/>
      <c r="F283" s="225" t="s">
        <v>845</v>
      </c>
      <c r="G283" s="41"/>
      <c r="H283" s="41"/>
      <c r="I283" s="221"/>
      <c r="J283" s="41"/>
      <c r="K283" s="41"/>
      <c r="L283" s="45"/>
      <c r="M283" s="222"/>
      <c r="N283" s="223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175</v>
      </c>
      <c r="AU283" s="18" t="s">
        <v>84</v>
      </c>
    </row>
    <row r="284" spans="1:63" s="12" customFormat="1" ht="22.8" customHeight="1">
      <c r="A284" s="12"/>
      <c r="B284" s="190"/>
      <c r="C284" s="191"/>
      <c r="D284" s="192" t="s">
        <v>73</v>
      </c>
      <c r="E284" s="204" t="s">
        <v>545</v>
      </c>
      <c r="F284" s="204" t="s">
        <v>546</v>
      </c>
      <c r="G284" s="191"/>
      <c r="H284" s="191"/>
      <c r="I284" s="194"/>
      <c r="J284" s="205">
        <f>BK284</f>
        <v>0</v>
      </c>
      <c r="K284" s="191"/>
      <c r="L284" s="196"/>
      <c r="M284" s="197"/>
      <c r="N284" s="198"/>
      <c r="O284" s="198"/>
      <c r="P284" s="199">
        <f>SUM(P285:P290)</f>
        <v>0</v>
      </c>
      <c r="Q284" s="198"/>
      <c r="R284" s="199">
        <f>SUM(R285:R290)</f>
        <v>0</v>
      </c>
      <c r="S284" s="198"/>
      <c r="T284" s="200">
        <f>SUM(T285:T290)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1" t="s">
        <v>82</v>
      </c>
      <c r="AT284" s="202" t="s">
        <v>73</v>
      </c>
      <c r="AU284" s="202" t="s">
        <v>82</v>
      </c>
      <c r="AY284" s="201" t="s">
        <v>165</v>
      </c>
      <c r="BK284" s="203">
        <f>SUM(BK285:BK290)</f>
        <v>0</v>
      </c>
    </row>
    <row r="285" spans="1:65" s="2" customFormat="1" ht="16.5" customHeight="1">
      <c r="A285" s="39"/>
      <c r="B285" s="40"/>
      <c r="C285" s="206" t="s">
        <v>846</v>
      </c>
      <c r="D285" s="206" t="s">
        <v>167</v>
      </c>
      <c r="E285" s="207" t="s">
        <v>847</v>
      </c>
      <c r="F285" s="208" t="s">
        <v>848</v>
      </c>
      <c r="G285" s="209" t="s">
        <v>532</v>
      </c>
      <c r="H285" s="210">
        <v>5.907</v>
      </c>
      <c r="I285" s="211"/>
      <c r="J285" s="212">
        <f>ROUND(I285*H285,2)</f>
        <v>0</v>
      </c>
      <c r="K285" s="208" t="s">
        <v>170</v>
      </c>
      <c r="L285" s="45"/>
      <c r="M285" s="213" t="s">
        <v>19</v>
      </c>
      <c r="N285" s="214" t="s">
        <v>45</v>
      </c>
      <c r="O285" s="85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7" t="s">
        <v>171</v>
      </c>
      <c r="AT285" s="217" t="s">
        <v>167</v>
      </c>
      <c r="AU285" s="217" t="s">
        <v>84</v>
      </c>
      <c r="AY285" s="18" t="s">
        <v>165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8" t="s">
        <v>82</v>
      </c>
      <c r="BK285" s="218">
        <f>ROUND(I285*H285,2)</f>
        <v>0</v>
      </c>
      <c r="BL285" s="18" t="s">
        <v>171</v>
      </c>
      <c r="BM285" s="217" t="s">
        <v>849</v>
      </c>
    </row>
    <row r="286" spans="1:47" s="2" customFormat="1" ht="12">
      <c r="A286" s="39"/>
      <c r="B286" s="40"/>
      <c r="C286" s="41"/>
      <c r="D286" s="219" t="s">
        <v>173</v>
      </c>
      <c r="E286" s="41"/>
      <c r="F286" s="220" t="s">
        <v>850</v>
      </c>
      <c r="G286" s="41"/>
      <c r="H286" s="41"/>
      <c r="I286" s="221"/>
      <c r="J286" s="41"/>
      <c r="K286" s="41"/>
      <c r="L286" s="45"/>
      <c r="M286" s="222"/>
      <c r="N286" s="223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173</v>
      </c>
      <c r="AU286" s="18" t="s">
        <v>84</v>
      </c>
    </row>
    <row r="287" spans="1:47" s="2" customFormat="1" ht="12">
      <c r="A287" s="39"/>
      <c r="B287" s="40"/>
      <c r="C287" s="41"/>
      <c r="D287" s="224" t="s">
        <v>175</v>
      </c>
      <c r="E287" s="41"/>
      <c r="F287" s="225" t="s">
        <v>851</v>
      </c>
      <c r="G287" s="41"/>
      <c r="H287" s="41"/>
      <c r="I287" s="221"/>
      <c r="J287" s="41"/>
      <c r="K287" s="41"/>
      <c r="L287" s="45"/>
      <c r="M287" s="222"/>
      <c r="N287" s="223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175</v>
      </c>
      <c r="AU287" s="18" t="s">
        <v>84</v>
      </c>
    </row>
    <row r="288" spans="1:65" s="2" customFormat="1" ht="21.75" customHeight="1">
      <c r="A288" s="39"/>
      <c r="B288" s="40"/>
      <c r="C288" s="206" t="s">
        <v>852</v>
      </c>
      <c r="D288" s="206" t="s">
        <v>167</v>
      </c>
      <c r="E288" s="207" t="s">
        <v>853</v>
      </c>
      <c r="F288" s="208" t="s">
        <v>854</v>
      </c>
      <c r="G288" s="209" t="s">
        <v>532</v>
      </c>
      <c r="H288" s="210">
        <v>5.907</v>
      </c>
      <c r="I288" s="211"/>
      <c r="J288" s="212">
        <f>ROUND(I288*H288,2)</f>
        <v>0</v>
      </c>
      <c r="K288" s="208" t="s">
        <v>170</v>
      </c>
      <c r="L288" s="45"/>
      <c r="M288" s="213" t="s">
        <v>19</v>
      </c>
      <c r="N288" s="214" t="s">
        <v>45</v>
      </c>
      <c r="O288" s="85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7" t="s">
        <v>171</v>
      </c>
      <c r="AT288" s="217" t="s">
        <v>167</v>
      </c>
      <c r="AU288" s="217" t="s">
        <v>84</v>
      </c>
      <c r="AY288" s="18" t="s">
        <v>165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8" t="s">
        <v>82</v>
      </c>
      <c r="BK288" s="218">
        <f>ROUND(I288*H288,2)</f>
        <v>0</v>
      </c>
      <c r="BL288" s="18" t="s">
        <v>171</v>
      </c>
      <c r="BM288" s="217" t="s">
        <v>855</v>
      </c>
    </row>
    <row r="289" spans="1:47" s="2" customFormat="1" ht="12">
      <c r="A289" s="39"/>
      <c r="B289" s="40"/>
      <c r="C289" s="41"/>
      <c r="D289" s="219" t="s">
        <v>173</v>
      </c>
      <c r="E289" s="41"/>
      <c r="F289" s="220" t="s">
        <v>856</v>
      </c>
      <c r="G289" s="41"/>
      <c r="H289" s="41"/>
      <c r="I289" s="221"/>
      <c r="J289" s="41"/>
      <c r="K289" s="41"/>
      <c r="L289" s="45"/>
      <c r="M289" s="222"/>
      <c r="N289" s="223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173</v>
      </c>
      <c r="AU289" s="18" t="s">
        <v>84</v>
      </c>
    </row>
    <row r="290" spans="1:47" s="2" customFormat="1" ht="12">
      <c r="A290" s="39"/>
      <c r="B290" s="40"/>
      <c r="C290" s="41"/>
      <c r="D290" s="224" t="s">
        <v>175</v>
      </c>
      <c r="E290" s="41"/>
      <c r="F290" s="225" t="s">
        <v>857</v>
      </c>
      <c r="G290" s="41"/>
      <c r="H290" s="41"/>
      <c r="I290" s="221"/>
      <c r="J290" s="41"/>
      <c r="K290" s="41"/>
      <c r="L290" s="45"/>
      <c r="M290" s="222"/>
      <c r="N290" s="223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175</v>
      </c>
      <c r="AU290" s="18" t="s">
        <v>84</v>
      </c>
    </row>
    <row r="291" spans="1:63" s="12" customFormat="1" ht="25.9" customHeight="1">
      <c r="A291" s="12"/>
      <c r="B291" s="190"/>
      <c r="C291" s="191"/>
      <c r="D291" s="192" t="s">
        <v>73</v>
      </c>
      <c r="E291" s="193" t="s">
        <v>858</v>
      </c>
      <c r="F291" s="193" t="s">
        <v>859</v>
      </c>
      <c r="G291" s="191"/>
      <c r="H291" s="191"/>
      <c r="I291" s="194"/>
      <c r="J291" s="195">
        <f>BK291</f>
        <v>0</v>
      </c>
      <c r="K291" s="191"/>
      <c r="L291" s="196"/>
      <c r="M291" s="197"/>
      <c r="N291" s="198"/>
      <c r="O291" s="198"/>
      <c r="P291" s="199">
        <f>P292+P301+P306+P309</f>
        <v>0</v>
      </c>
      <c r="Q291" s="198"/>
      <c r="R291" s="199">
        <f>R292+R301+R306+R309</f>
        <v>0</v>
      </c>
      <c r="S291" s="198"/>
      <c r="T291" s="200">
        <f>T292+T301+T306+T309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1" t="s">
        <v>201</v>
      </c>
      <c r="AT291" s="202" t="s">
        <v>73</v>
      </c>
      <c r="AU291" s="202" t="s">
        <v>74</v>
      </c>
      <c r="AY291" s="201" t="s">
        <v>165</v>
      </c>
      <c r="BK291" s="203">
        <f>BK292+BK301+BK306+BK309</f>
        <v>0</v>
      </c>
    </row>
    <row r="292" spans="1:63" s="12" customFormat="1" ht="22.8" customHeight="1">
      <c r="A292" s="12"/>
      <c r="B292" s="190"/>
      <c r="C292" s="191"/>
      <c r="D292" s="192" t="s">
        <v>73</v>
      </c>
      <c r="E292" s="204" t="s">
        <v>860</v>
      </c>
      <c r="F292" s="204" t="s">
        <v>861</v>
      </c>
      <c r="G292" s="191"/>
      <c r="H292" s="191"/>
      <c r="I292" s="194"/>
      <c r="J292" s="205">
        <f>BK292</f>
        <v>0</v>
      </c>
      <c r="K292" s="191"/>
      <c r="L292" s="196"/>
      <c r="M292" s="197"/>
      <c r="N292" s="198"/>
      <c r="O292" s="198"/>
      <c r="P292" s="199">
        <f>SUM(P293:P300)</f>
        <v>0</v>
      </c>
      <c r="Q292" s="198"/>
      <c r="R292" s="199">
        <f>SUM(R293:R300)</f>
        <v>0</v>
      </c>
      <c r="S292" s="198"/>
      <c r="T292" s="200">
        <f>SUM(T293:T300)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1" t="s">
        <v>201</v>
      </c>
      <c r="AT292" s="202" t="s">
        <v>73</v>
      </c>
      <c r="AU292" s="202" t="s">
        <v>82</v>
      </c>
      <c r="AY292" s="201" t="s">
        <v>165</v>
      </c>
      <c r="BK292" s="203">
        <f>SUM(BK293:BK300)</f>
        <v>0</v>
      </c>
    </row>
    <row r="293" spans="1:65" s="2" customFormat="1" ht="21.75" customHeight="1">
      <c r="A293" s="39"/>
      <c r="B293" s="40"/>
      <c r="C293" s="206" t="s">
        <v>862</v>
      </c>
      <c r="D293" s="206" t="s">
        <v>167</v>
      </c>
      <c r="E293" s="207" t="s">
        <v>863</v>
      </c>
      <c r="F293" s="208" t="s">
        <v>864</v>
      </c>
      <c r="G293" s="209" t="s">
        <v>825</v>
      </c>
      <c r="H293" s="210">
        <v>1</v>
      </c>
      <c r="I293" s="211"/>
      <c r="J293" s="212">
        <f>ROUND(I293*H293,2)</f>
        <v>0</v>
      </c>
      <c r="K293" s="208" t="s">
        <v>19</v>
      </c>
      <c r="L293" s="45"/>
      <c r="M293" s="213" t="s">
        <v>19</v>
      </c>
      <c r="N293" s="214" t="s">
        <v>45</v>
      </c>
      <c r="O293" s="85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7" t="s">
        <v>171</v>
      </c>
      <c r="AT293" s="217" t="s">
        <v>167</v>
      </c>
      <c r="AU293" s="217" t="s">
        <v>84</v>
      </c>
      <c r="AY293" s="18" t="s">
        <v>165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8" t="s">
        <v>82</v>
      </c>
      <c r="BK293" s="218">
        <f>ROUND(I293*H293,2)</f>
        <v>0</v>
      </c>
      <c r="BL293" s="18" t="s">
        <v>171</v>
      </c>
      <c r="BM293" s="217" t="s">
        <v>865</v>
      </c>
    </row>
    <row r="294" spans="1:47" s="2" customFormat="1" ht="12">
      <c r="A294" s="39"/>
      <c r="B294" s="40"/>
      <c r="C294" s="41"/>
      <c r="D294" s="219" t="s">
        <v>173</v>
      </c>
      <c r="E294" s="41"/>
      <c r="F294" s="220" t="s">
        <v>864</v>
      </c>
      <c r="G294" s="41"/>
      <c r="H294" s="41"/>
      <c r="I294" s="221"/>
      <c r="J294" s="41"/>
      <c r="K294" s="41"/>
      <c r="L294" s="45"/>
      <c r="M294" s="222"/>
      <c r="N294" s="223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173</v>
      </c>
      <c r="AU294" s="18" t="s">
        <v>84</v>
      </c>
    </row>
    <row r="295" spans="1:65" s="2" customFormat="1" ht="16.5" customHeight="1">
      <c r="A295" s="39"/>
      <c r="B295" s="40"/>
      <c r="C295" s="206" t="s">
        <v>866</v>
      </c>
      <c r="D295" s="206" t="s">
        <v>167</v>
      </c>
      <c r="E295" s="207" t="s">
        <v>867</v>
      </c>
      <c r="F295" s="208" t="s">
        <v>868</v>
      </c>
      <c r="G295" s="209" t="s">
        <v>825</v>
      </c>
      <c r="H295" s="210">
        <v>1</v>
      </c>
      <c r="I295" s="211"/>
      <c r="J295" s="212">
        <f>ROUND(I295*H295,2)</f>
        <v>0</v>
      </c>
      <c r="K295" s="208" t="s">
        <v>19</v>
      </c>
      <c r="L295" s="45"/>
      <c r="M295" s="213" t="s">
        <v>19</v>
      </c>
      <c r="N295" s="214" t="s">
        <v>45</v>
      </c>
      <c r="O295" s="85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7" t="s">
        <v>171</v>
      </c>
      <c r="AT295" s="217" t="s">
        <v>167</v>
      </c>
      <c r="AU295" s="217" t="s">
        <v>84</v>
      </c>
      <c r="AY295" s="18" t="s">
        <v>165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8" t="s">
        <v>82</v>
      </c>
      <c r="BK295" s="218">
        <f>ROUND(I295*H295,2)</f>
        <v>0</v>
      </c>
      <c r="BL295" s="18" t="s">
        <v>171</v>
      </c>
      <c r="BM295" s="217" t="s">
        <v>869</v>
      </c>
    </row>
    <row r="296" spans="1:47" s="2" customFormat="1" ht="12">
      <c r="A296" s="39"/>
      <c r="B296" s="40"/>
      <c r="C296" s="41"/>
      <c r="D296" s="219" t="s">
        <v>173</v>
      </c>
      <c r="E296" s="41"/>
      <c r="F296" s="220" t="s">
        <v>868</v>
      </c>
      <c r="G296" s="41"/>
      <c r="H296" s="41"/>
      <c r="I296" s="221"/>
      <c r="J296" s="41"/>
      <c r="K296" s="41"/>
      <c r="L296" s="45"/>
      <c r="M296" s="222"/>
      <c r="N296" s="223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173</v>
      </c>
      <c r="AU296" s="18" t="s">
        <v>84</v>
      </c>
    </row>
    <row r="297" spans="1:65" s="2" customFormat="1" ht="16.5" customHeight="1">
      <c r="A297" s="39"/>
      <c r="B297" s="40"/>
      <c r="C297" s="206" t="s">
        <v>870</v>
      </c>
      <c r="D297" s="206" t="s">
        <v>167</v>
      </c>
      <c r="E297" s="207" t="s">
        <v>871</v>
      </c>
      <c r="F297" s="208" t="s">
        <v>872</v>
      </c>
      <c r="G297" s="209" t="s">
        <v>825</v>
      </c>
      <c r="H297" s="210">
        <v>1</v>
      </c>
      <c r="I297" s="211"/>
      <c r="J297" s="212">
        <f>ROUND(I297*H297,2)</f>
        <v>0</v>
      </c>
      <c r="K297" s="208" t="s">
        <v>19</v>
      </c>
      <c r="L297" s="45"/>
      <c r="M297" s="213" t="s">
        <v>19</v>
      </c>
      <c r="N297" s="214" t="s">
        <v>45</v>
      </c>
      <c r="O297" s="85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7" t="s">
        <v>171</v>
      </c>
      <c r="AT297" s="217" t="s">
        <v>167</v>
      </c>
      <c r="AU297" s="217" t="s">
        <v>84</v>
      </c>
      <c r="AY297" s="18" t="s">
        <v>165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8" t="s">
        <v>82</v>
      </c>
      <c r="BK297" s="218">
        <f>ROUND(I297*H297,2)</f>
        <v>0</v>
      </c>
      <c r="BL297" s="18" t="s">
        <v>171</v>
      </c>
      <c r="BM297" s="217" t="s">
        <v>873</v>
      </c>
    </row>
    <row r="298" spans="1:47" s="2" customFormat="1" ht="12">
      <c r="A298" s="39"/>
      <c r="B298" s="40"/>
      <c r="C298" s="41"/>
      <c r="D298" s="219" t="s">
        <v>173</v>
      </c>
      <c r="E298" s="41"/>
      <c r="F298" s="220" t="s">
        <v>872</v>
      </c>
      <c r="G298" s="41"/>
      <c r="H298" s="41"/>
      <c r="I298" s="221"/>
      <c r="J298" s="41"/>
      <c r="K298" s="41"/>
      <c r="L298" s="45"/>
      <c r="M298" s="222"/>
      <c r="N298" s="223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173</v>
      </c>
      <c r="AU298" s="18" t="s">
        <v>84</v>
      </c>
    </row>
    <row r="299" spans="1:65" s="2" customFormat="1" ht="16.5" customHeight="1">
      <c r="A299" s="39"/>
      <c r="B299" s="40"/>
      <c r="C299" s="206" t="s">
        <v>874</v>
      </c>
      <c r="D299" s="206" t="s">
        <v>167</v>
      </c>
      <c r="E299" s="207" t="s">
        <v>875</v>
      </c>
      <c r="F299" s="208" t="s">
        <v>876</v>
      </c>
      <c r="G299" s="209" t="s">
        <v>825</v>
      </c>
      <c r="H299" s="210">
        <v>1</v>
      </c>
      <c r="I299" s="211"/>
      <c r="J299" s="212">
        <f>ROUND(I299*H299,2)</f>
        <v>0</v>
      </c>
      <c r="K299" s="208" t="s">
        <v>19</v>
      </c>
      <c r="L299" s="45"/>
      <c r="M299" s="213" t="s">
        <v>19</v>
      </c>
      <c r="N299" s="214" t="s">
        <v>45</v>
      </c>
      <c r="O299" s="85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7" t="s">
        <v>171</v>
      </c>
      <c r="AT299" s="217" t="s">
        <v>167</v>
      </c>
      <c r="AU299" s="217" t="s">
        <v>84</v>
      </c>
      <c r="AY299" s="18" t="s">
        <v>165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8" t="s">
        <v>82</v>
      </c>
      <c r="BK299" s="218">
        <f>ROUND(I299*H299,2)</f>
        <v>0</v>
      </c>
      <c r="BL299" s="18" t="s">
        <v>171</v>
      </c>
      <c r="BM299" s="217" t="s">
        <v>877</v>
      </c>
    </row>
    <row r="300" spans="1:47" s="2" customFormat="1" ht="12">
      <c r="A300" s="39"/>
      <c r="B300" s="40"/>
      <c r="C300" s="41"/>
      <c r="D300" s="219" t="s">
        <v>173</v>
      </c>
      <c r="E300" s="41"/>
      <c r="F300" s="220" t="s">
        <v>876</v>
      </c>
      <c r="G300" s="41"/>
      <c r="H300" s="41"/>
      <c r="I300" s="221"/>
      <c r="J300" s="41"/>
      <c r="K300" s="41"/>
      <c r="L300" s="45"/>
      <c r="M300" s="222"/>
      <c r="N300" s="223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173</v>
      </c>
      <c r="AU300" s="18" t="s">
        <v>84</v>
      </c>
    </row>
    <row r="301" spans="1:63" s="12" customFormat="1" ht="22.8" customHeight="1">
      <c r="A301" s="12"/>
      <c r="B301" s="190"/>
      <c r="C301" s="191"/>
      <c r="D301" s="192" t="s">
        <v>73</v>
      </c>
      <c r="E301" s="204" t="s">
        <v>878</v>
      </c>
      <c r="F301" s="204" t="s">
        <v>879</v>
      </c>
      <c r="G301" s="191"/>
      <c r="H301" s="191"/>
      <c r="I301" s="194"/>
      <c r="J301" s="205">
        <f>BK301</f>
        <v>0</v>
      </c>
      <c r="K301" s="191"/>
      <c r="L301" s="196"/>
      <c r="M301" s="197"/>
      <c r="N301" s="198"/>
      <c r="O301" s="198"/>
      <c r="P301" s="199">
        <f>SUM(P302:P305)</f>
        <v>0</v>
      </c>
      <c r="Q301" s="198"/>
      <c r="R301" s="199">
        <f>SUM(R302:R305)</f>
        <v>0</v>
      </c>
      <c r="S301" s="198"/>
      <c r="T301" s="200">
        <f>SUM(T302:T305)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1" t="s">
        <v>201</v>
      </c>
      <c r="AT301" s="202" t="s">
        <v>73</v>
      </c>
      <c r="AU301" s="202" t="s">
        <v>82</v>
      </c>
      <c r="AY301" s="201" t="s">
        <v>165</v>
      </c>
      <c r="BK301" s="203">
        <f>SUM(BK302:BK305)</f>
        <v>0</v>
      </c>
    </row>
    <row r="302" spans="1:65" s="2" customFormat="1" ht="16.5" customHeight="1">
      <c r="A302" s="39"/>
      <c r="B302" s="40"/>
      <c r="C302" s="206" t="s">
        <v>880</v>
      </c>
      <c r="D302" s="206" t="s">
        <v>167</v>
      </c>
      <c r="E302" s="207" t="s">
        <v>881</v>
      </c>
      <c r="F302" s="208" t="s">
        <v>882</v>
      </c>
      <c r="G302" s="209" t="s">
        <v>883</v>
      </c>
      <c r="H302" s="210">
        <v>10</v>
      </c>
      <c r="I302" s="211"/>
      <c r="J302" s="212">
        <f>ROUND(I302*H302,2)</f>
        <v>0</v>
      </c>
      <c r="K302" s="208" t="s">
        <v>19</v>
      </c>
      <c r="L302" s="45"/>
      <c r="M302" s="213" t="s">
        <v>19</v>
      </c>
      <c r="N302" s="214" t="s">
        <v>45</v>
      </c>
      <c r="O302" s="85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7" t="s">
        <v>171</v>
      </c>
      <c r="AT302" s="217" t="s">
        <v>167</v>
      </c>
      <c r="AU302" s="217" t="s">
        <v>84</v>
      </c>
      <c r="AY302" s="18" t="s">
        <v>165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82</v>
      </c>
      <c r="BK302" s="218">
        <f>ROUND(I302*H302,2)</f>
        <v>0</v>
      </c>
      <c r="BL302" s="18" t="s">
        <v>171</v>
      </c>
      <c r="BM302" s="217" t="s">
        <v>884</v>
      </c>
    </row>
    <row r="303" spans="1:47" s="2" customFormat="1" ht="12">
      <c r="A303" s="39"/>
      <c r="B303" s="40"/>
      <c r="C303" s="41"/>
      <c r="D303" s="219" t="s">
        <v>173</v>
      </c>
      <c r="E303" s="41"/>
      <c r="F303" s="220" t="s">
        <v>882</v>
      </c>
      <c r="G303" s="41"/>
      <c r="H303" s="41"/>
      <c r="I303" s="221"/>
      <c r="J303" s="41"/>
      <c r="K303" s="41"/>
      <c r="L303" s="45"/>
      <c r="M303" s="222"/>
      <c r="N303" s="223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173</v>
      </c>
      <c r="AU303" s="18" t="s">
        <v>84</v>
      </c>
    </row>
    <row r="304" spans="1:65" s="2" customFormat="1" ht="16.5" customHeight="1">
      <c r="A304" s="39"/>
      <c r="B304" s="40"/>
      <c r="C304" s="206" t="s">
        <v>885</v>
      </c>
      <c r="D304" s="206" t="s">
        <v>167</v>
      </c>
      <c r="E304" s="207" t="s">
        <v>886</v>
      </c>
      <c r="F304" s="208" t="s">
        <v>887</v>
      </c>
      <c r="G304" s="209" t="s">
        <v>825</v>
      </c>
      <c r="H304" s="210">
        <v>1</v>
      </c>
      <c r="I304" s="211"/>
      <c r="J304" s="212">
        <f>ROUND(I304*H304,2)</f>
        <v>0</v>
      </c>
      <c r="K304" s="208" t="s">
        <v>19</v>
      </c>
      <c r="L304" s="45"/>
      <c r="M304" s="213" t="s">
        <v>19</v>
      </c>
      <c r="N304" s="214" t="s">
        <v>45</v>
      </c>
      <c r="O304" s="85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7" t="s">
        <v>171</v>
      </c>
      <c r="AT304" s="217" t="s">
        <v>167</v>
      </c>
      <c r="AU304" s="217" t="s">
        <v>84</v>
      </c>
      <c r="AY304" s="18" t="s">
        <v>165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8" t="s">
        <v>82</v>
      </c>
      <c r="BK304" s="218">
        <f>ROUND(I304*H304,2)</f>
        <v>0</v>
      </c>
      <c r="BL304" s="18" t="s">
        <v>171</v>
      </c>
      <c r="BM304" s="217" t="s">
        <v>888</v>
      </c>
    </row>
    <row r="305" spans="1:47" s="2" customFormat="1" ht="12">
      <c r="A305" s="39"/>
      <c r="B305" s="40"/>
      <c r="C305" s="41"/>
      <c r="D305" s="219" t="s">
        <v>173</v>
      </c>
      <c r="E305" s="41"/>
      <c r="F305" s="220" t="s">
        <v>887</v>
      </c>
      <c r="G305" s="41"/>
      <c r="H305" s="41"/>
      <c r="I305" s="221"/>
      <c r="J305" s="41"/>
      <c r="K305" s="41"/>
      <c r="L305" s="45"/>
      <c r="M305" s="222"/>
      <c r="N305" s="223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173</v>
      </c>
      <c r="AU305" s="18" t="s">
        <v>84</v>
      </c>
    </row>
    <row r="306" spans="1:63" s="12" customFormat="1" ht="22.8" customHeight="1">
      <c r="A306" s="12"/>
      <c r="B306" s="190"/>
      <c r="C306" s="191"/>
      <c r="D306" s="192" t="s">
        <v>73</v>
      </c>
      <c r="E306" s="204" t="s">
        <v>889</v>
      </c>
      <c r="F306" s="204" t="s">
        <v>890</v>
      </c>
      <c r="G306" s="191"/>
      <c r="H306" s="191"/>
      <c r="I306" s="194"/>
      <c r="J306" s="205">
        <f>BK306</f>
        <v>0</v>
      </c>
      <c r="K306" s="191"/>
      <c r="L306" s="196"/>
      <c r="M306" s="197"/>
      <c r="N306" s="198"/>
      <c r="O306" s="198"/>
      <c r="P306" s="199">
        <f>SUM(P307:P308)</f>
        <v>0</v>
      </c>
      <c r="Q306" s="198"/>
      <c r="R306" s="199">
        <f>SUM(R307:R308)</f>
        <v>0</v>
      </c>
      <c r="S306" s="198"/>
      <c r="T306" s="200">
        <f>SUM(T307:T308)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1" t="s">
        <v>201</v>
      </c>
      <c r="AT306" s="202" t="s">
        <v>73</v>
      </c>
      <c r="AU306" s="202" t="s">
        <v>82</v>
      </c>
      <c r="AY306" s="201" t="s">
        <v>165</v>
      </c>
      <c r="BK306" s="203">
        <f>SUM(BK307:BK308)</f>
        <v>0</v>
      </c>
    </row>
    <row r="307" spans="1:65" s="2" customFormat="1" ht="16.5" customHeight="1">
      <c r="A307" s="39"/>
      <c r="B307" s="40"/>
      <c r="C307" s="206" t="s">
        <v>891</v>
      </c>
      <c r="D307" s="206" t="s">
        <v>167</v>
      </c>
      <c r="E307" s="207" t="s">
        <v>892</v>
      </c>
      <c r="F307" s="208" t="s">
        <v>893</v>
      </c>
      <c r="G307" s="209" t="s">
        <v>825</v>
      </c>
      <c r="H307" s="210">
        <v>1</v>
      </c>
      <c r="I307" s="211"/>
      <c r="J307" s="212">
        <f>ROUND(I307*H307,2)</f>
        <v>0</v>
      </c>
      <c r="K307" s="208" t="s">
        <v>19</v>
      </c>
      <c r="L307" s="45"/>
      <c r="M307" s="213" t="s">
        <v>19</v>
      </c>
      <c r="N307" s="214" t="s">
        <v>45</v>
      </c>
      <c r="O307" s="85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7" t="s">
        <v>171</v>
      </c>
      <c r="AT307" s="217" t="s">
        <v>167</v>
      </c>
      <c r="AU307" s="217" t="s">
        <v>84</v>
      </c>
      <c r="AY307" s="18" t="s">
        <v>165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8" t="s">
        <v>82</v>
      </c>
      <c r="BK307" s="218">
        <f>ROUND(I307*H307,2)</f>
        <v>0</v>
      </c>
      <c r="BL307" s="18" t="s">
        <v>171</v>
      </c>
      <c r="BM307" s="217" t="s">
        <v>894</v>
      </c>
    </row>
    <row r="308" spans="1:47" s="2" customFormat="1" ht="12">
      <c r="A308" s="39"/>
      <c r="B308" s="40"/>
      <c r="C308" s="41"/>
      <c r="D308" s="219" t="s">
        <v>173</v>
      </c>
      <c r="E308" s="41"/>
      <c r="F308" s="220" t="s">
        <v>893</v>
      </c>
      <c r="G308" s="41"/>
      <c r="H308" s="41"/>
      <c r="I308" s="221"/>
      <c r="J308" s="41"/>
      <c r="K308" s="41"/>
      <c r="L308" s="45"/>
      <c r="M308" s="222"/>
      <c r="N308" s="223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173</v>
      </c>
      <c r="AU308" s="18" t="s">
        <v>84</v>
      </c>
    </row>
    <row r="309" spans="1:63" s="12" customFormat="1" ht="22.8" customHeight="1">
      <c r="A309" s="12"/>
      <c r="B309" s="190"/>
      <c r="C309" s="191"/>
      <c r="D309" s="192" t="s">
        <v>73</v>
      </c>
      <c r="E309" s="204" t="s">
        <v>895</v>
      </c>
      <c r="F309" s="204" t="s">
        <v>896</v>
      </c>
      <c r="G309" s="191"/>
      <c r="H309" s="191"/>
      <c r="I309" s="194"/>
      <c r="J309" s="205">
        <f>BK309</f>
        <v>0</v>
      </c>
      <c r="K309" s="191"/>
      <c r="L309" s="196"/>
      <c r="M309" s="197"/>
      <c r="N309" s="198"/>
      <c r="O309" s="198"/>
      <c r="P309" s="199">
        <f>SUM(P310:P311)</f>
        <v>0</v>
      </c>
      <c r="Q309" s="198"/>
      <c r="R309" s="199">
        <f>SUM(R310:R311)</f>
        <v>0</v>
      </c>
      <c r="S309" s="198"/>
      <c r="T309" s="200">
        <f>SUM(T310:T311)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1" t="s">
        <v>201</v>
      </c>
      <c r="AT309" s="202" t="s">
        <v>73</v>
      </c>
      <c r="AU309" s="202" t="s">
        <v>82</v>
      </c>
      <c r="AY309" s="201" t="s">
        <v>165</v>
      </c>
      <c r="BK309" s="203">
        <f>SUM(BK310:BK311)</f>
        <v>0</v>
      </c>
    </row>
    <row r="310" spans="1:65" s="2" customFormat="1" ht="16.5" customHeight="1">
      <c r="A310" s="39"/>
      <c r="B310" s="40"/>
      <c r="C310" s="206" t="s">
        <v>897</v>
      </c>
      <c r="D310" s="206" t="s">
        <v>167</v>
      </c>
      <c r="E310" s="207" t="s">
        <v>898</v>
      </c>
      <c r="F310" s="208" t="s">
        <v>899</v>
      </c>
      <c r="G310" s="209" t="s">
        <v>825</v>
      </c>
      <c r="H310" s="210">
        <v>1</v>
      </c>
      <c r="I310" s="211"/>
      <c r="J310" s="212">
        <f>ROUND(I310*H310,2)</f>
        <v>0</v>
      </c>
      <c r="K310" s="208" t="s">
        <v>19</v>
      </c>
      <c r="L310" s="45"/>
      <c r="M310" s="213" t="s">
        <v>19</v>
      </c>
      <c r="N310" s="214" t="s">
        <v>45</v>
      </c>
      <c r="O310" s="85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7" t="s">
        <v>171</v>
      </c>
      <c r="AT310" s="217" t="s">
        <v>167</v>
      </c>
      <c r="AU310" s="217" t="s">
        <v>84</v>
      </c>
      <c r="AY310" s="18" t="s">
        <v>165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82</v>
      </c>
      <c r="BK310" s="218">
        <f>ROUND(I310*H310,2)</f>
        <v>0</v>
      </c>
      <c r="BL310" s="18" t="s">
        <v>171</v>
      </c>
      <c r="BM310" s="217" t="s">
        <v>900</v>
      </c>
    </row>
    <row r="311" spans="1:47" s="2" customFormat="1" ht="12">
      <c r="A311" s="39"/>
      <c r="B311" s="40"/>
      <c r="C311" s="41"/>
      <c r="D311" s="219" t="s">
        <v>173</v>
      </c>
      <c r="E311" s="41"/>
      <c r="F311" s="220" t="s">
        <v>899</v>
      </c>
      <c r="G311" s="41"/>
      <c r="H311" s="41"/>
      <c r="I311" s="221"/>
      <c r="J311" s="41"/>
      <c r="K311" s="41"/>
      <c r="L311" s="45"/>
      <c r="M311" s="269"/>
      <c r="N311" s="270"/>
      <c r="O311" s="271"/>
      <c r="P311" s="271"/>
      <c r="Q311" s="271"/>
      <c r="R311" s="271"/>
      <c r="S311" s="271"/>
      <c r="T311" s="272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173</v>
      </c>
      <c r="AU311" s="18" t="s">
        <v>84</v>
      </c>
    </row>
    <row r="312" spans="1:31" s="2" customFormat="1" ht="6.95" customHeight="1">
      <c r="A312" s="39"/>
      <c r="B312" s="60"/>
      <c r="C312" s="61"/>
      <c r="D312" s="61"/>
      <c r="E312" s="61"/>
      <c r="F312" s="61"/>
      <c r="G312" s="61"/>
      <c r="H312" s="61"/>
      <c r="I312" s="61"/>
      <c r="J312" s="61"/>
      <c r="K312" s="61"/>
      <c r="L312" s="45"/>
      <c r="M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</row>
  </sheetData>
  <sheetProtection password="CC35" sheet="1" objects="1" scenarios="1" formatColumns="0" formatRows="0" autoFilter="0"/>
  <autoFilter ref="C90:K311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2_01/132254104"/>
    <hyperlink ref="F104" r:id="rId2" display="https://podminky.urs.cz/item/CS_URS_2022_01/151101101"/>
    <hyperlink ref="F109" r:id="rId3" display="https://podminky.urs.cz/item/CS_URS_2022_01/151101111"/>
    <hyperlink ref="F112" r:id="rId4" display="https://podminky.urs.cz/item/CS_URS_2022_01/162351103"/>
    <hyperlink ref="F115" r:id="rId5" display="https://podminky.urs.cz/item/CS_URS_2022_01/162751117"/>
    <hyperlink ref="F118" r:id="rId6" display="https://podminky.urs.cz/item/CS_URS_2022_01/167151111"/>
    <hyperlink ref="F121" r:id="rId7" display="https://podminky.urs.cz/item/CS_URS_2022_01/171201231"/>
    <hyperlink ref="F127" r:id="rId8" display="https://podminky.urs.cz/item/CS_URS_2022_01/171251201"/>
    <hyperlink ref="F130" r:id="rId9" display="https://podminky.urs.cz/item/CS_URS_2022_01/174151101"/>
    <hyperlink ref="F133" r:id="rId10" display="https://podminky.urs.cz/item/CS_URS_2022_01/175151101"/>
    <hyperlink ref="F149" r:id="rId11" display="https://podminky.urs.cz/item/CS_URS_2022_01/451573111"/>
    <hyperlink ref="F155" r:id="rId12" display="https://podminky.urs.cz/item/CS_URS_2022_01/857242122"/>
    <hyperlink ref="F164" r:id="rId13" display="https://podminky.urs.cz/item/CS_URS_2022_01/857262122"/>
    <hyperlink ref="F171" r:id="rId14" display="https://podminky.urs.cz/item/CS_URS_2022_01/857264122"/>
    <hyperlink ref="F178" r:id="rId15" display="https://podminky.urs.cz/item/CS_URS_2022_01/871161211"/>
    <hyperlink ref="F184" r:id="rId16" display="https://podminky.urs.cz/item/CS_URS_2022_01/871211141"/>
    <hyperlink ref="F191" r:id="rId17" display="https://podminky.urs.cz/item/CS_URS_2022_01/871251211"/>
    <hyperlink ref="F197" r:id="rId18" display="https://podminky.urs.cz/item/CS_URS_2022_01/871321141"/>
    <hyperlink ref="F206" r:id="rId19" display="https://podminky.urs.cz/item/CS_URS_2022_01/877241101"/>
    <hyperlink ref="F211" r:id="rId20" display="https://podminky.urs.cz/item/CS_URS_2022_01/877261101"/>
    <hyperlink ref="F220" r:id="rId21" display="https://podminky.urs.cz/item/CS_URS_2022_01/877261110"/>
    <hyperlink ref="F225" r:id="rId22" display="https://podminky.urs.cz/item/CS_URS_2022_01/891161322"/>
    <hyperlink ref="F232" r:id="rId23" display="https://podminky.urs.cz/item/CS_URS_2022_01/891241112"/>
    <hyperlink ref="F239" r:id="rId24" display="https://podminky.urs.cz/item/CS_URS_2022_01/891247111"/>
    <hyperlink ref="F244" r:id="rId25" display="https://podminky.urs.cz/item/CS_URS_2022_01/891261112"/>
    <hyperlink ref="F251" r:id="rId26" display="https://podminky.urs.cz/item/CS_URS_2022_01/891269111"/>
    <hyperlink ref="F256" r:id="rId27" display="https://podminky.urs.cz/item/CS_URS_2022_01/899401112"/>
    <hyperlink ref="F261" r:id="rId28" display="https://podminky.urs.cz/item/CS_URS_2022_01/899401113"/>
    <hyperlink ref="F266" r:id="rId29" display="https://podminky.urs.cz/item/CS_URS_2022_01/899721111"/>
    <hyperlink ref="F269" r:id="rId30" display="https://podminky.urs.cz/item/CS_URS_2022_01/899722113"/>
    <hyperlink ref="F275" r:id="rId31" display="https://podminky.urs.cz/item/CS_URS_2022_01/997013501"/>
    <hyperlink ref="F278" r:id="rId32" display="https://podminky.urs.cz/item/CS_URS_2022_01/997013509"/>
    <hyperlink ref="F283" r:id="rId33" display="https://podminky.urs.cz/item/CS_URS_2022_01/997013813"/>
    <hyperlink ref="F287" r:id="rId34" display="https://podminky.urs.cz/item/CS_URS_2022_01/998276101"/>
    <hyperlink ref="F290" r:id="rId35" display="https://podminky.urs.cz/item/CS_URS_2022_01/99827612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</row>
    <row r="4" spans="2:4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901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ROUND(J90,2)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ROUND((SUM(BE90:BE261)),2)</f>
        <v>0</v>
      </c>
      <c r="G33" s="39"/>
      <c r="H33" s="39"/>
      <c r="I33" s="150">
        <v>0.21</v>
      </c>
      <c r="J33" s="149">
        <f>ROUND(((SUM(BE90:BE261))*I33),2)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ROUND((SUM(BF90:BF261)),2)</f>
        <v>0</v>
      </c>
      <c r="G34" s="39"/>
      <c r="H34" s="39"/>
      <c r="I34" s="150">
        <v>0.15</v>
      </c>
      <c r="J34" s="149">
        <f>ROUND(((SUM(BF90:BF261))*I34),2)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ROUND((SUM(BG90:BG261)),2)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ROUND((SUM(BH90:BH261)),2)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ROUND((SUM(BI90:BI261)),2)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302 - Splašková kanalizace a přípojky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143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144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554</v>
      </c>
      <c r="E62" s="176"/>
      <c r="F62" s="176"/>
      <c r="G62" s="176"/>
      <c r="H62" s="176"/>
      <c r="I62" s="176"/>
      <c r="J62" s="177">
        <f>J146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555</v>
      </c>
      <c r="E63" s="176"/>
      <c r="F63" s="176"/>
      <c r="G63" s="176"/>
      <c r="H63" s="176"/>
      <c r="I63" s="176"/>
      <c r="J63" s="177">
        <f>J153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556</v>
      </c>
      <c r="E64" s="176"/>
      <c r="F64" s="176"/>
      <c r="G64" s="176"/>
      <c r="H64" s="176"/>
      <c r="I64" s="176"/>
      <c r="J64" s="177">
        <f>J164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148</v>
      </c>
      <c r="E65" s="176"/>
      <c r="F65" s="176"/>
      <c r="G65" s="176"/>
      <c r="H65" s="176"/>
      <c r="I65" s="176"/>
      <c r="J65" s="177">
        <f>J225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149</v>
      </c>
      <c r="E66" s="176"/>
      <c r="F66" s="176"/>
      <c r="G66" s="176"/>
      <c r="H66" s="176"/>
      <c r="I66" s="176"/>
      <c r="J66" s="177">
        <f>J237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557</v>
      </c>
      <c r="E67" s="170"/>
      <c r="F67" s="170"/>
      <c r="G67" s="170"/>
      <c r="H67" s="170"/>
      <c r="I67" s="170"/>
      <c r="J67" s="171">
        <f>J244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558</v>
      </c>
      <c r="E68" s="176"/>
      <c r="F68" s="176"/>
      <c r="G68" s="176"/>
      <c r="H68" s="176"/>
      <c r="I68" s="176"/>
      <c r="J68" s="177">
        <f>J245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559</v>
      </c>
      <c r="E69" s="176"/>
      <c r="F69" s="176"/>
      <c r="G69" s="176"/>
      <c r="H69" s="176"/>
      <c r="I69" s="176"/>
      <c r="J69" s="177">
        <f>J254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560</v>
      </c>
      <c r="E70" s="176"/>
      <c r="F70" s="176"/>
      <c r="G70" s="176"/>
      <c r="H70" s="176"/>
      <c r="I70" s="176"/>
      <c r="J70" s="177">
        <f>J259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150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2" t="str">
        <f>E7</f>
        <v>Stavební úpravy MK v ul. Komenského a 1. etapy ul. Polní v Třeboni</v>
      </c>
      <c r="F80" s="33"/>
      <c r="G80" s="33"/>
      <c r="H80" s="33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124</v>
      </c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302 - Splašková kanalizace a přípojky</v>
      </c>
      <c r="F82" s="41"/>
      <c r="G82" s="41"/>
      <c r="H82" s="41"/>
      <c r="I82" s="41"/>
      <c r="J82" s="41"/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Třeboň</v>
      </c>
      <c r="G84" s="41"/>
      <c r="H84" s="41"/>
      <c r="I84" s="33" t="s">
        <v>23</v>
      </c>
      <c r="J84" s="73" t="str">
        <f>IF(J12="","",J12)</f>
        <v>10. 2. 2022</v>
      </c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40.05" customHeight="1">
      <c r="A86" s="39"/>
      <c r="B86" s="40"/>
      <c r="C86" s="33" t="s">
        <v>25</v>
      </c>
      <c r="D86" s="41"/>
      <c r="E86" s="41"/>
      <c r="F86" s="28" t="str">
        <f>E15</f>
        <v>Město Třeboň, Palackého nám. 46/II, 379 01 Třeboň</v>
      </c>
      <c r="G86" s="41"/>
      <c r="H86" s="41"/>
      <c r="I86" s="33" t="s">
        <v>31</v>
      </c>
      <c r="J86" s="37" t="str">
        <f>E21</f>
        <v>INVENTE, s.r.o., Žerotínova 483/1, 370 04 Č. Buděj</v>
      </c>
      <c r="K86" s="41"/>
      <c r="L86" s="1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36</v>
      </c>
      <c r="J87" s="37" t="str">
        <f>E24</f>
        <v xml:space="preserve"> </v>
      </c>
      <c r="K87" s="41"/>
      <c r="L87" s="13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9"/>
      <c r="B89" s="180"/>
      <c r="C89" s="181" t="s">
        <v>151</v>
      </c>
      <c r="D89" s="182" t="s">
        <v>59</v>
      </c>
      <c r="E89" s="182" t="s">
        <v>55</v>
      </c>
      <c r="F89" s="182" t="s">
        <v>56</v>
      </c>
      <c r="G89" s="182" t="s">
        <v>152</v>
      </c>
      <c r="H89" s="182" t="s">
        <v>153</v>
      </c>
      <c r="I89" s="182" t="s">
        <v>154</v>
      </c>
      <c r="J89" s="182" t="s">
        <v>141</v>
      </c>
      <c r="K89" s="183" t="s">
        <v>155</v>
      </c>
      <c r="L89" s="184"/>
      <c r="M89" s="93" t="s">
        <v>19</v>
      </c>
      <c r="N89" s="94" t="s">
        <v>44</v>
      </c>
      <c r="O89" s="94" t="s">
        <v>156</v>
      </c>
      <c r="P89" s="94" t="s">
        <v>157</v>
      </c>
      <c r="Q89" s="94" t="s">
        <v>158</v>
      </c>
      <c r="R89" s="94" t="s">
        <v>159</v>
      </c>
      <c r="S89" s="94" t="s">
        <v>160</v>
      </c>
      <c r="T89" s="95" t="s">
        <v>161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39"/>
      <c r="B90" s="40"/>
      <c r="C90" s="100" t="s">
        <v>162</v>
      </c>
      <c r="D90" s="41"/>
      <c r="E90" s="41"/>
      <c r="F90" s="41"/>
      <c r="G90" s="41"/>
      <c r="H90" s="41"/>
      <c r="I90" s="41"/>
      <c r="J90" s="185">
        <f>BK90</f>
        <v>0</v>
      </c>
      <c r="K90" s="41"/>
      <c r="L90" s="45"/>
      <c r="M90" s="96"/>
      <c r="N90" s="186"/>
      <c r="O90" s="97"/>
      <c r="P90" s="187">
        <f>P91+P244</f>
        <v>0</v>
      </c>
      <c r="Q90" s="97"/>
      <c r="R90" s="187">
        <f>R91+R244</f>
        <v>705.30100466</v>
      </c>
      <c r="S90" s="97"/>
      <c r="T90" s="188">
        <f>T91+T244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73</v>
      </c>
      <c r="AU90" s="18" t="s">
        <v>142</v>
      </c>
      <c r="BK90" s="189">
        <f>BK91+BK244</f>
        <v>0</v>
      </c>
    </row>
    <row r="91" spans="1:63" s="12" customFormat="1" ht="25.9" customHeight="1">
      <c r="A91" s="12"/>
      <c r="B91" s="190"/>
      <c r="C91" s="191"/>
      <c r="D91" s="192" t="s">
        <v>73</v>
      </c>
      <c r="E91" s="193" t="s">
        <v>163</v>
      </c>
      <c r="F91" s="193" t="s">
        <v>164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P92+P146+P153+P164+P225+P237</f>
        <v>0</v>
      </c>
      <c r="Q91" s="198"/>
      <c r="R91" s="199">
        <f>R92+R146+R153+R164+R225+R237</f>
        <v>705.30100466</v>
      </c>
      <c r="S91" s="198"/>
      <c r="T91" s="200">
        <f>T92+T146+T153+T164+T225+T237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82</v>
      </c>
      <c r="AT91" s="202" t="s">
        <v>73</v>
      </c>
      <c r="AU91" s="202" t="s">
        <v>74</v>
      </c>
      <c r="AY91" s="201" t="s">
        <v>165</v>
      </c>
      <c r="BK91" s="203">
        <f>BK92+BK146+BK153+BK164+BK225+BK237</f>
        <v>0</v>
      </c>
    </row>
    <row r="92" spans="1:63" s="12" customFormat="1" ht="22.8" customHeight="1">
      <c r="A92" s="12"/>
      <c r="B92" s="190"/>
      <c r="C92" s="191"/>
      <c r="D92" s="192" t="s">
        <v>73</v>
      </c>
      <c r="E92" s="204" t="s">
        <v>82</v>
      </c>
      <c r="F92" s="204" t="s">
        <v>166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SUM(P93:P145)</f>
        <v>0</v>
      </c>
      <c r="Q92" s="198"/>
      <c r="R92" s="199">
        <f>SUM(R93:R145)</f>
        <v>468.236745</v>
      </c>
      <c r="S92" s="198"/>
      <c r="T92" s="200">
        <f>SUM(T93:T145)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82</v>
      </c>
      <c r="AT92" s="202" t="s">
        <v>73</v>
      </c>
      <c r="AU92" s="202" t="s">
        <v>82</v>
      </c>
      <c r="AY92" s="201" t="s">
        <v>165</v>
      </c>
      <c r="BK92" s="203">
        <f>SUM(BK93:BK145)</f>
        <v>0</v>
      </c>
    </row>
    <row r="93" spans="1:65" s="2" customFormat="1" ht="21.75" customHeight="1">
      <c r="A93" s="39"/>
      <c r="B93" s="40"/>
      <c r="C93" s="206" t="s">
        <v>82</v>
      </c>
      <c r="D93" s="206" t="s">
        <v>167</v>
      </c>
      <c r="E93" s="207" t="s">
        <v>902</v>
      </c>
      <c r="F93" s="208" t="s">
        <v>903</v>
      </c>
      <c r="G93" s="209" t="s">
        <v>221</v>
      </c>
      <c r="H93" s="210">
        <v>925.58</v>
      </c>
      <c r="I93" s="211"/>
      <c r="J93" s="212">
        <f>ROUND(I93*H93,2)</f>
        <v>0</v>
      </c>
      <c r="K93" s="208" t="s">
        <v>170</v>
      </c>
      <c r="L93" s="45"/>
      <c r="M93" s="213" t="s">
        <v>19</v>
      </c>
      <c r="N93" s="214" t="s">
        <v>45</v>
      </c>
      <c r="O93" s="85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7" t="s">
        <v>171</v>
      </c>
      <c r="AT93" s="217" t="s">
        <v>167</v>
      </c>
      <c r="AU93" s="217" t="s">
        <v>84</v>
      </c>
      <c r="AY93" s="18" t="s">
        <v>165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82</v>
      </c>
      <c r="BK93" s="218">
        <f>ROUND(I93*H93,2)</f>
        <v>0</v>
      </c>
      <c r="BL93" s="18" t="s">
        <v>171</v>
      </c>
      <c r="BM93" s="217" t="s">
        <v>904</v>
      </c>
    </row>
    <row r="94" spans="1:47" s="2" customFormat="1" ht="12">
      <c r="A94" s="39"/>
      <c r="B94" s="40"/>
      <c r="C94" s="41"/>
      <c r="D94" s="219" t="s">
        <v>173</v>
      </c>
      <c r="E94" s="41"/>
      <c r="F94" s="220" t="s">
        <v>905</v>
      </c>
      <c r="G94" s="41"/>
      <c r="H94" s="41"/>
      <c r="I94" s="221"/>
      <c r="J94" s="41"/>
      <c r="K94" s="41"/>
      <c r="L94" s="45"/>
      <c r="M94" s="222"/>
      <c r="N94" s="223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173</v>
      </c>
      <c r="AU94" s="18" t="s">
        <v>84</v>
      </c>
    </row>
    <row r="95" spans="1:47" s="2" customFormat="1" ht="12">
      <c r="A95" s="39"/>
      <c r="B95" s="40"/>
      <c r="C95" s="41"/>
      <c r="D95" s="224" t="s">
        <v>175</v>
      </c>
      <c r="E95" s="41"/>
      <c r="F95" s="225" t="s">
        <v>906</v>
      </c>
      <c r="G95" s="41"/>
      <c r="H95" s="41"/>
      <c r="I95" s="221"/>
      <c r="J95" s="41"/>
      <c r="K95" s="41"/>
      <c r="L95" s="45"/>
      <c r="M95" s="222"/>
      <c r="N95" s="223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175</v>
      </c>
      <c r="AU95" s="18" t="s">
        <v>84</v>
      </c>
    </row>
    <row r="96" spans="1:51" s="15" customFormat="1" ht="12">
      <c r="A96" s="15"/>
      <c r="B96" s="249"/>
      <c r="C96" s="250"/>
      <c r="D96" s="219" t="s">
        <v>177</v>
      </c>
      <c r="E96" s="251" t="s">
        <v>19</v>
      </c>
      <c r="F96" s="252" t="s">
        <v>907</v>
      </c>
      <c r="G96" s="250"/>
      <c r="H96" s="251" t="s">
        <v>19</v>
      </c>
      <c r="I96" s="253"/>
      <c r="J96" s="250"/>
      <c r="K96" s="250"/>
      <c r="L96" s="254"/>
      <c r="M96" s="255"/>
      <c r="N96" s="256"/>
      <c r="O96" s="256"/>
      <c r="P96" s="256"/>
      <c r="Q96" s="256"/>
      <c r="R96" s="256"/>
      <c r="S96" s="256"/>
      <c r="T96" s="25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8" t="s">
        <v>177</v>
      </c>
      <c r="AU96" s="258" t="s">
        <v>84</v>
      </c>
      <c r="AV96" s="15" t="s">
        <v>82</v>
      </c>
      <c r="AW96" s="15" t="s">
        <v>35</v>
      </c>
      <c r="AX96" s="15" t="s">
        <v>74</v>
      </c>
      <c r="AY96" s="258" t="s">
        <v>165</v>
      </c>
    </row>
    <row r="97" spans="1:51" s="13" customFormat="1" ht="12">
      <c r="A97" s="13"/>
      <c r="B97" s="226"/>
      <c r="C97" s="227"/>
      <c r="D97" s="219" t="s">
        <v>177</v>
      </c>
      <c r="E97" s="228" t="s">
        <v>19</v>
      </c>
      <c r="F97" s="229" t="s">
        <v>908</v>
      </c>
      <c r="G97" s="227"/>
      <c r="H97" s="230">
        <v>369.94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177</v>
      </c>
      <c r="AU97" s="236" t="s">
        <v>84</v>
      </c>
      <c r="AV97" s="13" t="s">
        <v>84</v>
      </c>
      <c r="AW97" s="13" t="s">
        <v>35</v>
      </c>
      <c r="AX97" s="13" t="s">
        <v>74</v>
      </c>
      <c r="AY97" s="236" t="s">
        <v>165</v>
      </c>
    </row>
    <row r="98" spans="1:51" s="15" customFormat="1" ht="12">
      <c r="A98" s="15"/>
      <c r="B98" s="249"/>
      <c r="C98" s="250"/>
      <c r="D98" s="219" t="s">
        <v>177</v>
      </c>
      <c r="E98" s="251" t="s">
        <v>19</v>
      </c>
      <c r="F98" s="252" t="s">
        <v>909</v>
      </c>
      <c r="G98" s="250"/>
      <c r="H98" s="251" t="s">
        <v>19</v>
      </c>
      <c r="I98" s="253"/>
      <c r="J98" s="250"/>
      <c r="K98" s="250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177</v>
      </c>
      <c r="AU98" s="258" t="s">
        <v>84</v>
      </c>
      <c r="AV98" s="15" t="s">
        <v>82</v>
      </c>
      <c r="AW98" s="15" t="s">
        <v>35</v>
      </c>
      <c r="AX98" s="15" t="s">
        <v>74</v>
      </c>
      <c r="AY98" s="258" t="s">
        <v>165</v>
      </c>
    </row>
    <row r="99" spans="1:51" s="13" customFormat="1" ht="12">
      <c r="A99" s="13"/>
      <c r="B99" s="226"/>
      <c r="C99" s="227"/>
      <c r="D99" s="219" t="s">
        <v>177</v>
      </c>
      <c r="E99" s="228" t="s">
        <v>19</v>
      </c>
      <c r="F99" s="229" t="s">
        <v>910</v>
      </c>
      <c r="G99" s="227"/>
      <c r="H99" s="230">
        <v>389.75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177</v>
      </c>
      <c r="AU99" s="236" t="s">
        <v>84</v>
      </c>
      <c r="AV99" s="13" t="s">
        <v>84</v>
      </c>
      <c r="AW99" s="13" t="s">
        <v>35</v>
      </c>
      <c r="AX99" s="13" t="s">
        <v>74</v>
      </c>
      <c r="AY99" s="236" t="s">
        <v>165</v>
      </c>
    </row>
    <row r="100" spans="1:51" s="15" customFormat="1" ht="12">
      <c r="A100" s="15"/>
      <c r="B100" s="249"/>
      <c r="C100" s="250"/>
      <c r="D100" s="219" t="s">
        <v>177</v>
      </c>
      <c r="E100" s="251" t="s">
        <v>19</v>
      </c>
      <c r="F100" s="252" t="s">
        <v>911</v>
      </c>
      <c r="G100" s="250"/>
      <c r="H100" s="251" t="s">
        <v>19</v>
      </c>
      <c r="I100" s="253"/>
      <c r="J100" s="250"/>
      <c r="K100" s="250"/>
      <c r="L100" s="254"/>
      <c r="M100" s="255"/>
      <c r="N100" s="256"/>
      <c r="O100" s="256"/>
      <c r="P100" s="256"/>
      <c r="Q100" s="256"/>
      <c r="R100" s="256"/>
      <c r="S100" s="256"/>
      <c r="T100" s="257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8" t="s">
        <v>177</v>
      </c>
      <c r="AU100" s="258" t="s">
        <v>84</v>
      </c>
      <c r="AV100" s="15" t="s">
        <v>82</v>
      </c>
      <c r="AW100" s="15" t="s">
        <v>35</v>
      </c>
      <c r="AX100" s="15" t="s">
        <v>74</v>
      </c>
      <c r="AY100" s="258" t="s">
        <v>165</v>
      </c>
    </row>
    <row r="101" spans="1:51" s="13" customFormat="1" ht="12">
      <c r="A101" s="13"/>
      <c r="B101" s="226"/>
      <c r="C101" s="227"/>
      <c r="D101" s="219" t="s">
        <v>177</v>
      </c>
      <c r="E101" s="228" t="s">
        <v>19</v>
      </c>
      <c r="F101" s="229" t="s">
        <v>912</v>
      </c>
      <c r="G101" s="227"/>
      <c r="H101" s="230">
        <v>61.43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177</v>
      </c>
      <c r="AU101" s="236" t="s">
        <v>84</v>
      </c>
      <c r="AV101" s="13" t="s">
        <v>84</v>
      </c>
      <c r="AW101" s="13" t="s">
        <v>35</v>
      </c>
      <c r="AX101" s="13" t="s">
        <v>74</v>
      </c>
      <c r="AY101" s="236" t="s">
        <v>165</v>
      </c>
    </row>
    <row r="102" spans="1:51" s="15" customFormat="1" ht="12">
      <c r="A102" s="15"/>
      <c r="B102" s="249"/>
      <c r="C102" s="250"/>
      <c r="D102" s="219" t="s">
        <v>177</v>
      </c>
      <c r="E102" s="251" t="s">
        <v>19</v>
      </c>
      <c r="F102" s="252" t="s">
        <v>913</v>
      </c>
      <c r="G102" s="250"/>
      <c r="H102" s="251" t="s">
        <v>19</v>
      </c>
      <c r="I102" s="253"/>
      <c r="J102" s="250"/>
      <c r="K102" s="250"/>
      <c r="L102" s="254"/>
      <c r="M102" s="255"/>
      <c r="N102" s="256"/>
      <c r="O102" s="256"/>
      <c r="P102" s="256"/>
      <c r="Q102" s="256"/>
      <c r="R102" s="256"/>
      <c r="S102" s="256"/>
      <c r="T102" s="25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8" t="s">
        <v>177</v>
      </c>
      <c r="AU102" s="258" t="s">
        <v>84</v>
      </c>
      <c r="AV102" s="15" t="s">
        <v>82</v>
      </c>
      <c r="AW102" s="15" t="s">
        <v>35</v>
      </c>
      <c r="AX102" s="15" t="s">
        <v>74</v>
      </c>
      <c r="AY102" s="258" t="s">
        <v>165</v>
      </c>
    </row>
    <row r="103" spans="1:51" s="13" customFormat="1" ht="12">
      <c r="A103" s="13"/>
      <c r="B103" s="226"/>
      <c r="C103" s="227"/>
      <c r="D103" s="219" t="s">
        <v>177</v>
      </c>
      <c r="E103" s="228" t="s">
        <v>19</v>
      </c>
      <c r="F103" s="229" t="s">
        <v>619</v>
      </c>
      <c r="G103" s="227"/>
      <c r="H103" s="230">
        <v>104.46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177</v>
      </c>
      <c r="AU103" s="236" t="s">
        <v>84</v>
      </c>
      <c r="AV103" s="13" t="s">
        <v>84</v>
      </c>
      <c r="AW103" s="13" t="s">
        <v>35</v>
      </c>
      <c r="AX103" s="13" t="s">
        <v>74</v>
      </c>
      <c r="AY103" s="236" t="s">
        <v>165</v>
      </c>
    </row>
    <row r="104" spans="1:51" s="14" customFormat="1" ht="12">
      <c r="A104" s="14"/>
      <c r="B104" s="237"/>
      <c r="C104" s="238"/>
      <c r="D104" s="219" t="s">
        <v>177</v>
      </c>
      <c r="E104" s="239" t="s">
        <v>19</v>
      </c>
      <c r="F104" s="240" t="s">
        <v>179</v>
      </c>
      <c r="G104" s="238"/>
      <c r="H104" s="241">
        <v>925.58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177</v>
      </c>
      <c r="AU104" s="247" t="s">
        <v>84</v>
      </c>
      <c r="AV104" s="14" t="s">
        <v>171</v>
      </c>
      <c r="AW104" s="14" t="s">
        <v>35</v>
      </c>
      <c r="AX104" s="14" t="s">
        <v>82</v>
      </c>
      <c r="AY104" s="247" t="s">
        <v>165</v>
      </c>
    </row>
    <row r="105" spans="1:65" s="2" customFormat="1" ht="16.5" customHeight="1">
      <c r="A105" s="39"/>
      <c r="B105" s="40"/>
      <c r="C105" s="206" t="s">
        <v>84</v>
      </c>
      <c r="D105" s="206" t="s">
        <v>167</v>
      </c>
      <c r="E105" s="207" t="s">
        <v>914</v>
      </c>
      <c r="F105" s="208" t="s">
        <v>915</v>
      </c>
      <c r="G105" s="209" t="s">
        <v>105</v>
      </c>
      <c r="H105" s="210">
        <v>2019.7</v>
      </c>
      <c r="I105" s="211"/>
      <c r="J105" s="212">
        <f>ROUND(I105*H105,2)</f>
        <v>0</v>
      </c>
      <c r="K105" s="208" t="s">
        <v>170</v>
      </c>
      <c r="L105" s="45"/>
      <c r="M105" s="213" t="s">
        <v>19</v>
      </c>
      <c r="N105" s="214" t="s">
        <v>45</v>
      </c>
      <c r="O105" s="85"/>
      <c r="P105" s="215">
        <f>O105*H105</f>
        <v>0</v>
      </c>
      <c r="Q105" s="215">
        <v>0.00085</v>
      </c>
      <c r="R105" s="215">
        <f>Q105*H105</f>
        <v>1.716745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171</v>
      </c>
      <c r="AT105" s="217" t="s">
        <v>167</v>
      </c>
      <c r="AU105" s="217" t="s">
        <v>84</v>
      </c>
      <c r="AY105" s="18" t="s">
        <v>165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82</v>
      </c>
      <c r="BK105" s="218">
        <f>ROUND(I105*H105,2)</f>
        <v>0</v>
      </c>
      <c r="BL105" s="18" t="s">
        <v>171</v>
      </c>
      <c r="BM105" s="217" t="s">
        <v>916</v>
      </c>
    </row>
    <row r="106" spans="1:47" s="2" customFormat="1" ht="12">
      <c r="A106" s="39"/>
      <c r="B106" s="40"/>
      <c r="C106" s="41"/>
      <c r="D106" s="219" t="s">
        <v>173</v>
      </c>
      <c r="E106" s="41"/>
      <c r="F106" s="220" t="s">
        <v>917</v>
      </c>
      <c r="G106" s="41"/>
      <c r="H106" s="41"/>
      <c r="I106" s="221"/>
      <c r="J106" s="41"/>
      <c r="K106" s="41"/>
      <c r="L106" s="45"/>
      <c r="M106" s="222"/>
      <c r="N106" s="223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173</v>
      </c>
      <c r="AU106" s="18" t="s">
        <v>84</v>
      </c>
    </row>
    <row r="107" spans="1:47" s="2" customFormat="1" ht="12">
      <c r="A107" s="39"/>
      <c r="B107" s="40"/>
      <c r="C107" s="41"/>
      <c r="D107" s="224" t="s">
        <v>175</v>
      </c>
      <c r="E107" s="41"/>
      <c r="F107" s="225" t="s">
        <v>918</v>
      </c>
      <c r="G107" s="41"/>
      <c r="H107" s="41"/>
      <c r="I107" s="221"/>
      <c r="J107" s="41"/>
      <c r="K107" s="41"/>
      <c r="L107" s="45"/>
      <c r="M107" s="222"/>
      <c r="N107" s="223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175</v>
      </c>
      <c r="AU107" s="18" t="s">
        <v>84</v>
      </c>
    </row>
    <row r="108" spans="1:51" s="13" customFormat="1" ht="12">
      <c r="A108" s="13"/>
      <c r="B108" s="226"/>
      <c r="C108" s="227"/>
      <c r="D108" s="219" t="s">
        <v>177</v>
      </c>
      <c r="E108" s="228" t="s">
        <v>19</v>
      </c>
      <c r="F108" s="229" t="s">
        <v>919</v>
      </c>
      <c r="G108" s="227"/>
      <c r="H108" s="230">
        <v>2019.7</v>
      </c>
      <c r="I108" s="231"/>
      <c r="J108" s="227"/>
      <c r="K108" s="227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177</v>
      </c>
      <c r="AU108" s="236" t="s">
        <v>84</v>
      </c>
      <c r="AV108" s="13" t="s">
        <v>84</v>
      </c>
      <c r="AW108" s="13" t="s">
        <v>35</v>
      </c>
      <c r="AX108" s="13" t="s">
        <v>74</v>
      </c>
      <c r="AY108" s="236" t="s">
        <v>165</v>
      </c>
    </row>
    <row r="109" spans="1:51" s="14" customFormat="1" ht="12">
      <c r="A109" s="14"/>
      <c r="B109" s="237"/>
      <c r="C109" s="238"/>
      <c r="D109" s="219" t="s">
        <v>177</v>
      </c>
      <c r="E109" s="239" t="s">
        <v>19</v>
      </c>
      <c r="F109" s="240" t="s">
        <v>179</v>
      </c>
      <c r="G109" s="238"/>
      <c r="H109" s="241">
        <v>2019.7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177</v>
      </c>
      <c r="AU109" s="247" t="s">
        <v>84</v>
      </c>
      <c r="AV109" s="14" t="s">
        <v>171</v>
      </c>
      <c r="AW109" s="14" t="s">
        <v>35</v>
      </c>
      <c r="AX109" s="14" t="s">
        <v>82</v>
      </c>
      <c r="AY109" s="247" t="s">
        <v>165</v>
      </c>
    </row>
    <row r="110" spans="1:65" s="2" customFormat="1" ht="16.5" customHeight="1">
      <c r="A110" s="39"/>
      <c r="B110" s="40"/>
      <c r="C110" s="206" t="s">
        <v>107</v>
      </c>
      <c r="D110" s="206" t="s">
        <v>167</v>
      </c>
      <c r="E110" s="207" t="s">
        <v>920</v>
      </c>
      <c r="F110" s="208" t="s">
        <v>921</v>
      </c>
      <c r="G110" s="209" t="s">
        <v>105</v>
      </c>
      <c r="H110" s="210">
        <v>2019.7</v>
      </c>
      <c r="I110" s="211"/>
      <c r="J110" s="212">
        <f>ROUND(I110*H110,2)</f>
        <v>0</v>
      </c>
      <c r="K110" s="208" t="s">
        <v>170</v>
      </c>
      <c r="L110" s="45"/>
      <c r="M110" s="213" t="s">
        <v>19</v>
      </c>
      <c r="N110" s="214" t="s">
        <v>45</v>
      </c>
      <c r="O110" s="85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7" t="s">
        <v>171</v>
      </c>
      <c r="AT110" s="217" t="s">
        <v>167</v>
      </c>
      <c r="AU110" s="217" t="s">
        <v>84</v>
      </c>
      <c r="AY110" s="18" t="s">
        <v>165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82</v>
      </c>
      <c r="BK110" s="218">
        <f>ROUND(I110*H110,2)</f>
        <v>0</v>
      </c>
      <c r="BL110" s="18" t="s">
        <v>171</v>
      </c>
      <c r="BM110" s="217" t="s">
        <v>922</v>
      </c>
    </row>
    <row r="111" spans="1:47" s="2" customFormat="1" ht="12">
      <c r="A111" s="39"/>
      <c r="B111" s="40"/>
      <c r="C111" s="41"/>
      <c r="D111" s="219" t="s">
        <v>173</v>
      </c>
      <c r="E111" s="41"/>
      <c r="F111" s="220" t="s">
        <v>923</v>
      </c>
      <c r="G111" s="41"/>
      <c r="H111" s="41"/>
      <c r="I111" s="221"/>
      <c r="J111" s="41"/>
      <c r="K111" s="41"/>
      <c r="L111" s="45"/>
      <c r="M111" s="222"/>
      <c r="N111" s="223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173</v>
      </c>
      <c r="AU111" s="18" t="s">
        <v>84</v>
      </c>
    </row>
    <row r="112" spans="1:47" s="2" customFormat="1" ht="12">
      <c r="A112" s="39"/>
      <c r="B112" s="40"/>
      <c r="C112" s="41"/>
      <c r="D112" s="224" t="s">
        <v>175</v>
      </c>
      <c r="E112" s="41"/>
      <c r="F112" s="225" t="s">
        <v>924</v>
      </c>
      <c r="G112" s="41"/>
      <c r="H112" s="41"/>
      <c r="I112" s="221"/>
      <c r="J112" s="41"/>
      <c r="K112" s="41"/>
      <c r="L112" s="45"/>
      <c r="M112" s="222"/>
      <c r="N112" s="223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175</v>
      </c>
      <c r="AU112" s="18" t="s">
        <v>84</v>
      </c>
    </row>
    <row r="113" spans="1:65" s="2" customFormat="1" ht="21.75" customHeight="1">
      <c r="A113" s="39"/>
      <c r="B113" s="40"/>
      <c r="C113" s="206" t="s">
        <v>171</v>
      </c>
      <c r="D113" s="206" t="s">
        <v>167</v>
      </c>
      <c r="E113" s="207" t="s">
        <v>582</v>
      </c>
      <c r="F113" s="208" t="s">
        <v>583</v>
      </c>
      <c r="G113" s="209" t="s">
        <v>221</v>
      </c>
      <c r="H113" s="210">
        <v>828.4</v>
      </c>
      <c r="I113" s="211"/>
      <c r="J113" s="212">
        <f>ROUND(I113*H113,2)</f>
        <v>0</v>
      </c>
      <c r="K113" s="208" t="s">
        <v>170</v>
      </c>
      <c r="L113" s="45"/>
      <c r="M113" s="213" t="s">
        <v>19</v>
      </c>
      <c r="N113" s="214" t="s">
        <v>45</v>
      </c>
      <c r="O113" s="85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171</v>
      </c>
      <c r="AT113" s="217" t="s">
        <v>167</v>
      </c>
      <c r="AU113" s="217" t="s">
        <v>84</v>
      </c>
      <c r="AY113" s="18" t="s">
        <v>165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82</v>
      </c>
      <c r="BK113" s="218">
        <f>ROUND(I113*H113,2)</f>
        <v>0</v>
      </c>
      <c r="BL113" s="18" t="s">
        <v>171</v>
      </c>
      <c r="BM113" s="217" t="s">
        <v>925</v>
      </c>
    </row>
    <row r="114" spans="1:47" s="2" customFormat="1" ht="12">
      <c r="A114" s="39"/>
      <c r="B114" s="40"/>
      <c r="C114" s="41"/>
      <c r="D114" s="219" t="s">
        <v>173</v>
      </c>
      <c r="E114" s="41"/>
      <c r="F114" s="220" t="s">
        <v>585</v>
      </c>
      <c r="G114" s="41"/>
      <c r="H114" s="41"/>
      <c r="I114" s="221"/>
      <c r="J114" s="41"/>
      <c r="K114" s="41"/>
      <c r="L114" s="45"/>
      <c r="M114" s="222"/>
      <c r="N114" s="223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173</v>
      </c>
      <c r="AU114" s="18" t="s">
        <v>84</v>
      </c>
    </row>
    <row r="115" spans="1:47" s="2" customFormat="1" ht="12">
      <c r="A115" s="39"/>
      <c r="B115" s="40"/>
      <c r="C115" s="41"/>
      <c r="D115" s="224" t="s">
        <v>175</v>
      </c>
      <c r="E115" s="41"/>
      <c r="F115" s="225" t="s">
        <v>586</v>
      </c>
      <c r="G115" s="41"/>
      <c r="H115" s="41"/>
      <c r="I115" s="221"/>
      <c r="J115" s="41"/>
      <c r="K115" s="41"/>
      <c r="L115" s="45"/>
      <c r="M115" s="222"/>
      <c r="N115" s="223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175</v>
      </c>
      <c r="AU115" s="18" t="s">
        <v>84</v>
      </c>
    </row>
    <row r="116" spans="1:65" s="2" customFormat="1" ht="21.75" customHeight="1">
      <c r="A116" s="39"/>
      <c r="B116" s="40"/>
      <c r="C116" s="206" t="s">
        <v>201</v>
      </c>
      <c r="D116" s="206" t="s">
        <v>167</v>
      </c>
      <c r="E116" s="207" t="s">
        <v>587</v>
      </c>
      <c r="F116" s="208" t="s">
        <v>588</v>
      </c>
      <c r="G116" s="209" t="s">
        <v>221</v>
      </c>
      <c r="H116" s="210">
        <v>511.38</v>
      </c>
      <c r="I116" s="211"/>
      <c r="J116" s="212">
        <f>ROUND(I116*H116,2)</f>
        <v>0</v>
      </c>
      <c r="K116" s="208" t="s">
        <v>170</v>
      </c>
      <c r="L116" s="45"/>
      <c r="M116" s="213" t="s">
        <v>19</v>
      </c>
      <c r="N116" s="214" t="s">
        <v>45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171</v>
      </c>
      <c r="AT116" s="217" t="s">
        <v>167</v>
      </c>
      <c r="AU116" s="217" t="s">
        <v>84</v>
      </c>
      <c r="AY116" s="18" t="s">
        <v>165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82</v>
      </c>
      <c r="BK116" s="218">
        <f>ROUND(I116*H116,2)</f>
        <v>0</v>
      </c>
      <c r="BL116" s="18" t="s">
        <v>171</v>
      </c>
      <c r="BM116" s="217" t="s">
        <v>926</v>
      </c>
    </row>
    <row r="117" spans="1:47" s="2" customFormat="1" ht="12">
      <c r="A117" s="39"/>
      <c r="B117" s="40"/>
      <c r="C117" s="41"/>
      <c r="D117" s="219" t="s">
        <v>173</v>
      </c>
      <c r="E117" s="41"/>
      <c r="F117" s="220" t="s">
        <v>590</v>
      </c>
      <c r="G117" s="41"/>
      <c r="H117" s="41"/>
      <c r="I117" s="221"/>
      <c r="J117" s="41"/>
      <c r="K117" s="41"/>
      <c r="L117" s="45"/>
      <c r="M117" s="222"/>
      <c r="N117" s="223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173</v>
      </c>
      <c r="AU117" s="18" t="s">
        <v>84</v>
      </c>
    </row>
    <row r="118" spans="1:47" s="2" customFormat="1" ht="12">
      <c r="A118" s="39"/>
      <c r="B118" s="40"/>
      <c r="C118" s="41"/>
      <c r="D118" s="224" t="s">
        <v>175</v>
      </c>
      <c r="E118" s="41"/>
      <c r="F118" s="225" t="s">
        <v>591</v>
      </c>
      <c r="G118" s="41"/>
      <c r="H118" s="41"/>
      <c r="I118" s="221"/>
      <c r="J118" s="41"/>
      <c r="K118" s="41"/>
      <c r="L118" s="45"/>
      <c r="M118" s="222"/>
      <c r="N118" s="223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175</v>
      </c>
      <c r="AU118" s="18" t="s">
        <v>84</v>
      </c>
    </row>
    <row r="119" spans="1:65" s="2" customFormat="1" ht="16.5" customHeight="1">
      <c r="A119" s="39"/>
      <c r="B119" s="40"/>
      <c r="C119" s="206" t="s">
        <v>207</v>
      </c>
      <c r="D119" s="206" t="s">
        <v>167</v>
      </c>
      <c r="E119" s="207" t="s">
        <v>592</v>
      </c>
      <c r="F119" s="208" t="s">
        <v>593</v>
      </c>
      <c r="G119" s="209" t="s">
        <v>221</v>
      </c>
      <c r="H119" s="210">
        <v>925.58</v>
      </c>
      <c r="I119" s="211"/>
      <c r="J119" s="212">
        <f>ROUND(I119*H119,2)</f>
        <v>0</v>
      </c>
      <c r="K119" s="208" t="s">
        <v>170</v>
      </c>
      <c r="L119" s="45"/>
      <c r="M119" s="213" t="s">
        <v>19</v>
      </c>
      <c r="N119" s="214" t="s">
        <v>45</v>
      </c>
      <c r="O119" s="85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171</v>
      </c>
      <c r="AT119" s="217" t="s">
        <v>167</v>
      </c>
      <c r="AU119" s="217" t="s">
        <v>84</v>
      </c>
      <c r="AY119" s="18" t="s">
        <v>165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82</v>
      </c>
      <c r="BK119" s="218">
        <f>ROUND(I119*H119,2)</f>
        <v>0</v>
      </c>
      <c r="BL119" s="18" t="s">
        <v>171</v>
      </c>
      <c r="BM119" s="217" t="s">
        <v>927</v>
      </c>
    </row>
    <row r="120" spans="1:47" s="2" customFormat="1" ht="12">
      <c r="A120" s="39"/>
      <c r="B120" s="40"/>
      <c r="C120" s="41"/>
      <c r="D120" s="219" t="s">
        <v>173</v>
      </c>
      <c r="E120" s="41"/>
      <c r="F120" s="220" t="s">
        <v>595</v>
      </c>
      <c r="G120" s="41"/>
      <c r="H120" s="41"/>
      <c r="I120" s="221"/>
      <c r="J120" s="41"/>
      <c r="K120" s="41"/>
      <c r="L120" s="45"/>
      <c r="M120" s="222"/>
      <c r="N120" s="223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173</v>
      </c>
      <c r="AU120" s="18" t="s">
        <v>84</v>
      </c>
    </row>
    <row r="121" spans="1:47" s="2" customFormat="1" ht="12">
      <c r="A121" s="39"/>
      <c r="B121" s="40"/>
      <c r="C121" s="41"/>
      <c r="D121" s="224" t="s">
        <v>175</v>
      </c>
      <c r="E121" s="41"/>
      <c r="F121" s="225" t="s">
        <v>596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175</v>
      </c>
      <c r="AU121" s="18" t="s">
        <v>84</v>
      </c>
    </row>
    <row r="122" spans="1:65" s="2" customFormat="1" ht="16.5" customHeight="1">
      <c r="A122" s="39"/>
      <c r="B122" s="40"/>
      <c r="C122" s="206" t="s">
        <v>137</v>
      </c>
      <c r="D122" s="206" t="s">
        <v>167</v>
      </c>
      <c r="E122" s="207" t="s">
        <v>597</v>
      </c>
      <c r="F122" s="208" t="s">
        <v>598</v>
      </c>
      <c r="G122" s="209" t="s">
        <v>532</v>
      </c>
      <c r="H122" s="210">
        <v>1022.76</v>
      </c>
      <c r="I122" s="211"/>
      <c r="J122" s="212">
        <f>ROUND(I122*H122,2)</f>
        <v>0</v>
      </c>
      <c r="K122" s="208" t="s">
        <v>170</v>
      </c>
      <c r="L122" s="45"/>
      <c r="M122" s="213" t="s">
        <v>19</v>
      </c>
      <c r="N122" s="214" t="s">
        <v>45</v>
      </c>
      <c r="O122" s="85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171</v>
      </c>
      <c r="AT122" s="217" t="s">
        <v>167</v>
      </c>
      <c r="AU122" s="217" t="s">
        <v>84</v>
      </c>
      <c r="AY122" s="18" t="s">
        <v>165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82</v>
      </c>
      <c r="BK122" s="218">
        <f>ROUND(I122*H122,2)</f>
        <v>0</v>
      </c>
      <c r="BL122" s="18" t="s">
        <v>171</v>
      </c>
      <c r="BM122" s="217" t="s">
        <v>928</v>
      </c>
    </row>
    <row r="123" spans="1:47" s="2" customFormat="1" ht="12">
      <c r="A123" s="39"/>
      <c r="B123" s="40"/>
      <c r="C123" s="41"/>
      <c r="D123" s="219" t="s">
        <v>173</v>
      </c>
      <c r="E123" s="41"/>
      <c r="F123" s="220" t="s">
        <v>600</v>
      </c>
      <c r="G123" s="41"/>
      <c r="H123" s="41"/>
      <c r="I123" s="221"/>
      <c r="J123" s="41"/>
      <c r="K123" s="41"/>
      <c r="L123" s="45"/>
      <c r="M123" s="222"/>
      <c r="N123" s="223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173</v>
      </c>
      <c r="AU123" s="18" t="s">
        <v>84</v>
      </c>
    </row>
    <row r="124" spans="1:47" s="2" customFormat="1" ht="12">
      <c r="A124" s="39"/>
      <c r="B124" s="40"/>
      <c r="C124" s="41"/>
      <c r="D124" s="224" t="s">
        <v>175</v>
      </c>
      <c r="E124" s="41"/>
      <c r="F124" s="225" t="s">
        <v>601</v>
      </c>
      <c r="G124" s="41"/>
      <c r="H124" s="41"/>
      <c r="I124" s="221"/>
      <c r="J124" s="41"/>
      <c r="K124" s="41"/>
      <c r="L124" s="45"/>
      <c r="M124" s="222"/>
      <c r="N124" s="223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175</v>
      </c>
      <c r="AU124" s="18" t="s">
        <v>84</v>
      </c>
    </row>
    <row r="125" spans="1:51" s="15" customFormat="1" ht="12">
      <c r="A125" s="15"/>
      <c r="B125" s="249"/>
      <c r="C125" s="250"/>
      <c r="D125" s="219" t="s">
        <v>177</v>
      </c>
      <c r="E125" s="251" t="s">
        <v>19</v>
      </c>
      <c r="F125" s="252" t="s">
        <v>602</v>
      </c>
      <c r="G125" s="250"/>
      <c r="H125" s="251" t="s">
        <v>19</v>
      </c>
      <c r="I125" s="253"/>
      <c r="J125" s="250"/>
      <c r="K125" s="250"/>
      <c r="L125" s="254"/>
      <c r="M125" s="255"/>
      <c r="N125" s="256"/>
      <c r="O125" s="256"/>
      <c r="P125" s="256"/>
      <c r="Q125" s="256"/>
      <c r="R125" s="256"/>
      <c r="S125" s="256"/>
      <c r="T125" s="257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8" t="s">
        <v>177</v>
      </c>
      <c r="AU125" s="258" t="s">
        <v>84</v>
      </c>
      <c r="AV125" s="15" t="s">
        <v>82</v>
      </c>
      <c r="AW125" s="15" t="s">
        <v>35</v>
      </c>
      <c r="AX125" s="15" t="s">
        <v>74</v>
      </c>
      <c r="AY125" s="258" t="s">
        <v>165</v>
      </c>
    </row>
    <row r="126" spans="1:51" s="13" customFormat="1" ht="12">
      <c r="A126" s="13"/>
      <c r="B126" s="226"/>
      <c r="C126" s="227"/>
      <c r="D126" s="219" t="s">
        <v>177</v>
      </c>
      <c r="E126" s="228" t="s">
        <v>19</v>
      </c>
      <c r="F126" s="229" t="s">
        <v>929</v>
      </c>
      <c r="G126" s="227"/>
      <c r="H126" s="230">
        <v>1022.76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177</v>
      </c>
      <c r="AU126" s="236" t="s">
        <v>84</v>
      </c>
      <c r="AV126" s="13" t="s">
        <v>84</v>
      </c>
      <c r="AW126" s="13" t="s">
        <v>35</v>
      </c>
      <c r="AX126" s="13" t="s">
        <v>74</v>
      </c>
      <c r="AY126" s="236" t="s">
        <v>165</v>
      </c>
    </row>
    <row r="127" spans="1:51" s="14" customFormat="1" ht="12">
      <c r="A127" s="14"/>
      <c r="B127" s="237"/>
      <c r="C127" s="238"/>
      <c r="D127" s="219" t="s">
        <v>177</v>
      </c>
      <c r="E127" s="239" t="s">
        <v>19</v>
      </c>
      <c r="F127" s="240" t="s">
        <v>179</v>
      </c>
      <c r="G127" s="238"/>
      <c r="H127" s="241">
        <v>1022.76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177</v>
      </c>
      <c r="AU127" s="247" t="s">
        <v>84</v>
      </c>
      <c r="AV127" s="14" t="s">
        <v>171</v>
      </c>
      <c r="AW127" s="14" t="s">
        <v>35</v>
      </c>
      <c r="AX127" s="14" t="s">
        <v>82</v>
      </c>
      <c r="AY127" s="247" t="s">
        <v>165</v>
      </c>
    </row>
    <row r="128" spans="1:65" s="2" customFormat="1" ht="16.5" customHeight="1">
      <c r="A128" s="39"/>
      <c r="B128" s="40"/>
      <c r="C128" s="206" t="s">
        <v>218</v>
      </c>
      <c r="D128" s="206" t="s">
        <v>167</v>
      </c>
      <c r="E128" s="207" t="s">
        <v>604</v>
      </c>
      <c r="F128" s="208" t="s">
        <v>605</v>
      </c>
      <c r="G128" s="209" t="s">
        <v>221</v>
      </c>
      <c r="H128" s="210">
        <v>511.38</v>
      </c>
      <c r="I128" s="211"/>
      <c r="J128" s="212">
        <f>ROUND(I128*H128,2)</f>
        <v>0</v>
      </c>
      <c r="K128" s="208" t="s">
        <v>170</v>
      </c>
      <c r="L128" s="45"/>
      <c r="M128" s="213" t="s">
        <v>19</v>
      </c>
      <c r="N128" s="214" t="s">
        <v>45</v>
      </c>
      <c r="O128" s="85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171</v>
      </c>
      <c r="AT128" s="217" t="s">
        <v>167</v>
      </c>
      <c r="AU128" s="217" t="s">
        <v>84</v>
      </c>
      <c r="AY128" s="18" t="s">
        <v>165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82</v>
      </c>
      <c r="BK128" s="218">
        <f>ROUND(I128*H128,2)</f>
        <v>0</v>
      </c>
      <c r="BL128" s="18" t="s">
        <v>171</v>
      </c>
      <c r="BM128" s="217" t="s">
        <v>930</v>
      </c>
    </row>
    <row r="129" spans="1:47" s="2" customFormat="1" ht="12">
      <c r="A129" s="39"/>
      <c r="B129" s="40"/>
      <c r="C129" s="41"/>
      <c r="D129" s="219" t="s">
        <v>173</v>
      </c>
      <c r="E129" s="41"/>
      <c r="F129" s="220" t="s">
        <v>607</v>
      </c>
      <c r="G129" s="41"/>
      <c r="H129" s="41"/>
      <c r="I129" s="221"/>
      <c r="J129" s="41"/>
      <c r="K129" s="41"/>
      <c r="L129" s="45"/>
      <c r="M129" s="222"/>
      <c r="N129" s="223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173</v>
      </c>
      <c r="AU129" s="18" t="s">
        <v>84</v>
      </c>
    </row>
    <row r="130" spans="1:47" s="2" customFormat="1" ht="12">
      <c r="A130" s="39"/>
      <c r="B130" s="40"/>
      <c r="C130" s="41"/>
      <c r="D130" s="224" t="s">
        <v>175</v>
      </c>
      <c r="E130" s="41"/>
      <c r="F130" s="225" t="s">
        <v>608</v>
      </c>
      <c r="G130" s="41"/>
      <c r="H130" s="41"/>
      <c r="I130" s="221"/>
      <c r="J130" s="41"/>
      <c r="K130" s="41"/>
      <c r="L130" s="45"/>
      <c r="M130" s="222"/>
      <c r="N130" s="223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175</v>
      </c>
      <c r="AU130" s="18" t="s">
        <v>84</v>
      </c>
    </row>
    <row r="131" spans="1:65" s="2" customFormat="1" ht="16.5" customHeight="1">
      <c r="A131" s="39"/>
      <c r="B131" s="40"/>
      <c r="C131" s="206" t="s">
        <v>229</v>
      </c>
      <c r="D131" s="206" t="s">
        <v>167</v>
      </c>
      <c r="E131" s="207" t="s">
        <v>609</v>
      </c>
      <c r="F131" s="208" t="s">
        <v>610</v>
      </c>
      <c r="G131" s="209" t="s">
        <v>221</v>
      </c>
      <c r="H131" s="210">
        <v>414.2</v>
      </c>
      <c r="I131" s="211"/>
      <c r="J131" s="212">
        <f>ROUND(I131*H131,2)</f>
        <v>0</v>
      </c>
      <c r="K131" s="208" t="s">
        <v>170</v>
      </c>
      <c r="L131" s="45"/>
      <c r="M131" s="213" t="s">
        <v>19</v>
      </c>
      <c r="N131" s="214" t="s">
        <v>45</v>
      </c>
      <c r="O131" s="85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171</v>
      </c>
      <c r="AT131" s="217" t="s">
        <v>167</v>
      </c>
      <c r="AU131" s="217" t="s">
        <v>84</v>
      </c>
      <c r="AY131" s="18" t="s">
        <v>165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82</v>
      </c>
      <c r="BK131" s="218">
        <f>ROUND(I131*H131,2)</f>
        <v>0</v>
      </c>
      <c r="BL131" s="18" t="s">
        <v>171</v>
      </c>
      <c r="BM131" s="217" t="s">
        <v>931</v>
      </c>
    </row>
    <row r="132" spans="1:47" s="2" customFormat="1" ht="12">
      <c r="A132" s="39"/>
      <c r="B132" s="40"/>
      <c r="C132" s="41"/>
      <c r="D132" s="219" t="s">
        <v>173</v>
      </c>
      <c r="E132" s="41"/>
      <c r="F132" s="220" t="s">
        <v>612</v>
      </c>
      <c r="G132" s="41"/>
      <c r="H132" s="41"/>
      <c r="I132" s="221"/>
      <c r="J132" s="41"/>
      <c r="K132" s="41"/>
      <c r="L132" s="45"/>
      <c r="M132" s="222"/>
      <c r="N132" s="22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84</v>
      </c>
    </row>
    <row r="133" spans="1:47" s="2" customFormat="1" ht="12">
      <c r="A133" s="39"/>
      <c r="B133" s="40"/>
      <c r="C133" s="41"/>
      <c r="D133" s="224" t="s">
        <v>175</v>
      </c>
      <c r="E133" s="41"/>
      <c r="F133" s="225" t="s">
        <v>613</v>
      </c>
      <c r="G133" s="41"/>
      <c r="H133" s="41"/>
      <c r="I133" s="221"/>
      <c r="J133" s="41"/>
      <c r="K133" s="41"/>
      <c r="L133" s="45"/>
      <c r="M133" s="222"/>
      <c r="N133" s="223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175</v>
      </c>
      <c r="AU133" s="18" t="s">
        <v>84</v>
      </c>
    </row>
    <row r="134" spans="1:51" s="13" customFormat="1" ht="12">
      <c r="A134" s="13"/>
      <c r="B134" s="226"/>
      <c r="C134" s="227"/>
      <c r="D134" s="219" t="s">
        <v>177</v>
      </c>
      <c r="E134" s="228" t="s">
        <v>19</v>
      </c>
      <c r="F134" s="229" t="s">
        <v>932</v>
      </c>
      <c r="G134" s="227"/>
      <c r="H134" s="230">
        <v>414.2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177</v>
      </c>
      <c r="AU134" s="236" t="s">
        <v>84</v>
      </c>
      <c r="AV134" s="13" t="s">
        <v>84</v>
      </c>
      <c r="AW134" s="13" t="s">
        <v>35</v>
      </c>
      <c r="AX134" s="13" t="s">
        <v>74</v>
      </c>
      <c r="AY134" s="236" t="s">
        <v>165</v>
      </c>
    </row>
    <row r="135" spans="1:51" s="14" customFormat="1" ht="12">
      <c r="A135" s="14"/>
      <c r="B135" s="237"/>
      <c r="C135" s="238"/>
      <c r="D135" s="219" t="s">
        <v>177</v>
      </c>
      <c r="E135" s="239" t="s">
        <v>19</v>
      </c>
      <c r="F135" s="240" t="s">
        <v>179</v>
      </c>
      <c r="G135" s="238"/>
      <c r="H135" s="241">
        <v>414.2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177</v>
      </c>
      <c r="AU135" s="247" t="s">
        <v>84</v>
      </c>
      <c r="AV135" s="14" t="s">
        <v>171</v>
      </c>
      <c r="AW135" s="14" t="s">
        <v>35</v>
      </c>
      <c r="AX135" s="14" t="s">
        <v>82</v>
      </c>
      <c r="AY135" s="247" t="s">
        <v>165</v>
      </c>
    </row>
    <row r="136" spans="1:65" s="2" customFormat="1" ht="16.5" customHeight="1">
      <c r="A136" s="39"/>
      <c r="B136" s="40"/>
      <c r="C136" s="206" t="s">
        <v>235</v>
      </c>
      <c r="D136" s="206" t="s">
        <v>167</v>
      </c>
      <c r="E136" s="207" t="s">
        <v>614</v>
      </c>
      <c r="F136" s="208" t="s">
        <v>615</v>
      </c>
      <c r="G136" s="209" t="s">
        <v>221</v>
      </c>
      <c r="H136" s="210">
        <v>233.26</v>
      </c>
      <c r="I136" s="211"/>
      <c r="J136" s="212">
        <f>ROUND(I136*H136,2)</f>
        <v>0</v>
      </c>
      <c r="K136" s="208" t="s">
        <v>170</v>
      </c>
      <c r="L136" s="45"/>
      <c r="M136" s="213" t="s">
        <v>19</v>
      </c>
      <c r="N136" s="214" t="s">
        <v>45</v>
      </c>
      <c r="O136" s="85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7" t="s">
        <v>171</v>
      </c>
      <c r="AT136" s="217" t="s">
        <v>167</v>
      </c>
      <c r="AU136" s="217" t="s">
        <v>84</v>
      </c>
      <c r="AY136" s="18" t="s">
        <v>165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82</v>
      </c>
      <c r="BK136" s="218">
        <f>ROUND(I136*H136,2)</f>
        <v>0</v>
      </c>
      <c r="BL136" s="18" t="s">
        <v>171</v>
      </c>
      <c r="BM136" s="217" t="s">
        <v>933</v>
      </c>
    </row>
    <row r="137" spans="1:47" s="2" customFormat="1" ht="12">
      <c r="A137" s="39"/>
      <c r="B137" s="40"/>
      <c r="C137" s="41"/>
      <c r="D137" s="219" t="s">
        <v>173</v>
      </c>
      <c r="E137" s="41"/>
      <c r="F137" s="220" t="s">
        <v>617</v>
      </c>
      <c r="G137" s="41"/>
      <c r="H137" s="41"/>
      <c r="I137" s="221"/>
      <c r="J137" s="41"/>
      <c r="K137" s="41"/>
      <c r="L137" s="45"/>
      <c r="M137" s="222"/>
      <c r="N137" s="223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173</v>
      </c>
      <c r="AU137" s="18" t="s">
        <v>84</v>
      </c>
    </row>
    <row r="138" spans="1:47" s="2" customFormat="1" ht="12">
      <c r="A138" s="39"/>
      <c r="B138" s="40"/>
      <c r="C138" s="41"/>
      <c r="D138" s="224" t="s">
        <v>175</v>
      </c>
      <c r="E138" s="41"/>
      <c r="F138" s="225" t="s">
        <v>618</v>
      </c>
      <c r="G138" s="41"/>
      <c r="H138" s="41"/>
      <c r="I138" s="221"/>
      <c r="J138" s="41"/>
      <c r="K138" s="41"/>
      <c r="L138" s="45"/>
      <c r="M138" s="222"/>
      <c r="N138" s="223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175</v>
      </c>
      <c r="AU138" s="18" t="s">
        <v>84</v>
      </c>
    </row>
    <row r="139" spans="1:51" s="13" customFormat="1" ht="12">
      <c r="A139" s="13"/>
      <c r="B139" s="226"/>
      <c r="C139" s="227"/>
      <c r="D139" s="219" t="s">
        <v>177</v>
      </c>
      <c r="E139" s="228" t="s">
        <v>19</v>
      </c>
      <c r="F139" s="229" t="s">
        <v>934</v>
      </c>
      <c r="G139" s="227"/>
      <c r="H139" s="230">
        <v>233.26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177</v>
      </c>
      <c r="AU139" s="236" t="s">
        <v>84</v>
      </c>
      <c r="AV139" s="13" t="s">
        <v>84</v>
      </c>
      <c r="AW139" s="13" t="s">
        <v>35</v>
      </c>
      <c r="AX139" s="13" t="s">
        <v>74</v>
      </c>
      <c r="AY139" s="236" t="s">
        <v>165</v>
      </c>
    </row>
    <row r="140" spans="1:51" s="14" customFormat="1" ht="12">
      <c r="A140" s="14"/>
      <c r="B140" s="237"/>
      <c r="C140" s="238"/>
      <c r="D140" s="219" t="s">
        <v>177</v>
      </c>
      <c r="E140" s="239" t="s">
        <v>19</v>
      </c>
      <c r="F140" s="240" t="s">
        <v>179</v>
      </c>
      <c r="G140" s="238"/>
      <c r="H140" s="241">
        <v>233.26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7" t="s">
        <v>177</v>
      </c>
      <c r="AU140" s="247" t="s">
        <v>84</v>
      </c>
      <c r="AV140" s="14" t="s">
        <v>171</v>
      </c>
      <c r="AW140" s="14" t="s">
        <v>35</v>
      </c>
      <c r="AX140" s="14" t="s">
        <v>82</v>
      </c>
      <c r="AY140" s="247" t="s">
        <v>165</v>
      </c>
    </row>
    <row r="141" spans="1:65" s="2" customFormat="1" ht="16.5" customHeight="1">
      <c r="A141" s="39"/>
      <c r="B141" s="40"/>
      <c r="C141" s="259" t="s">
        <v>243</v>
      </c>
      <c r="D141" s="259" t="s">
        <v>267</v>
      </c>
      <c r="E141" s="260" t="s">
        <v>620</v>
      </c>
      <c r="F141" s="261" t="s">
        <v>621</v>
      </c>
      <c r="G141" s="262" t="s">
        <v>532</v>
      </c>
      <c r="H141" s="263">
        <v>466.52</v>
      </c>
      <c r="I141" s="264"/>
      <c r="J141" s="265">
        <f>ROUND(I141*H141,2)</f>
        <v>0</v>
      </c>
      <c r="K141" s="261" t="s">
        <v>170</v>
      </c>
      <c r="L141" s="266"/>
      <c r="M141" s="267" t="s">
        <v>19</v>
      </c>
      <c r="N141" s="268" t="s">
        <v>45</v>
      </c>
      <c r="O141" s="85"/>
      <c r="P141" s="215">
        <f>O141*H141</f>
        <v>0</v>
      </c>
      <c r="Q141" s="215">
        <v>1</v>
      </c>
      <c r="R141" s="215">
        <f>Q141*H141</f>
        <v>466.52</v>
      </c>
      <c r="S141" s="215">
        <v>0</v>
      </c>
      <c r="T141" s="21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7" t="s">
        <v>218</v>
      </c>
      <c r="AT141" s="217" t="s">
        <v>267</v>
      </c>
      <c r="AU141" s="217" t="s">
        <v>84</v>
      </c>
      <c r="AY141" s="18" t="s">
        <v>165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82</v>
      </c>
      <c r="BK141" s="218">
        <f>ROUND(I141*H141,2)</f>
        <v>0</v>
      </c>
      <c r="BL141" s="18" t="s">
        <v>171</v>
      </c>
      <c r="BM141" s="217" t="s">
        <v>935</v>
      </c>
    </row>
    <row r="142" spans="1:47" s="2" customFormat="1" ht="12">
      <c r="A142" s="39"/>
      <c r="B142" s="40"/>
      <c r="C142" s="41"/>
      <c r="D142" s="219" t="s">
        <v>173</v>
      </c>
      <c r="E142" s="41"/>
      <c r="F142" s="220" t="s">
        <v>621</v>
      </c>
      <c r="G142" s="41"/>
      <c r="H142" s="41"/>
      <c r="I142" s="221"/>
      <c r="J142" s="41"/>
      <c r="K142" s="41"/>
      <c r="L142" s="45"/>
      <c r="M142" s="222"/>
      <c r="N142" s="223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173</v>
      </c>
      <c r="AU142" s="18" t="s">
        <v>84</v>
      </c>
    </row>
    <row r="143" spans="1:51" s="15" customFormat="1" ht="12">
      <c r="A143" s="15"/>
      <c r="B143" s="249"/>
      <c r="C143" s="250"/>
      <c r="D143" s="219" t="s">
        <v>177</v>
      </c>
      <c r="E143" s="251" t="s">
        <v>19</v>
      </c>
      <c r="F143" s="252" t="s">
        <v>623</v>
      </c>
      <c r="G143" s="250"/>
      <c r="H143" s="251" t="s">
        <v>19</v>
      </c>
      <c r="I143" s="253"/>
      <c r="J143" s="250"/>
      <c r="K143" s="250"/>
      <c r="L143" s="254"/>
      <c r="M143" s="255"/>
      <c r="N143" s="256"/>
      <c r="O143" s="256"/>
      <c r="P143" s="256"/>
      <c r="Q143" s="256"/>
      <c r="R143" s="256"/>
      <c r="S143" s="256"/>
      <c r="T143" s="25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8" t="s">
        <v>177</v>
      </c>
      <c r="AU143" s="258" t="s">
        <v>84</v>
      </c>
      <c r="AV143" s="15" t="s">
        <v>82</v>
      </c>
      <c r="AW143" s="15" t="s">
        <v>35</v>
      </c>
      <c r="AX143" s="15" t="s">
        <v>74</v>
      </c>
      <c r="AY143" s="258" t="s">
        <v>165</v>
      </c>
    </row>
    <row r="144" spans="1:51" s="13" customFormat="1" ht="12">
      <c r="A144" s="13"/>
      <c r="B144" s="226"/>
      <c r="C144" s="227"/>
      <c r="D144" s="219" t="s">
        <v>177</v>
      </c>
      <c r="E144" s="228" t="s">
        <v>19</v>
      </c>
      <c r="F144" s="229" t="s">
        <v>936</v>
      </c>
      <c r="G144" s="227"/>
      <c r="H144" s="230">
        <v>466.52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177</v>
      </c>
      <c r="AU144" s="236" t="s">
        <v>84</v>
      </c>
      <c r="AV144" s="13" t="s">
        <v>84</v>
      </c>
      <c r="AW144" s="13" t="s">
        <v>35</v>
      </c>
      <c r="AX144" s="13" t="s">
        <v>74</v>
      </c>
      <c r="AY144" s="236" t="s">
        <v>165</v>
      </c>
    </row>
    <row r="145" spans="1:51" s="14" customFormat="1" ht="12">
      <c r="A145" s="14"/>
      <c r="B145" s="237"/>
      <c r="C145" s="238"/>
      <c r="D145" s="219" t="s">
        <v>177</v>
      </c>
      <c r="E145" s="239" t="s">
        <v>19</v>
      </c>
      <c r="F145" s="240" t="s">
        <v>179</v>
      </c>
      <c r="G145" s="238"/>
      <c r="H145" s="241">
        <v>466.52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177</v>
      </c>
      <c r="AU145" s="247" t="s">
        <v>84</v>
      </c>
      <c r="AV145" s="14" t="s">
        <v>171</v>
      </c>
      <c r="AW145" s="14" t="s">
        <v>35</v>
      </c>
      <c r="AX145" s="14" t="s">
        <v>82</v>
      </c>
      <c r="AY145" s="247" t="s">
        <v>165</v>
      </c>
    </row>
    <row r="146" spans="1:63" s="12" customFormat="1" ht="22.8" customHeight="1">
      <c r="A146" s="12"/>
      <c r="B146" s="190"/>
      <c r="C146" s="191"/>
      <c r="D146" s="192" t="s">
        <v>73</v>
      </c>
      <c r="E146" s="204" t="s">
        <v>107</v>
      </c>
      <c r="F146" s="204" t="s">
        <v>625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SUM(P147:P152)</f>
        <v>0</v>
      </c>
      <c r="Q146" s="198"/>
      <c r="R146" s="199">
        <f>SUM(R147:R152)</f>
        <v>0</v>
      </c>
      <c r="S146" s="198"/>
      <c r="T146" s="200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82</v>
      </c>
      <c r="AT146" s="202" t="s">
        <v>73</v>
      </c>
      <c r="AU146" s="202" t="s">
        <v>82</v>
      </c>
      <c r="AY146" s="201" t="s">
        <v>165</v>
      </c>
      <c r="BK146" s="203">
        <f>SUM(BK147:BK152)</f>
        <v>0</v>
      </c>
    </row>
    <row r="147" spans="1:65" s="2" customFormat="1" ht="16.5" customHeight="1">
      <c r="A147" s="39"/>
      <c r="B147" s="40"/>
      <c r="C147" s="206" t="s">
        <v>253</v>
      </c>
      <c r="D147" s="206" t="s">
        <v>167</v>
      </c>
      <c r="E147" s="207" t="s">
        <v>937</v>
      </c>
      <c r="F147" s="208" t="s">
        <v>938</v>
      </c>
      <c r="G147" s="209" t="s">
        <v>196</v>
      </c>
      <c r="H147" s="210">
        <v>294</v>
      </c>
      <c r="I147" s="211"/>
      <c r="J147" s="212">
        <f>ROUND(I147*H147,2)</f>
        <v>0</v>
      </c>
      <c r="K147" s="208" t="s">
        <v>19</v>
      </c>
      <c r="L147" s="45"/>
      <c r="M147" s="213" t="s">
        <v>19</v>
      </c>
      <c r="N147" s="214" t="s">
        <v>45</v>
      </c>
      <c r="O147" s="85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171</v>
      </c>
      <c r="AT147" s="217" t="s">
        <v>167</v>
      </c>
      <c r="AU147" s="217" t="s">
        <v>84</v>
      </c>
      <c r="AY147" s="18" t="s">
        <v>165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82</v>
      </c>
      <c r="BK147" s="218">
        <f>ROUND(I147*H147,2)</f>
        <v>0</v>
      </c>
      <c r="BL147" s="18" t="s">
        <v>171</v>
      </c>
      <c r="BM147" s="217" t="s">
        <v>939</v>
      </c>
    </row>
    <row r="148" spans="1:47" s="2" customFormat="1" ht="12">
      <c r="A148" s="39"/>
      <c r="B148" s="40"/>
      <c r="C148" s="41"/>
      <c r="D148" s="219" t="s">
        <v>173</v>
      </c>
      <c r="E148" s="41"/>
      <c r="F148" s="220" t="s">
        <v>938</v>
      </c>
      <c r="G148" s="41"/>
      <c r="H148" s="41"/>
      <c r="I148" s="221"/>
      <c r="J148" s="41"/>
      <c r="K148" s="41"/>
      <c r="L148" s="45"/>
      <c r="M148" s="222"/>
      <c r="N148" s="223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173</v>
      </c>
      <c r="AU148" s="18" t="s">
        <v>84</v>
      </c>
    </row>
    <row r="149" spans="1:65" s="2" customFormat="1" ht="16.5" customHeight="1">
      <c r="A149" s="39"/>
      <c r="B149" s="40"/>
      <c r="C149" s="206" t="s">
        <v>259</v>
      </c>
      <c r="D149" s="206" t="s">
        <v>167</v>
      </c>
      <c r="E149" s="207" t="s">
        <v>940</v>
      </c>
      <c r="F149" s="208" t="s">
        <v>941</v>
      </c>
      <c r="G149" s="209" t="s">
        <v>196</v>
      </c>
      <c r="H149" s="210">
        <v>159</v>
      </c>
      <c r="I149" s="211"/>
      <c r="J149" s="212">
        <f>ROUND(I149*H149,2)</f>
        <v>0</v>
      </c>
      <c r="K149" s="208" t="s">
        <v>19</v>
      </c>
      <c r="L149" s="45"/>
      <c r="M149" s="213" t="s">
        <v>19</v>
      </c>
      <c r="N149" s="214" t="s">
        <v>45</v>
      </c>
      <c r="O149" s="85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7" t="s">
        <v>171</v>
      </c>
      <c r="AT149" s="217" t="s">
        <v>167</v>
      </c>
      <c r="AU149" s="217" t="s">
        <v>84</v>
      </c>
      <c r="AY149" s="18" t="s">
        <v>165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82</v>
      </c>
      <c r="BK149" s="218">
        <f>ROUND(I149*H149,2)</f>
        <v>0</v>
      </c>
      <c r="BL149" s="18" t="s">
        <v>171</v>
      </c>
      <c r="BM149" s="217" t="s">
        <v>942</v>
      </c>
    </row>
    <row r="150" spans="1:47" s="2" customFormat="1" ht="12">
      <c r="A150" s="39"/>
      <c r="B150" s="40"/>
      <c r="C150" s="41"/>
      <c r="D150" s="219" t="s">
        <v>173</v>
      </c>
      <c r="E150" s="41"/>
      <c r="F150" s="220" t="s">
        <v>941</v>
      </c>
      <c r="G150" s="41"/>
      <c r="H150" s="41"/>
      <c r="I150" s="221"/>
      <c r="J150" s="41"/>
      <c r="K150" s="41"/>
      <c r="L150" s="45"/>
      <c r="M150" s="222"/>
      <c r="N150" s="223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173</v>
      </c>
      <c r="AU150" s="18" t="s">
        <v>84</v>
      </c>
    </row>
    <row r="151" spans="1:65" s="2" customFormat="1" ht="16.5" customHeight="1">
      <c r="A151" s="39"/>
      <c r="B151" s="40"/>
      <c r="C151" s="206" t="s">
        <v>266</v>
      </c>
      <c r="D151" s="206" t="s">
        <v>167</v>
      </c>
      <c r="E151" s="207" t="s">
        <v>943</v>
      </c>
      <c r="F151" s="208" t="s">
        <v>944</v>
      </c>
      <c r="G151" s="209" t="s">
        <v>275</v>
      </c>
      <c r="H151" s="210">
        <v>11</v>
      </c>
      <c r="I151" s="211"/>
      <c r="J151" s="212">
        <f>ROUND(I151*H151,2)</f>
        <v>0</v>
      </c>
      <c r="K151" s="208" t="s">
        <v>19</v>
      </c>
      <c r="L151" s="45"/>
      <c r="M151" s="213" t="s">
        <v>19</v>
      </c>
      <c r="N151" s="214" t="s">
        <v>45</v>
      </c>
      <c r="O151" s="85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7" t="s">
        <v>171</v>
      </c>
      <c r="AT151" s="217" t="s">
        <v>167</v>
      </c>
      <c r="AU151" s="217" t="s">
        <v>84</v>
      </c>
      <c r="AY151" s="18" t="s">
        <v>165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82</v>
      </c>
      <c r="BK151" s="218">
        <f>ROUND(I151*H151,2)</f>
        <v>0</v>
      </c>
      <c r="BL151" s="18" t="s">
        <v>171</v>
      </c>
      <c r="BM151" s="217" t="s">
        <v>945</v>
      </c>
    </row>
    <row r="152" spans="1:47" s="2" customFormat="1" ht="12">
      <c r="A152" s="39"/>
      <c r="B152" s="40"/>
      <c r="C152" s="41"/>
      <c r="D152" s="219" t="s">
        <v>173</v>
      </c>
      <c r="E152" s="41"/>
      <c r="F152" s="220" t="s">
        <v>944</v>
      </c>
      <c r="G152" s="41"/>
      <c r="H152" s="41"/>
      <c r="I152" s="221"/>
      <c r="J152" s="41"/>
      <c r="K152" s="41"/>
      <c r="L152" s="45"/>
      <c r="M152" s="222"/>
      <c r="N152" s="223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173</v>
      </c>
      <c r="AU152" s="18" t="s">
        <v>84</v>
      </c>
    </row>
    <row r="153" spans="1:63" s="12" customFormat="1" ht="22.8" customHeight="1">
      <c r="A153" s="12"/>
      <c r="B153" s="190"/>
      <c r="C153" s="191"/>
      <c r="D153" s="192" t="s">
        <v>73</v>
      </c>
      <c r="E153" s="204" t="s">
        <v>171</v>
      </c>
      <c r="F153" s="204" t="s">
        <v>632</v>
      </c>
      <c r="G153" s="191"/>
      <c r="H153" s="191"/>
      <c r="I153" s="194"/>
      <c r="J153" s="205">
        <f>BK153</f>
        <v>0</v>
      </c>
      <c r="K153" s="191"/>
      <c r="L153" s="196"/>
      <c r="M153" s="197"/>
      <c r="N153" s="198"/>
      <c r="O153" s="198"/>
      <c r="P153" s="199">
        <f>SUM(P154:P163)</f>
        <v>0</v>
      </c>
      <c r="Q153" s="198"/>
      <c r="R153" s="199">
        <f>SUM(R154:R163)</f>
        <v>216.17727966</v>
      </c>
      <c r="S153" s="198"/>
      <c r="T153" s="200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82</v>
      </c>
      <c r="AT153" s="202" t="s">
        <v>73</v>
      </c>
      <c r="AU153" s="202" t="s">
        <v>82</v>
      </c>
      <c r="AY153" s="201" t="s">
        <v>165</v>
      </c>
      <c r="BK153" s="203">
        <f>SUM(BK154:BK163)</f>
        <v>0</v>
      </c>
    </row>
    <row r="154" spans="1:65" s="2" customFormat="1" ht="16.5" customHeight="1">
      <c r="A154" s="39"/>
      <c r="B154" s="40"/>
      <c r="C154" s="206" t="s">
        <v>8</v>
      </c>
      <c r="D154" s="206" t="s">
        <v>167</v>
      </c>
      <c r="E154" s="207" t="s">
        <v>633</v>
      </c>
      <c r="F154" s="208" t="s">
        <v>634</v>
      </c>
      <c r="G154" s="209" t="s">
        <v>221</v>
      </c>
      <c r="H154" s="210">
        <v>112.23</v>
      </c>
      <c r="I154" s="211"/>
      <c r="J154" s="212">
        <f>ROUND(I154*H154,2)</f>
        <v>0</v>
      </c>
      <c r="K154" s="208" t="s">
        <v>170</v>
      </c>
      <c r="L154" s="45"/>
      <c r="M154" s="213" t="s">
        <v>19</v>
      </c>
      <c r="N154" s="214" t="s">
        <v>45</v>
      </c>
      <c r="O154" s="85"/>
      <c r="P154" s="215">
        <f>O154*H154</f>
        <v>0</v>
      </c>
      <c r="Q154" s="215">
        <v>1.89077</v>
      </c>
      <c r="R154" s="215">
        <f>Q154*H154</f>
        <v>212.2011171</v>
      </c>
      <c r="S154" s="215">
        <v>0</v>
      </c>
      <c r="T154" s="21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7" t="s">
        <v>171</v>
      </c>
      <c r="AT154" s="217" t="s">
        <v>167</v>
      </c>
      <c r="AU154" s="217" t="s">
        <v>84</v>
      </c>
      <c r="AY154" s="18" t="s">
        <v>165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82</v>
      </c>
      <c r="BK154" s="218">
        <f>ROUND(I154*H154,2)</f>
        <v>0</v>
      </c>
      <c r="BL154" s="18" t="s">
        <v>171</v>
      </c>
      <c r="BM154" s="217" t="s">
        <v>946</v>
      </c>
    </row>
    <row r="155" spans="1:47" s="2" customFormat="1" ht="12">
      <c r="A155" s="39"/>
      <c r="B155" s="40"/>
      <c r="C155" s="41"/>
      <c r="D155" s="219" t="s">
        <v>173</v>
      </c>
      <c r="E155" s="41"/>
      <c r="F155" s="220" t="s">
        <v>636</v>
      </c>
      <c r="G155" s="41"/>
      <c r="H155" s="41"/>
      <c r="I155" s="221"/>
      <c r="J155" s="41"/>
      <c r="K155" s="41"/>
      <c r="L155" s="45"/>
      <c r="M155" s="222"/>
      <c r="N155" s="223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173</v>
      </c>
      <c r="AU155" s="18" t="s">
        <v>84</v>
      </c>
    </row>
    <row r="156" spans="1:47" s="2" customFormat="1" ht="12">
      <c r="A156" s="39"/>
      <c r="B156" s="40"/>
      <c r="C156" s="41"/>
      <c r="D156" s="224" t="s">
        <v>175</v>
      </c>
      <c r="E156" s="41"/>
      <c r="F156" s="225" t="s">
        <v>637</v>
      </c>
      <c r="G156" s="41"/>
      <c r="H156" s="41"/>
      <c r="I156" s="221"/>
      <c r="J156" s="41"/>
      <c r="K156" s="41"/>
      <c r="L156" s="45"/>
      <c r="M156" s="222"/>
      <c r="N156" s="223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175</v>
      </c>
      <c r="AU156" s="18" t="s">
        <v>84</v>
      </c>
    </row>
    <row r="157" spans="1:51" s="13" customFormat="1" ht="12">
      <c r="A157" s="13"/>
      <c r="B157" s="226"/>
      <c r="C157" s="227"/>
      <c r="D157" s="219" t="s">
        <v>177</v>
      </c>
      <c r="E157" s="228" t="s">
        <v>19</v>
      </c>
      <c r="F157" s="229" t="s">
        <v>947</v>
      </c>
      <c r="G157" s="227"/>
      <c r="H157" s="230">
        <v>112.23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177</v>
      </c>
      <c r="AU157" s="236" t="s">
        <v>84</v>
      </c>
      <c r="AV157" s="13" t="s">
        <v>84</v>
      </c>
      <c r="AW157" s="13" t="s">
        <v>35</v>
      </c>
      <c r="AX157" s="13" t="s">
        <v>74</v>
      </c>
      <c r="AY157" s="236" t="s">
        <v>165</v>
      </c>
    </row>
    <row r="158" spans="1:51" s="14" customFormat="1" ht="12">
      <c r="A158" s="14"/>
      <c r="B158" s="237"/>
      <c r="C158" s="238"/>
      <c r="D158" s="219" t="s">
        <v>177</v>
      </c>
      <c r="E158" s="239" t="s">
        <v>19</v>
      </c>
      <c r="F158" s="240" t="s">
        <v>179</v>
      </c>
      <c r="G158" s="238"/>
      <c r="H158" s="241">
        <v>112.23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7" t="s">
        <v>177</v>
      </c>
      <c r="AU158" s="247" t="s">
        <v>84</v>
      </c>
      <c r="AV158" s="14" t="s">
        <v>171</v>
      </c>
      <c r="AW158" s="14" t="s">
        <v>35</v>
      </c>
      <c r="AX158" s="14" t="s">
        <v>82</v>
      </c>
      <c r="AY158" s="247" t="s">
        <v>165</v>
      </c>
    </row>
    <row r="159" spans="1:65" s="2" customFormat="1" ht="16.5" customHeight="1">
      <c r="A159" s="39"/>
      <c r="B159" s="40"/>
      <c r="C159" s="206" t="s">
        <v>277</v>
      </c>
      <c r="D159" s="206" t="s">
        <v>167</v>
      </c>
      <c r="E159" s="207" t="s">
        <v>948</v>
      </c>
      <c r="F159" s="208" t="s">
        <v>949</v>
      </c>
      <c r="G159" s="209" t="s">
        <v>221</v>
      </c>
      <c r="H159" s="210">
        <v>1.728</v>
      </c>
      <c r="I159" s="211"/>
      <c r="J159" s="212">
        <f>ROUND(I159*H159,2)</f>
        <v>0</v>
      </c>
      <c r="K159" s="208" t="s">
        <v>170</v>
      </c>
      <c r="L159" s="45"/>
      <c r="M159" s="213" t="s">
        <v>19</v>
      </c>
      <c r="N159" s="214" t="s">
        <v>45</v>
      </c>
      <c r="O159" s="85"/>
      <c r="P159" s="215">
        <f>O159*H159</f>
        <v>0</v>
      </c>
      <c r="Q159" s="215">
        <v>2.30102</v>
      </c>
      <c r="R159" s="215">
        <f>Q159*H159</f>
        <v>3.9761625599999997</v>
      </c>
      <c r="S159" s="215">
        <v>0</v>
      </c>
      <c r="T159" s="21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7" t="s">
        <v>171</v>
      </c>
      <c r="AT159" s="217" t="s">
        <v>167</v>
      </c>
      <c r="AU159" s="217" t="s">
        <v>84</v>
      </c>
      <c r="AY159" s="18" t="s">
        <v>165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82</v>
      </c>
      <c r="BK159" s="218">
        <f>ROUND(I159*H159,2)</f>
        <v>0</v>
      </c>
      <c r="BL159" s="18" t="s">
        <v>171</v>
      </c>
      <c r="BM159" s="217" t="s">
        <v>950</v>
      </c>
    </row>
    <row r="160" spans="1:47" s="2" customFormat="1" ht="12">
      <c r="A160" s="39"/>
      <c r="B160" s="40"/>
      <c r="C160" s="41"/>
      <c r="D160" s="219" t="s">
        <v>173</v>
      </c>
      <c r="E160" s="41"/>
      <c r="F160" s="220" t="s">
        <v>951</v>
      </c>
      <c r="G160" s="41"/>
      <c r="H160" s="41"/>
      <c r="I160" s="221"/>
      <c r="J160" s="41"/>
      <c r="K160" s="41"/>
      <c r="L160" s="45"/>
      <c r="M160" s="222"/>
      <c r="N160" s="223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173</v>
      </c>
      <c r="AU160" s="18" t="s">
        <v>84</v>
      </c>
    </row>
    <row r="161" spans="1:47" s="2" customFormat="1" ht="12">
      <c r="A161" s="39"/>
      <c r="B161" s="40"/>
      <c r="C161" s="41"/>
      <c r="D161" s="224" t="s">
        <v>175</v>
      </c>
      <c r="E161" s="41"/>
      <c r="F161" s="225" t="s">
        <v>952</v>
      </c>
      <c r="G161" s="41"/>
      <c r="H161" s="41"/>
      <c r="I161" s="221"/>
      <c r="J161" s="41"/>
      <c r="K161" s="41"/>
      <c r="L161" s="45"/>
      <c r="M161" s="222"/>
      <c r="N161" s="22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175</v>
      </c>
      <c r="AU161" s="18" t="s">
        <v>84</v>
      </c>
    </row>
    <row r="162" spans="1:51" s="13" customFormat="1" ht="12">
      <c r="A162" s="13"/>
      <c r="B162" s="226"/>
      <c r="C162" s="227"/>
      <c r="D162" s="219" t="s">
        <v>177</v>
      </c>
      <c r="E162" s="228" t="s">
        <v>19</v>
      </c>
      <c r="F162" s="229" t="s">
        <v>953</v>
      </c>
      <c r="G162" s="227"/>
      <c r="H162" s="230">
        <v>1.728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177</v>
      </c>
      <c r="AU162" s="236" t="s">
        <v>84</v>
      </c>
      <c r="AV162" s="13" t="s">
        <v>84</v>
      </c>
      <c r="AW162" s="13" t="s">
        <v>35</v>
      </c>
      <c r="AX162" s="13" t="s">
        <v>74</v>
      </c>
      <c r="AY162" s="236" t="s">
        <v>165</v>
      </c>
    </row>
    <row r="163" spans="1:51" s="14" customFormat="1" ht="12">
      <c r="A163" s="14"/>
      <c r="B163" s="237"/>
      <c r="C163" s="238"/>
      <c r="D163" s="219" t="s">
        <v>177</v>
      </c>
      <c r="E163" s="239" t="s">
        <v>19</v>
      </c>
      <c r="F163" s="240" t="s">
        <v>179</v>
      </c>
      <c r="G163" s="238"/>
      <c r="H163" s="241">
        <v>1.728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177</v>
      </c>
      <c r="AU163" s="247" t="s">
        <v>84</v>
      </c>
      <c r="AV163" s="14" t="s">
        <v>171</v>
      </c>
      <c r="AW163" s="14" t="s">
        <v>35</v>
      </c>
      <c r="AX163" s="14" t="s">
        <v>82</v>
      </c>
      <c r="AY163" s="247" t="s">
        <v>165</v>
      </c>
    </row>
    <row r="164" spans="1:63" s="12" customFormat="1" ht="22.8" customHeight="1">
      <c r="A164" s="12"/>
      <c r="B164" s="190"/>
      <c r="C164" s="191"/>
      <c r="D164" s="192" t="s">
        <v>73</v>
      </c>
      <c r="E164" s="204" t="s">
        <v>218</v>
      </c>
      <c r="F164" s="204" t="s">
        <v>639</v>
      </c>
      <c r="G164" s="191"/>
      <c r="H164" s="191"/>
      <c r="I164" s="194"/>
      <c r="J164" s="205">
        <f>BK164</f>
        <v>0</v>
      </c>
      <c r="K164" s="191"/>
      <c r="L164" s="196"/>
      <c r="M164" s="197"/>
      <c r="N164" s="198"/>
      <c r="O164" s="198"/>
      <c r="P164" s="199">
        <f>SUM(P165:P224)</f>
        <v>0</v>
      </c>
      <c r="Q164" s="198"/>
      <c r="R164" s="199">
        <f>SUM(R165:R224)</f>
        <v>20.88698</v>
      </c>
      <c r="S164" s="198"/>
      <c r="T164" s="200">
        <f>SUM(T165:T224)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1" t="s">
        <v>82</v>
      </c>
      <c r="AT164" s="202" t="s">
        <v>73</v>
      </c>
      <c r="AU164" s="202" t="s">
        <v>82</v>
      </c>
      <c r="AY164" s="201" t="s">
        <v>165</v>
      </c>
      <c r="BK164" s="203">
        <f>SUM(BK165:BK224)</f>
        <v>0</v>
      </c>
    </row>
    <row r="165" spans="1:65" s="2" customFormat="1" ht="16.5" customHeight="1">
      <c r="A165" s="39"/>
      <c r="B165" s="40"/>
      <c r="C165" s="206" t="s">
        <v>283</v>
      </c>
      <c r="D165" s="206" t="s">
        <v>167</v>
      </c>
      <c r="E165" s="207" t="s">
        <v>954</v>
      </c>
      <c r="F165" s="208" t="s">
        <v>955</v>
      </c>
      <c r="G165" s="209" t="s">
        <v>196</v>
      </c>
      <c r="H165" s="210">
        <v>299</v>
      </c>
      <c r="I165" s="211"/>
      <c r="J165" s="212">
        <f>ROUND(I165*H165,2)</f>
        <v>0</v>
      </c>
      <c r="K165" s="208" t="s">
        <v>170</v>
      </c>
      <c r="L165" s="45"/>
      <c r="M165" s="213" t="s">
        <v>19</v>
      </c>
      <c r="N165" s="214" t="s">
        <v>45</v>
      </c>
      <c r="O165" s="85"/>
      <c r="P165" s="215">
        <f>O165*H165</f>
        <v>0</v>
      </c>
      <c r="Q165" s="215">
        <v>0.00422</v>
      </c>
      <c r="R165" s="215">
        <f>Q165*H165</f>
        <v>1.26178</v>
      </c>
      <c r="S165" s="215">
        <v>0</v>
      </c>
      <c r="T165" s="21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7" t="s">
        <v>171</v>
      </c>
      <c r="AT165" s="217" t="s">
        <v>167</v>
      </c>
      <c r="AU165" s="217" t="s">
        <v>84</v>
      </c>
      <c r="AY165" s="18" t="s">
        <v>165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82</v>
      </c>
      <c r="BK165" s="218">
        <f>ROUND(I165*H165,2)</f>
        <v>0</v>
      </c>
      <c r="BL165" s="18" t="s">
        <v>171</v>
      </c>
      <c r="BM165" s="217" t="s">
        <v>956</v>
      </c>
    </row>
    <row r="166" spans="1:47" s="2" customFormat="1" ht="12">
      <c r="A166" s="39"/>
      <c r="B166" s="40"/>
      <c r="C166" s="41"/>
      <c r="D166" s="219" t="s">
        <v>173</v>
      </c>
      <c r="E166" s="41"/>
      <c r="F166" s="220" t="s">
        <v>957</v>
      </c>
      <c r="G166" s="41"/>
      <c r="H166" s="41"/>
      <c r="I166" s="221"/>
      <c r="J166" s="41"/>
      <c r="K166" s="41"/>
      <c r="L166" s="45"/>
      <c r="M166" s="222"/>
      <c r="N166" s="223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173</v>
      </c>
      <c r="AU166" s="18" t="s">
        <v>84</v>
      </c>
    </row>
    <row r="167" spans="1:47" s="2" customFormat="1" ht="12">
      <c r="A167" s="39"/>
      <c r="B167" s="40"/>
      <c r="C167" s="41"/>
      <c r="D167" s="224" t="s">
        <v>175</v>
      </c>
      <c r="E167" s="41"/>
      <c r="F167" s="225" t="s">
        <v>958</v>
      </c>
      <c r="G167" s="41"/>
      <c r="H167" s="41"/>
      <c r="I167" s="221"/>
      <c r="J167" s="41"/>
      <c r="K167" s="41"/>
      <c r="L167" s="45"/>
      <c r="M167" s="222"/>
      <c r="N167" s="223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175</v>
      </c>
      <c r="AU167" s="18" t="s">
        <v>84</v>
      </c>
    </row>
    <row r="168" spans="1:47" s="2" customFormat="1" ht="12">
      <c r="A168" s="39"/>
      <c r="B168" s="40"/>
      <c r="C168" s="41"/>
      <c r="D168" s="219" t="s">
        <v>185</v>
      </c>
      <c r="E168" s="41"/>
      <c r="F168" s="248" t="s">
        <v>959</v>
      </c>
      <c r="G168" s="41"/>
      <c r="H168" s="41"/>
      <c r="I168" s="221"/>
      <c r="J168" s="41"/>
      <c r="K168" s="41"/>
      <c r="L168" s="45"/>
      <c r="M168" s="222"/>
      <c r="N168" s="223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185</v>
      </c>
      <c r="AU168" s="18" t="s">
        <v>84</v>
      </c>
    </row>
    <row r="169" spans="1:65" s="2" customFormat="1" ht="16.5" customHeight="1">
      <c r="A169" s="39"/>
      <c r="B169" s="40"/>
      <c r="C169" s="206" t="s">
        <v>416</v>
      </c>
      <c r="D169" s="206" t="s">
        <v>167</v>
      </c>
      <c r="E169" s="207" t="s">
        <v>960</v>
      </c>
      <c r="F169" s="208" t="s">
        <v>961</v>
      </c>
      <c r="G169" s="209" t="s">
        <v>825</v>
      </c>
      <c r="H169" s="210">
        <v>26</v>
      </c>
      <c r="I169" s="211"/>
      <c r="J169" s="212">
        <f>ROUND(I169*H169,2)</f>
        <v>0</v>
      </c>
      <c r="K169" s="208" t="s">
        <v>19</v>
      </c>
      <c r="L169" s="45"/>
      <c r="M169" s="213" t="s">
        <v>19</v>
      </c>
      <c r="N169" s="214" t="s">
        <v>45</v>
      </c>
      <c r="O169" s="85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7" t="s">
        <v>171</v>
      </c>
      <c r="AT169" s="217" t="s">
        <v>167</v>
      </c>
      <c r="AU169" s="217" t="s">
        <v>84</v>
      </c>
      <c r="AY169" s="18" t="s">
        <v>165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82</v>
      </c>
      <c r="BK169" s="218">
        <f>ROUND(I169*H169,2)</f>
        <v>0</v>
      </c>
      <c r="BL169" s="18" t="s">
        <v>171</v>
      </c>
      <c r="BM169" s="217" t="s">
        <v>962</v>
      </c>
    </row>
    <row r="170" spans="1:47" s="2" customFormat="1" ht="12">
      <c r="A170" s="39"/>
      <c r="B170" s="40"/>
      <c r="C170" s="41"/>
      <c r="D170" s="219" t="s">
        <v>173</v>
      </c>
      <c r="E170" s="41"/>
      <c r="F170" s="220" t="s">
        <v>961</v>
      </c>
      <c r="G170" s="41"/>
      <c r="H170" s="41"/>
      <c r="I170" s="221"/>
      <c r="J170" s="41"/>
      <c r="K170" s="41"/>
      <c r="L170" s="45"/>
      <c r="M170" s="222"/>
      <c r="N170" s="223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173</v>
      </c>
      <c r="AU170" s="18" t="s">
        <v>84</v>
      </c>
    </row>
    <row r="171" spans="1:65" s="2" customFormat="1" ht="16.5" customHeight="1">
      <c r="A171" s="39"/>
      <c r="B171" s="40"/>
      <c r="C171" s="206" t="s">
        <v>423</v>
      </c>
      <c r="D171" s="206" t="s">
        <v>167</v>
      </c>
      <c r="E171" s="207" t="s">
        <v>963</v>
      </c>
      <c r="F171" s="208" t="s">
        <v>964</v>
      </c>
      <c r="G171" s="209" t="s">
        <v>275</v>
      </c>
      <c r="H171" s="210">
        <v>10</v>
      </c>
      <c r="I171" s="211"/>
      <c r="J171" s="212">
        <f>ROUND(I171*H171,2)</f>
        <v>0</v>
      </c>
      <c r="K171" s="208" t="s">
        <v>19</v>
      </c>
      <c r="L171" s="45"/>
      <c r="M171" s="213" t="s">
        <v>19</v>
      </c>
      <c r="N171" s="214" t="s">
        <v>45</v>
      </c>
      <c r="O171" s="85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7" t="s">
        <v>171</v>
      </c>
      <c r="AT171" s="217" t="s">
        <v>167</v>
      </c>
      <c r="AU171" s="217" t="s">
        <v>84</v>
      </c>
      <c r="AY171" s="18" t="s">
        <v>165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82</v>
      </c>
      <c r="BK171" s="218">
        <f>ROUND(I171*H171,2)</f>
        <v>0</v>
      </c>
      <c r="BL171" s="18" t="s">
        <v>171</v>
      </c>
      <c r="BM171" s="217" t="s">
        <v>965</v>
      </c>
    </row>
    <row r="172" spans="1:47" s="2" customFormat="1" ht="12">
      <c r="A172" s="39"/>
      <c r="B172" s="40"/>
      <c r="C172" s="41"/>
      <c r="D172" s="219" t="s">
        <v>173</v>
      </c>
      <c r="E172" s="41"/>
      <c r="F172" s="220" t="s">
        <v>964</v>
      </c>
      <c r="G172" s="41"/>
      <c r="H172" s="41"/>
      <c r="I172" s="221"/>
      <c r="J172" s="41"/>
      <c r="K172" s="41"/>
      <c r="L172" s="45"/>
      <c r="M172" s="222"/>
      <c r="N172" s="223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173</v>
      </c>
      <c r="AU172" s="18" t="s">
        <v>84</v>
      </c>
    </row>
    <row r="173" spans="1:65" s="2" customFormat="1" ht="16.5" customHeight="1">
      <c r="A173" s="39"/>
      <c r="B173" s="40"/>
      <c r="C173" s="206" t="s">
        <v>289</v>
      </c>
      <c r="D173" s="206" t="s">
        <v>167</v>
      </c>
      <c r="E173" s="207" t="s">
        <v>966</v>
      </c>
      <c r="F173" s="208" t="s">
        <v>967</v>
      </c>
      <c r="G173" s="209" t="s">
        <v>196</v>
      </c>
      <c r="H173" s="210">
        <v>127</v>
      </c>
      <c r="I173" s="211"/>
      <c r="J173" s="212">
        <f>ROUND(I173*H173,2)</f>
        <v>0</v>
      </c>
      <c r="K173" s="208" t="s">
        <v>170</v>
      </c>
      <c r="L173" s="45"/>
      <c r="M173" s="213" t="s">
        <v>19</v>
      </c>
      <c r="N173" s="214" t="s">
        <v>45</v>
      </c>
      <c r="O173" s="85"/>
      <c r="P173" s="215">
        <f>O173*H173</f>
        <v>0</v>
      </c>
      <c r="Q173" s="215">
        <v>0.01642</v>
      </c>
      <c r="R173" s="215">
        <f>Q173*H173</f>
        <v>2.08534</v>
      </c>
      <c r="S173" s="215">
        <v>0</v>
      </c>
      <c r="T173" s="21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7" t="s">
        <v>171</v>
      </c>
      <c r="AT173" s="217" t="s">
        <v>167</v>
      </c>
      <c r="AU173" s="217" t="s">
        <v>84</v>
      </c>
      <c r="AY173" s="18" t="s">
        <v>165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82</v>
      </c>
      <c r="BK173" s="218">
        <f>ROUND(I173*H173,2)</f>
        <v>0</v>
      </c>
      <c r="BL173" s="18" t="s">
        <v>171</v>
      </c>
      <c r="BM173" s="217" t="s">
        <v>968</v>
      </c>
    </row>
    <row r="174" spans="1:47" s="2" customFormat="1" ht="12">
      <c r="A174" s="39"/>
      <c r="B174" s="40"/>
      <c r="C174" s="41"/>
      <c r="D174" s="219" t="s">
        <v>173</v>
      </c>
      <c r="E174" s="41"/>
      <c r="F174" s="220" t="s">
        <v>969</v>
      </c>
      <c r="G174" s="41"/>
      <c r="H174" s="41"/>
      <c r="I174" s="221"/>
      <c r="J174" s="41"/>
      <c r="K174" s="41"/>
      <c r="L174" s="45"/>
      <c r="M174" s="222"/>
      <c r="N174" s="223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173</v>
      </c>
      <c r="AU174" s="18" t="s">
        <v>84</v>
      </c>
    </row>
    <row r="175" spans="1:47" s="2" customFormat="1" ht="12">
      <c r="A175" s="39"/>
      <c r="B175" s="40"/>
      <c r="C175" s="41"/>
      <c r="D175" s="224" t="s">
        <v>175</v>
      </c>
      <c r="E175" s="41"/>
      <c r="F175" s="225" t="s">
        <v>970</v>
      </c>
      <c r="G175" s="41"/>
      <c r="H175" s="41"/>
      <c r="I175" s="221"/>
      <c r="J175" s="41"/>
      <c r="K175" s="41"/>
      <c r="L175" s="45"/>
      <c r="M175" s="222"/>
      <c r="N175" s="223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175</v>
      </c>
      <c r="AU175" s="18" t="s">
        <v>84</v>
      </c>
    </row>
    <row r="176" spans="1:47" s="2" customFormat="1" ht="12">
      <c r="A176" s="39"/>
      <c r="B176" s="40"/>
      <c r="C176" s="41"/>
      <c r="D176" s="219" t="s">
        <v>185</v>
      </c>
      <c r="E176" s="41"/>
      <c r="F176" s="248" t="s">
        <v>959</v>
      </c>
      <c r="G176" s="41"/>
      <c r="H176" s="41"/>
      <c r="I176" s="221"/>
      <c r="J176" s="41"/>
      <c r="K176" s="41"/>
      <c r="L176" s="45"/>
      <c r="M176" s="222"/>
      <c r="N176" s="223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185</v>
      </c>
      <c r="AU176" s="18" t="s">
        <v>84</v>
      </c>
    </row>
    <row r="177" spans="1:65" s="2" customFormat="1" ht="21.75" customHeight="1">
      <c r="A177" s="39"/>
      <c r="B177" s="40"/>
      <c r="C177" s="206" t="s">
        <v>296</v>
      </c>
      <c r="D177" s="206" t="s">
        <v>167</v>
      </c>
      <c r="E177" s="207" t="s">
        <v>971</v>
      </c>
      <c r="F177" s="208" t="s">
        <v>972</v>
      </c>
      <c r="G177" s="209" t="s">
        <v>275</v>
      </c>
      <c r="H177" s="210">
        <v>26</v>
      </c>
      <c r="I177" s="211"/>
      <c r="J177" s="212">
        <f>ROUND(I177*H177,2)</f>
        <v>0</v>
      </c>
      <c r="K177" s="208" t="s">
        <v>170</v>
      </c>
      <c r="L177" s="45"/>
      <c r="M177" s="213" t="s">
        <v>19</v>
      </c>
      <c r="N177" s="214" t="s">
        <v>45</v>
      </c>
      <c r="O177" s="85"/>
      <c r="P177" s="215">
        <f>O177*H177</f>
        <v>0</v>
      </c>
      <c r="Q177" s="215">
        <v>2E-05</v>
      </c>
      <c r="R177" s="215">
        <f>Q177*H177</f>
        <v>0.0005200000000000001</v>
      </c>
      <c r="S177" s="215">
        <v>0</v>
      </c>
      <c r="T177" s="21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7" t="s">
        <v>171</v>
      </c>
      <c r="AT177" s="217" t="s">
        <v>167</v>
      </c>
      <c r="AU177" s="217" t="s">
        <v>84</v>
      </c>
      <c r="AY177" s="18" t="s">
        <v>165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82</v>
      </c>
      <c r="BK177" s="218">
        <f>ROUND(I177*H177,2)</f>
        <v>0</v>
      </c>
      <c r="BL177" s="18" t="s">
        <v>171</v>
      </c>
      <c r="BM177" s="217" t="s">
        <v>973</v>
      </c>
    </row>
    <row r="178" spans="1:47" s="2" customFormat="1" ht="12">
      <c r="A178" s="39"/>
      <c r="B178" s="40"/>
      <c r="C178" s="41"/>
      <c r="D178" s="219" t="s">
        <v>173</v>
      </c>
      <c r="E178" s="41"/>
      <c r="F178" s="220" t="s">
        <v>974</v>
      </c>
      <c r="G178" s="41"/>
      <c r="H178" s="41"/>
      <c r="I178" s="221"/>
      <c r="J178" s="41"/>
      <c r="K178" s="41"/>
      <c r="L178" s="45"/>
      <c r="M178" s="222"/>
      <c r="N178" s="223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173</v>
      </c>
      <c r="AU178" s="18" t="s">
        <v>84</v>
      </c>
    </row>
    <row r="179" spans="1:47" s="2" customFormat="1" ht="12">
      <c r="A179" s="39"/>
      <c r="B179" s="40"/>
      <c r="C179" s="41"/>
      <c r="D179" s="224" t="s">
        <v>175</v>
      </c>
      <c r="E179" s="41"/>
      <c r="F179" s="225" t="s">
        <v>975</v>
      </c>
      <c r="G179" s="41"/>
      <c r="H179" s="41"/>
      <c r="I179" s="221"/>
      <c r="J179" s="41"/>
      <c r="K179" s="41"/>
      <c r="L179" s="45"/>
      <c r="M179" s="222"/>
      <c r="N179" s="223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175</v>
      </c>
      <c r="AU179" s="18" t="s">
        <v>84</v>
      </c>
    </row>
    <row r="180" spans="1:65" s="2" customFormat="1" ht="16.5" customHeight="1">
      <c r="A180" s="39"/>
      <c r="B180" s="40"/>
      <c r="C180" s="259" t="s">
        <v>302</v>
      </c>
      <c r="D180" s="259" t="s">
        <v>267</v>
      </c>
      <c r="E180" s="260" t="s">
        <v>976</v>
      </c>
      <c r="F180" s="261" t="s">
        <v>977</v>
      </c>
      <c r="G180" s="262" t="s">
        <v>275</v>
      </c>
      <c r="H180" s="263">
        <v>26</v>
      </c>
      <c r="I180" s="264"/>
      <c r="J180" s="265">
        <f>ROUND(I180*H180,2)</f>
        <v>0</v>
      </c>
      <c r="K180" s="261" t="s">
        <v>170</v>
      </c>
      <c r="L180" s="266"/>
      <c r="M180" s="267" t="s">
        <v>19</v>
      </c>
      <c r="N180" s="268" t="s">
        <v>45</v>
      </c>
      <c r="O180" s="85"/>
      <c r="P180" s="215">
        <f>O180*H180</f>
        <v>0</v>
      </c>
      <c r="Q180" s="215">
        <v>0.0066</v>
      </c>
      <c r="R180" s="215">
        <f>Q180*H180</f>
        <v>0.1716</v>
      </c>
      <c r="S180" s="215">
        <v>0</v>
      </c>
      <c r="T180" s="21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7" t="s">
        <v>218</v>
      </c>
      <c r="AT180" s="217" t="s">
        <v>267</v>
      </c>
      <c r="AU180" s="217" t="s">
        <v>84</v>
      </c>
      <c r="AY180" s="18" t="s">
        <v>165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82</v>
      </c>
      <c r="BK180" s="218">
        <f>ROUND(I180*H180,2)</f>
        <v>0</v>
      </c>
      <c r="BL180" s="18" t="s">
        <v>171</v>
      </c>
      <c r="BM180" s="217" t="s">
        <v>978</v>
      </c>
    </row>
    <row r="181" spans="1:47" s="2" customFormat="1" ht="12">
      <c r="A181" s="39"/>
      <c r="B181" s="40"/>
      <c r="C181" s="41"/>
      <c r="D181" s="219" t="s">
        <v>173</v>
      </c>
      <c r="E181" s="41"/>
      <c r="F181" s="220" t="s">
        <v>977</v>
      </c>
      <c r="G181" s="41"/>
      <c r="H181" s="41"/>
      <c r="I181" s="221"/>
      <c r="J181" s="41"/>
      <c r="K181" s="41"/>
      <c r="L181" s="45"/>
      <c r="M181" s="222"/>
      <c r="N181" s="223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173</v>
      </c>
      <c r="AU181" s="18" t="s">
        <v>84</v>
      </c>
    </row>
    <row r="182" spans="1:65" s="2" customFormat="1" ht="16.5" customHeight="1">
      <c r="A182" s="39"/>
      <c r="B182" s="40"/>
      <c r="C182" s="206" t="s">
        <v>7</v>
      </c>
      <c r="D182" s="206" t="s">
        <v>167</v>
      </c>
      <c r="E182" s="207" t="s">
        <v>979</v>
      </c>
      <c r="F182" s="208" t="s">
        <v>980</v>
      </c>
      <c r="G182" s="209" t="s">
        <v>275</v>
      </c>
      <c r="H182" s="210">
        <v>30</v>
      </c>
      <c r="I182" s="211"/>
      <c r="J182" s="212">
        <f>ROUND(I182*H182,2)</f>
        <v>0</v>
      </c>
      <c r="K182" s="208" t="s">
        <v>170</v>
      </c>
      <c r="L182" s="45"/>
      <c r="M182" s="213" t="s">
        <v>19</v>
      </c>
      <c r="N182" s="214" t="s">
        <v>45</v>
      </c>
      <c r="O182" s="85"/>
      <c r="P182" s="215">
        <f>O182*H182</f>
        <v>0</v>
      </c>
      <c r="Q182" s="215">
        <v>0.01019</v>
      </c>
      <c r="R182" s="215">
        <f>Q182*H182</f>
        <v>0.30569999999999997</v>
      </c>
      <c r="S182" s="215">
        <v>0</v>
      </c>
      <c r="T182" s="21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7" t="s">
        <v>171</v>
      </c>
      <c r="AT182" s="217" t="s">
        <v>167</v>
      </c>
      <c r="AU182" s="217" t="s">
        <v>84</v>
      </c>
      <c r="AY182" s="18" t="s">
        <v>165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82</v>
      </c>
      <c r="BK182" s="218">
        <f>ROUND(I182*H182,2)</f>
        <v>0</v>
      </c>
      <c r="BL182" s="18" t="s">
        <v>171</v>
      </c>
      <c r="BM182" s="217" t="s">
        <v>981</v>
      </c>
    </row>
    <row r="183" spans="1:47" s="2" customFormat="1" ht="12">
      <c r="A183" s="39"/>
      <c r="B183" s="40"/>
      <c r="C183" s="41"/>
      <c r="D183" s="219" t="s">
        <v>173</v>
      </c>
      <c r="E183" s="41"/>
      <c r="F183" s="220" t="s">
        <v>980</v>
      </c>
      <c r="G183" s="41"/>
      <c r="H183" s="41"/>
      <c r="I183" s="221"/>
      <c r="J183" s="41"/>
      <c r="K183" s="41"/>
      <c r="L183" s="45"/>
      <c r="M183" s="222"/>
      <c r="N183" s="223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173</v>
      </c>
      <c r="AU183" s="18" t="s">
        <v>84</v>
      </c>
    </row>
    <row r="184" spans="1:47" s="2" customFormat="1" ht="12">
      <c r="A184" s="39"/>
      <c r="B184" s="40"/>
      <c r="C184" s="41"/>
      <c r="D184" s="224" t="s">
        <v>175</v>
      </c>
      <c r="E184" s="41"/>
      <c r="F184" s="225" t="s">
        <v>982</v>
      </c>
      <c r="G184" s="41"/>
      <c r="H184" s="41"/>
      <c r="I184" s="221"/>
      <c r="J184" s="41"/>
      <c r="K184" s="41"/>
      <c r="L184" s="45"/>
      <c r="M184" s="222"/>
      <c r="N184" s="223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175</v>
      </c>
      <c r="AU184" s="18" t="s">
        <v>84</v>
      </c>
    </row>
    <row r="185" spans="1:65" s="2" customFormat="1" ht="16.5" customHeight="1">
      <c r="A185" s="39"/>
      <c r="B185" s="40"/>
      <c r="C185" s="259" t="s">
        <v>313</v>
      </c>
      <c r="D185" s="259" t="s">
        <v>267</v>
      </c>
      <c r="E185" s="260" t="s">
        <v>983</v>
      </c>
      <c r="F185" s="261" t="s">
        <v>984</v>
      </c>
      <c r="G185" s="262" t="s">
        <v>275</v>
      </c>
      <c r="H185" s="263">
        <v>1</v>
      </c>
      <c r="I185" s="264"/>
      <c r="J185" s="265">
        <f>ROUND(I185*H185,2)</f>
        <v>0</v>
      </c>
      <c r="K185" s="261" t="s">
        <v>170</v>
      </c>
      <c r="L185" s="266"/>
      <c r="M185" s="267" t="s">
        <v>19</v>
      </c>
      <c r="N185" s="268" t="s">
        <v>45</v>
      </c>
      <c r="O185" s="85"/>
      <c r="P185" s="215">
        <f>O185*H185</f>
        <v>0</v>
      </c>
      <c r="Q185" s="215">
        <v>0.028</v>
      </c>
      <c r="R185" s="215">
        <f>Q185*H185</f>
        <v>0.028</v>
      </c>
      <c r="S185" s="215">
        <v>0</v>
      </c>
      <c r="T185" s="21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7" t="s">
        <v>218</v>
      </c>
      <c r="AT185" s="217" t="s">
        <v>267</v>
      </c>
      <c r="AU185" s="217" t="s">
        <v>84</v>
      </c>
      <c r="AY185" s="18" t="s">
        <v>165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82</v>
      </c>
      <c r="BK185" s="218">
        <f>ROUND(I185*H185,2)</f>
        <v>0</v>
      </c>
      <c r="BL185" s="18" t="s">
        <v>171</v>
      </c>
      <c r="BM185" s="217" t="s">
        <v>985</v>
      </c>
    </row>
    <row r="186" spans="1:47" s="2" customFormat="1" ht="12">
      <c r="A186" s="39"/>
      <c r="B186" s="40"/>
      <c r="C186" s="41"/>
      <c r="D186" s="219" t="s">
        <v>173</v>
      </c>
      <c r="E186" s="41"/>
      <c r="F186" s="220" t="s">
        <v>984</v>
      </c>
      <c r="G186" s="41"/>
      <c r="H186" s="41"/>
      <c r="I186" s="221"/>
      <c r="J186" s="41"/>
      <c r="K186" s="41"/>
      <c r="L186" s="45"/>
      <c r="M186" s="222"/>
      <c r="N186" s="223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173</v>
      </c>
      <c r="AU186" s="18" t="s">
        <v>84</v>
      </c>
    </row>
    <row r="187" spans="1:65" s="2" customFormat="1" ht="16.5" customHeight="1">
      <c r="A187" s="39"/>
      <c r="B187" s="40"/>
      <c r="C187" s="259" t="s">
        <v>319</v>
      </c>
      <c r="D187" s="259" t="s">
        <v>267</v>
      </c>
      <c r="E187" s="260" t="s">
        <v>986</v>
      </c>
      <c r="F187" s="261" t="s">
        <v>987</v>
      </c>
      <c r="G187" s="262" t="s">
        <v>275</v>
      </c>
      <c r="H187" s="263">
        <v>1</v>
      </c>
      <c r="I187" s="264"/>
      <c r="J187" s="265">
        <f>ROUND(I187*H187,2)</f>
        <v>0</v>
      </c>
      <c r="K187" s="261" t="s">
        <v>170</v>
      </c>
      <c r="L187" s="266"/>
      <c r="M187" s="267" t="s">
        <v>19</v>
      </c>
      <c r="N187" s="268" t="s">
        <v>45</v>
      </c>
      <c r="O187" s="85"/>
      <c r="P187" s="215">
        <f>O187*H187</f>
        <v>0</v>
      </c>
      <c r="Q187" s="215">
        <v>0.04</v>
      </c>
      <c r="R187" s="215">
        <f>Q187*H187</f>
        <v>0.04</v>
      </c>
      <c r="S187" s="215">
        <v>0</v>
      </c>
      <c r="T187" s="21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7" t="s">
        <v>218</v>
      </c>
      <c r="AT187" s="217" t="s">
        <v>267</v>
      </c>
      <c r="AU187" s="217" t="s">
        <v>84</v>
      </c>
      <c r="AY187" s="18" t="s">
        <v>165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82</v>
      </c>
      <c r="BK187" s="218">
        <f>ROUND(I187*H187,2)</f>
        <v>0</v>
      </c>
      <c r="BL187" s="18" t="s">
        <v>171</v>
      </c>
      <c r="BM187" s="217" t="s">
        <v>988</v>
      </c>
    </row>
    <row r="188" spans="1:47" s="2" customFormat="1" ht="12">
      <c r="A188" s="39"/>
      <c r="B188" s="40"/>
      <c r="C188" s="41"/>
      <c r="D188" s="219" t="s">
        <v>173</v>
      </c>
      <c r="E188" s="41"/>
      <c r="F188" s="220" t="s">
        <v>987</v>
      </c>
      <c r="G188" s="41"/>
      <c r="H188" s="41"/>
      <c r="I188" s="221"/>
      <c r="J188" s="41"/>
      <c r="K188" s="41"/>
      <c r="L188" s="45"/>
      <c r="M188" s="222"/>
      <c r="N188" s="223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173</v>
      </c>
      <c r="AU188" s="18" t="s">
        <v>84</v>
      </c>
    </row>
    <row r="189" spans="1:65" s="2" customFormat="1" ht="16.5" customHeight="1">
      <c r="A189" s="39"/>
      <c r="B189" s="40"/>
      <c r="C189" s="259" t="s">
        <v>325</v>
      </c>
      <c r="D189" s="259" t="s">
        <v>267</v>
      </c>
      <c r="E189" s="260" t="s">
        <v>989</v>
      </c>
      <c r="F189" s="261" t="s">
        <v>990</v>
      </c>
      <c r="G189" s="262" t="s">
        <v>275</v>
      </c>
      <c r="H189" s="263">
        <v>6</v>
      </c>
      <c r="I189" s="264"/>
      <c r="J189" s="265">
        <f>ROUND(I189*H189,2)</f>
        <v>0</v>
      </c>
      <c r="K189" s="261" t="s">
        <v>170</v>
      </c>
      <c r="L189" s="266"/>
      <c r="M189" s="267" t="s">
        <v>19</v>
      </c>
      <c r="N189" s="268" t="s">
        <v>45</v>
      </c>
      <c r="O189" s="85"/>
      <c r="P189" s="215">
        <f>O189*H189</f>
        <v>0</v>
      </c>
      <c r="Q189" s="215">
        <v>0.051</v>
      </c>
      <c r="R189" s="215">
        <f>Q189*H189</f>
        <v>0.306</v>
      </c>
      <c r="S189" s="215">
        <v>0</v>
      </c>
      <c r="T189" s="21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7" t="s">
        <v>218</v>
      </c>
      <c r="AT189" s="217" t="s">
        <v>267</v>
      </c>
      <c r="AU189" s="217" t="s">
        <v>84</v>
      </c>
      <c r="AY189" s="18" t="s">
        <v>165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82</v>
      </c>
      <c r="BK189" s="218">
        <f>ROUND(I189*H189,2)</f>
        <v>0</v>
      </c>
      <c r="BL189" s="18" t="s">
        <v>171</v>
      </c>
      <c r="BM189" s="217" t="s">
        <v>991</v>
      </c>
    </row>
    <row r="190" spans="1:47" s="2" customFormat="1" ht="12">
      <c r="A190" s="39"/>
      <c r="B190" s="40"/>
      <c r="C190" s="41"/>
      <c r="D190" s="219" t="s">
        <v>173</v>
      </c>
      <c r="E190" s="41"/>
      <c r="F190" s="220" t="s">
        <v>990</v>
      </c>
      <c r="G190" s="41"/>
      <c r="H190" s="41"/>
      <c r="I190" s="221"/>
      <c r="J190" s="41"/>
      <c r="K190" s="41"/>
      <c r="L190" s="45"/>
      <c r="M190" s="222"/>
      <c r="N190" s="223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173</v>
      </c>
      <c r="AU190" s="18" t="s">
        <v>84</v>
      </c>
    </row>
    <row r="191" spans="1:65" s="2" customFormat="1" ht="16.5" customHeight="1">
      <c r="A191" s="39"/>
      <c r="B191" s="40"/>
      <c r="C191" s="259" t="s">
        <v>332</v>
      </c>
      <c r="D191" s="259" t="s">
        <v>267</v>
      </c>
      <c r="E191" s="260" t="s">
        <v>992</v>
      </c>
      <c r="F191" s="261" t="s">
        <v>993</v>
      </c>
      <c r="G191" s="262" t="s">
        <v>275</v>
      </c>
      <c r="H191" s="263">
        <v>6</v>
      </c>
      <c r="I191" s="264"/>
      <c r="J191" s="265">
        <f>ROUND(I191*H191,2)</f>
        <v>0</v>
      </c>
      <c r="K191" s="261" t="s">
        <v>170</v>
      </c>
      <c r="L191" s="266"/>
      <c r="M191" s="267" t="s">
        <v>19</v>
      </c>
      <c r="N191" s="268" t="s">
        <v>45</v>
      </c>
      <c r="O191" s="85"/>
      <c r="P191" s="215">
        <f>O191*H191</f>
        <v>0</v>
      </c>
      <c r="Q191" s="215">
        <v>0.068</v>
      </c>
      <c r="R191" s="215">
        <f>Q191*H191</f>
        <v>0.40800000000000003</v>
      </c>
      <c r="S191" s="215">
        <v>0</v>
      </c>
      <c r="T191" s="21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7" t="s">
        <v>218</v>
      </c>
      <c r="AT191" s="217" t="s">
        <v>267</v>
      </c>
      <c r="AU191" s="217" t="s">
        <v>84</v>
      </c>
      <c r="AY191" s="18" t="s">
        <v>165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82</v>
      </c>
      <c r="BK191" s="218">
        <f>ROUND(I191*H191,2)</f>
        <v>0</v>
      </c>
      <c r="BL191" s="18" t="s">
        <v>171</v>
      </c>
      <c r="BM191" s="217" t="s">
        <v>994</v>
      </c>
    </row>
    <row r="192" spans="1:47" s="2" customFormat="1" ht="12">
      <c r="A192" s="39"/>
      <c r="B192" s="40"/>
      <c r="C192" s="41"/>
      <c r="D192" s="219" t="s">
        <v>173</v>
      </c>
      <c r="E192" s="41"/>
      <c r="F192" s="220" t="s">
        <v>993</v>
      </c>
      <c r="G192" s="41"/>
      <c r="H192" s="41"/>
      <c r="I192" s="221"/>
      <c r="J192" s="41"/>
      <c r="K192" s="41"/>
      <c r="L192" s="45"/>
      <c r="M192" s="222"/>
      <c r="N192" s="223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173</v>
      </c>
      <c r="AU192" s="18" t="s">
        <v>84</v>
      </c>
    </row>
    <row r="193" spans="1:65" s="2" customFormat="1" ht="16.5" customHeight="1">
      <c r="A193" s="39"/>
      <c r="B193" s="40"/>
      <c r="C193" s="259" t="s">
        <v>338</v>
      </c>
      <c r="D193" s="259" t="s">
        <v>267</v>
      </c>
      <c r="E193" s="260" t="s">
        <v>995</v>
      </c>
      <c r="F193" s="261" t="s">
        <v>996</v>
      </c>
      <c r="G193" s="262" t="s">
        <v>275</v>
      </c>
      <c r="H193" s="263">
        <v>2</v>
      </c>
      <c r="I193" s="264"/>
      <c r="J193" s="265">
        <f>ROUND(I193*H193,2)</f>
        <v>0</v>
      </c>
      <c r="K193" s="261" t="s">
        <v>170</v>
      </c>
      <c r="L193" s="266"/>
      <c r="M193" s="267" t="s">
        <v>19</v>
      </c>
      <c r="N193" s="268" t="s">
        <v>45</v>
      </c>
      <c r="O193" s="85"/>
      <c r="P193" s="215">
        <f>O193*H193</f>
        <v>0</v>
      </c>
      <c r="Q193" s="215">
        <v>0.081</v>
      </c>
      <c r="R193" s="215">
        <f>Q193*H193</f>
        <v>0.162</v>
      </c>
      <c r="S193" s="215">
        <v>0</v>
      </c>
      <c r="T193" s="21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7" t="s">
        <v>218</v>
      </c>
      <c r="AT193" s="217" t="s">
        <v>267</v>
      </c>
      <c r="AU193" s="217" t="s">
        <v>84</v>
      </c>
      <c r="AY193" s="18" t="s">
        <v>165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82</v>
      </c>
      <c r="BK193" s="218">
        <f>ROUND(I193*H193,2)</f>
        <v>0</v>
      </c>
      <c r="BL193" s="18" t="s">
        <v>171</v>
      </c>
      <c r="BM193" s="217" t="s">
        <v>997</v>
      </c>
    </row>
    <row r="194" spans="1:47" s="2" customFormat="1" ht="12">
      <c r="A194" s="39"/>
      <c r="B194" s="40"/>
      <c r="C194" s="41"/>
      <c r="D194" s="219" t="s">
        <v>173</v>
      </c>
      <c r="E194" s="41"/>
      <c r="F194" s="220" t="s">
        <v>996</v>
      </c>
      <c r="G194" s="41"/>
      <c r="H194" s="41"/>
      <c r="I194" s="221"/>
      <c r="J194" s="41"/>
      <c r="K194" s="41"/>
      <c r="L194" s="45"/>
      <c r="M194" s="222"/>
      <c r="N194" s="223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173</v>
      </c>
      <c r="AU194" s="18" t="s">
        <v>84</v>
      </c>
    </row>
    <row r="195" spans="1:65" s="2" customFormat="1" ht="16.5" customHeight="1">
      <c r="A195" s="39"/>
      <c r="B195" s="40"/>
      <c r="C195" s="259" t="s">
        <v>344</v>
      </c>
      <c r="D195" s="259" t="s">
        <v>267</v>
      </c>
      <c r="E195" s="260" t="s">
        <v>998</v>
      </c>
      <c r="F195" s="261" t="s">
        <v>999</v>
      </c>
      <c r="G195" s="262" t="s">
        <v>275</v>
      </c>
      <c r="H195" s="263">
        <v>4</v>
      </c>
      <c r="I195" s="264"/>
      <c r="J195" s="265">
        <f>ROUND(I195*H195,2)</f>
        <v>0</v>
      </c>
      <c r="K195" s="261" t="s">
        <v>170</v>
      </c>
      <c r="L195" s="266"/>
      <c r="M195" s="267" t="s">
        <v>19</v>
      </c>
      <c r="N195" s="268" t="s">
        <v>45</v>
      </c>
      <c r="O195" s="85"/>
      <c r="P195" s="215">
        <f>O195*H195</f>
        <v>0</v>
      </c>
      <c r="Q195" s="215">
        <v>0.262</v>
      </c>
      <c r="R195" s="215">
        <f>Q195*H195</f>
        <v>1.048</v>
      </c>
      <c r="S195" s="215">
        <v>0</v>
      </c>
      <c r="T195" s="21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7" t="s">
        <v>218</v>
      </c>
      <c r="AT195" s="217" t="s">
        <v>267</v>
      </c>
      <c r="AU195" s="217" t="s">
        <v>84</v>
      </c>
      <c r="AY195" s="18" t="s">
        <v>165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82</v>
      </c>
      <c r="BK195" s="218">
        <f>ROUND(I195*H195,2)</f>
        <v>0</v>
      </c>
      <c r="BL195" s="18" t="s">
        <v>171</v>
      </c>
      <c r="BM195" s="217" t="s">
        <v>1000</v>
      </c>
    </row>
    <row r="196" spans="1:47" s="2" customFormat="1" ht="12">
      <c r="A196" s="39"/>
      <c r="B196" s="40"/>
      <c r="C196" s="41"/>
      <c r="D196" s="219" t="s">
        <v>173</v>
      </c>
      <c r="E196" s="41"/>
      <c r="F196" s="220" t="s">
        <v>999</v>
      </c>
      <c r="G196" s="41"/>
      <c r="H196" s="41"/>
      <c r="I196" s="221"/>
      <c r="J196" s="41"/>
      <c r="K196" s="41"/>
      <c r="L196" s="45"/>
      <c r="M196" s="222"/>
      <c r="N196" s="223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173</v>
      </c>
      <c r="AU196" s="18" t="s">
        <v>84</v>
      </c>
    </row>
    <row r="197" spans="1:65" s="2" customFormat="1" ht="16.5" customHeight="1">
      <c r="A197" s="39"/>
      <c r="B197" s="40"/>
      <c r="C197" s="259" t="s">
        <v>350</v>
      </c>
      <c r="D197" s="259" t="s">
        <v>267</v>
      </c>
      <c r="E197" s="260" t="s">
        <v>1001</v>
      </c>
      <c r="F197" s="261" t="s">
        <v>1002</v>
      </c>
      <c r="G197" s="262" t="s">
        <v>275</v>
      </c>
      <c r="H197" s="263">
        <v>4</v>
      </c>
      <c r="I197" s="264"/>
      <c r="J197" s="265">
        <f>ROUND(I197*H197,2)</f>
        <v>0</v>
      </c>
      <c r="K197" s="261" t="s">
        <v>170</v>
      </c>
      <c r="L197" s="266"/>
      <c r="M197" s="267" t="s">
        <v>19</v>
      </c>
      <c r="N197" s="268" t="s">
        <v>45</v>
      </c>
      <c r="O197" s="85"/>
      <c r="P197" s="215">
        <f>O197*H197</f>
        <v>0</v>
      </c>
      <c r="Q197" s="215">
        <v>0.526</v>
      </c>
      <c r="R197" s="215">
        <f>Q197*H197</f>
        <v>2.104</v>
      </c>
      <c r="S197" s="215">
        <v>0</v>
      </c>
      <c r="T197" s="21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7" t="s">
        <v>218</v>
      </c>
      <c r="AT197" s="217" t="s">
        <v>267</v>
      </c>
      <c r="AU197" s="217" t="s">
        <v>84</v>
      </c>
      <c r="AY197" s="18" t="s">
        <v>165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82</v>
      </c>
      <c r="BK197" s="218">
        <f>ROUND(I197*H197,2)</f>
        <v>0</v>
      </c>
      <c r="BL197" s="18" t="s">
        <v>171</v>
      </c>
      <c r="BM197" s="217" t="s">
        <v>1003</v>
      </c>
    </row>
    <row r="198" spans="1:47" s="2" customFormat="1" ht="12">
      <c r="A198" s="39"/>
      <c r="B198" s="40"/>
      <c r="C198" s="41"/>
      <c r="D198" s="219" t="s">
        <v>173</v>
      </c>
      <c r="E198" s="41"/>
      <c r="F198" s="220" t="s">
        <v>1002</v>
      </c>
      <c r="G198" s="41"/>
      <c r="H198" s="41"/>
      <c r="I198" s="221"/>
      <c r="J198" s="41"/>
      <c r="K198" s="41"/>
      <c r="L198" s="45"/>
      <c r="M198" s="222"/>
      <c r="N198" s="223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173</v>
      </c>
      <c r="AU198" s="18" t="s">
        <v>84</v>
      </c>
    </row>
    <row r="199" spans="1:65" s="2" customFormat="1" ht="16.5" customHeight="1">
      <c r="A199" s="39"/>
      <c r="B199" s="40"/>
      <c r="C199" s="259" t="s">
        <v>356</v>
      </c>
      <c r="D199" s="259" t="s">
        <v>267</v>
      </c>
      <c r="E199" s="260" t="s">
        <v>1004</v>
      </c>
      <c r="F199" s="261" t="s">
        <v>1005</v>
      </c>
      <c r="G199" s="262" t="s">
        <v>275</v>
      </c>
      <c r="H199" s="263">
        <v>6</v>
      </c>
      <c r="I199" s="264"/>
      <c r="J199" s="265">
        <f>ROUND(I199*H199,2)</f>
        <v>0</v>
      </c>
      <c r="K199" s="261" t="s">
        <v>170</v>
      </c>
      <c r="L199" s="266"/>
      <c r="M199" s="267" t="s">
        <v>19</v>
      </c>
      <c r="N199" s="268" t="s">
        <v>45</v>
      </c>
      <c r="O199" s="85"/>
      <c r="P199" s="215">
        <f>O199*H199</f>
        <v>0</v>
      </c>
      <c r="Q199" s="215">
        <v>1.054</v>
      </c>
      <c r="R199" s="215">
        <f>Q199*H199</f>
        <v>6.324</v>
      </c>
      <c r="S199" s="215">
        <v>0</v>
      </c>
      <c r="T199" s="21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7" t="s">
        <v>218</v>
      </c>
      <c r="AT199" s="217" t="s">
        <v>267</v>
      </c>
      <c r="AU199" s="217" t="s">
        <v>84</v>
      </c>
      <c r="AY199" s="18" t="s">
        <v>165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82</v>
      </c>
      <c r="BK199" s="218">
        <f>ROUND(I199*H199,2)</f>
        <v>0</v>
      </c>
      <c r="BL199" s="18" t="s">
        <v>171</v>
      </c>
      <c r="BM199" s="217" t="s">
        <v>1006</v>
      </c>
    </row>
    <row r="200" spans="1:47" s="2" customFormat="1" ht="12">
      <c r="A200" s="39"/>
      <c r="B200" s="40"/>
      <c r="C200" s="41"/>
      <c r="D200" s="219" t="s">
        <v>173</v>
      </c>
      <c r="E200" s="41"/>
      <c r="F200" s="220" t="s">
        <v>1005</v>
      </c>
      <c r="G200" s="41"/>
      <c r="H200" s="41"/>
      <c r="I200" s="221"/>
      <c r="J200" s="41"/>
      <c r="K200" s="41"/>
      <c r="L200" s="45"/>
      <c r="M200" s="222"/>
      <c r="N200" s="223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173</v>
      </c>
      <c r="AU200" s="18" t="s">
        <v>84</v>
      </c>
    </row>
    <row r="201" spans="1:65" s="2" customFormat="1" ht="16.5" customHeight="1">
      <c r="A201" s="39"/>
      <c r="B201" s="40"/>
      <c r="C201" s="206" t="s">
        <v>362</v>
      </c>
      <c r="D201" s="206" t="s">
        <v>167</v>
      </c>
      <c r="E201" s="207" t="s">
        <v>1007</v>
      </c>
      <c r="F201" s="208" t="s">
        <v>1008</v>
      </c>
      <c r="G201" s="209" t="s">
        <v>275</v>
      </c>
      <c r="H201" s="210">
        <v>4</v>
      </c>
      <c r="I201" s="211"/>
      <c r="J201" s="212">
        <f>ROUND(I201*H201,2)</f>
        <v>0</v>
      </c>
      <c r="K201" s="208" t="s">
        <v>170</v>
      </c>
      <c r="L201" s="45"/>
      <c r="M201" s="213" t="s">
        <v>19</v>
      </c>
      <c r="N201" s="214" t="s">
        <v>45</v>
      </c>
      <c r="O201" s="85"/>
      <c r="P201" s="215">
        <f>O201*H201</f>
        <v>0</v>
      </c>
      <c r="Q201" s="215">
        <v>0.01248</v>
      </c>
      <c r="R201" s="215">
        <f>Q201*H201</f>
        <v>0.04992</v>
      </c>
      <c r="S201" s="215">
        <v>0</v>
      </c>
      <c r="T201" s="21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7" t="s">
        <v>171</v>
      </c>
      <c r="AT201" s="217" t="s">
        <v>167</v>
      </c>
      <c r="AU201" s="217" t="s">
        <v>84</v>
      </c>
      <c r="AY201" s="18" t="s">
        <v>165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82</v>
      </c>
      <c r="BK201" s="218">
        <f>ROUND(I201*H201,2)</f>
        <v>0</v>
      </c>
      <c r="BL201" s="18" t="s">
        <v>171</v>
      </c>
      <c r="BM201" s="217" t="s">
        <v>1009</v>
      </c>
    </row>
    <row r="202" spans="1:47" s="2" customFormat="1" ht="12">
      <c r="A202" s="39"/>
      <c r="B202" s="40"/>
      <c r="C202" s="41"/>
      <c r="D202" s="219" t="s">
        <v>173</v>
      </c>
      <c r="E202" s="41"/>
      <c r="F202" s="220" t="s">
        <v>1008</v>
      </c>
      <c r="G202" s="41"/>
      <c r="H202" s="41"/>
      <c r="I202" s="221"/>
      <c r="J202" s="41"/>
      <c r="K202" s="41"/>
      <c r="L202" s="45"/>
      <c r="M202" s="222"/>
      <c r="N202" s="223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173</v>
      </c>
      <c r="AU202" s="18" t="s">
        <v>84</v>
      </c>
    </row>
    <row r="203" spans="1:47" s="2" customFormat="1" ht="12">
      <c r="A203" s="39"/>
      <c r="B203" s="40"/>
      <c r="C203" s="41"/>
      <c r="D203" s="224" t="s">
        <v>175</v>
      </c>
      <c r="E203" s="41"/>
      <c r="F203" s="225" t="s">
        <v>1010</v>
      </c>
      <c r="G203" s="41"/>
      <c r="H203" s="41"/>
      <c r="I203" s="221"/>
      <c r="J203" s="41"/>
      <c r="K203" s="41"/>
      <c r="L203" s="45"/>
      <c r="M203" s="222"/>
      <c r="N203" s="223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175</v>
      </c>
      <c r="AU203" s="18" t="s">
        <v>84</v>
      </c>
    </row>
    <row r="204" spans="1:65" s="2" customFormat="1" ht="16.5" customHeight="1">
      <c r="A204" s="39"/>
      <c r="B204" s="40"/>
      <c r="C204" s="259" t="s">
        <v>367</v>
      </c>
      <c r="D204" s="259" t="s">
        <v>267</v>
      </c>
      <c r="E204" s="260" t="s">
        <v>1011</v>
      </c>
      <c r="F204" s="261" t="s">
        <v>1012</v>
      </c>
      <c r="G204" s="262" t="s">
        <v>275</v>
      </c>
      <c r="H204" s="263">
        <v>4</v>
      </c>
      <c r="I204" s="264"/>
      <c r="J204" s="265">
        <f>ROUND(I204*H204,2)</f>
        <v>0</v>
      </c>
      <c r="K204" s="261" t="s">
        <v>170</v>
      </c>
      <c r="L204" s="266"/>
      <c r="M204" s="267" t="s">
        <v>19</v>
      </c>
      <c r="N204" s="268" t="s">
        <v>45</v>
      </c>
      <c r="O204" s="85"/>
      <c r="P204" s="215">
        <f>O204*H204</f>
        <v>0</v>
      </c>
      <c r="Q204" s="215">
        <v>0.585</v>
      </c>
      <c r="R204" s="215">
        <f>Q204*H204</f>
        <v>2.34</v>
      </c>
      <c r="S204" s="215">
        <v>0</v>
      </c>
      <c r="T204" s="21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7" t="s">
        <v>218</v>
      </c>
      <c r="AT204" s="217" t="s">
        <v>267</v>
      </c>
      <c r="AU204" s="217" t="s">
        <v>84</v>
      </c>
      <c r="AY204" s="18" t="s">
        <v>165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82</v>
      </c>
      <c r="BK204" s="218">
        <f>ROUND(I204*H204,2)</f>
        <v>0</v>
      </c>
      <c r="BL204" s="18" t="s">
        <v>171</v>
      </c>
      <c r="BM204" s="217" t="s">
        <v>1013</v>
      </c>
    </row>
    <row r="205" spans="1:47" s="2" customFormat="1" ht="12">
      <c r="A205" s="39"/>
      <c r="B205" s="40"/>
      <c r="C205" s="41"/>
      <c r="D205" s="219" t="s">
        <v>173</v>
      </c>
      <c r="E205" s="41"/>
      <c r="F205" s="220" t="s">
        <v>1012</v>
      </c>
      <c r="G205" s="41"/>
      <c r="H205" s="41"/>
      <c r="I205" s="221"/>
      <c r="J205" s="41"/>
      <c r="K205" s="41"/>
      <c r="L205" s="45"/>
      <c r="M205" s="222"/>
      <c r="N205" s="223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173</v>
      </c>
      <c r="AU205" s="18" t="s">
        <v>84</v>
      </c>
    </row>
    <row r="206" spans="1:65" s="2" customFormat="1" ht="16.5" customHeight="1">
      <c r="A206" s="39"/>
      <c r="B206" s="40"/>
      <c r="C206" s="206" t="s">
        <v>371</v>
      </c>
      <c r="D206" s="206" t="s">
        <v>167</v>
      </c>
      <c r="E206" s="207" t="s">
        <v>1014</v>
      </c>
      <c r="F206" s="208" t="s">
        <v>1015</v>
      </c>
      <c r="G206" s="209" t="s">
        <v>275</v>
      </c>
      <c r="H206" s="210">
        <v>8</v>
      </c>
      <c r="I206" s="211"/>
      <c r="J206" s="212">
        <f>ROUND(I206*H206,2)</f>
        <v>0</v>
      </c>
      <c r="K206" s="208" t="s">
        <v>170</v>
      </c>
      <c r="L206" s="45"/>
      <c r="M206" s="213" t="s">
        <v>19</v>
      </c>
      <c r="N206" s="214" t="s">
        <v>45</v>
      </c>
      <c r="O206" s="85"/>
      <c r="P206" s="215">
        <f>O206*H206</f>
        <v>0</v>
      </c>
      <c r="Q206" s="215">
        <v>0.02854</v>
      </c>
      <c r="R206" s="215">
        <f>Q206*H206</f>
        <v>0.22832</v>
      </c>
      <c r="S206" s="215">
        <v>0</v>
      </c>
      <c r="T206" s="21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7" t="s">
        <v>171</v>
      </c>
      <c r="AT206" s="217" t="s">
        <v>167</v>
      </c>
      <c r="AU206" s="217" t="s">
        <v>84</v>
      </c>
      <c r="AY206" s="18" t="s">
        <v>165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82</v>
      </c>
      <c r="BK206" s="218">
        <f>ROUND(I206*H206,2)</f>
        <v>0</v>
      </c>
      <c r="BL206" s="18" t="s">
        <v>171</v>
      </c>
      <c r="BM206" s="217" t="s">
        <v>1016</v>
      </c>
    </row>
    <row r="207" spans="1:47" s="2" customFormat="1" ht="12">
      <c r="A207" s="39"/>
      <c r="B207" s="40"/>
      <c r="C207" s="41"/>
      <c r="D207" s="219" t="s">
        <v>173</v>
      </c>
      <c r="E207" s="41"/>
      <c r="F207" s="220" t="s">
        <v>1015</v>
      </c>
      <c r="G207" s="41"/>
      <c r="H207" s="41"/>
      <c r="I207" s="221"/>
      <c r="J207" s="41"/>
      <c r="K207" s="41"/>
      <c r="L207" s="45"/>
      <c r="M207" s="222"/>
      <c r="N207" s="223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173</v>
      </c>
      <c r="AU207" s="18" t="s">
        <v>84</v>
      </c>
    </row>
    <row r="208" spans="1:47" s="2" customFormat="1" ht="12">
      <c r="A208" s="39"/>
      <c r="B208" s="40"/>
      <c r="C208" s="41"/>
      <c r="D208" s="224" t="s">
        <v>175</v>
      </c>
      <c r="E208" s="41"/>
      <c r="F208" s="225" t="s">
        <v>1017</v>
      </c>
      <c r="G208" s="41"/>
      <c r="H208" s="41"/>
      <c r="I208" s="221"/>
      <c r="J208" s="41"/>
      <c r="K208" s="41"/>
      <c r="L208" s="45"/>
      <c r="M208" s="222"/>
      <c r="N208" s="223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175</v>
      </c>
      <c r="AU208" s="18" t="s">
        <v>84</v>
      </c>
    </row>
    <row r="209" spans="1:65" s="2" customFormat="1" ht="16.5" customHeight="1">
      <c r="A209" s="39"/>
      <c r="B209" s="40"/>
      <c r="C209" s="259" t="s">
        <v>377</v>
      </c>
      <c r="D209" s="259" t="s">
        <v>267</v>
      </c>
      <c r="E209" s="260" t="s">
        <v>1018</v>
      </c>
      <c r="F209" s="261" t="s">
        <v>1019</v>
      </c>
      <c r="G209" s="262" t="s">
        <v>275</v>
      </c>
      <c r="H209" s="263">
        <v>7</v>
      </c>
      <c r="I209" s="264"/>
      <c r="J209" s="265">
        <f>ROUND(I209*H209,2)</f>
        <v>0</v>
      </c>
      <c r="K209" s="261" t="s">
        <v>19</v>
      </c>
      <c r="L209" s="266"/>
      <c r="M209" s="267" t="s">
        <v>19</v>
      </c>
      <c r="N209" s="268" t="s">
        <v>45</v>
      </c>
      <c r="O209" s="85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7" t="s">
        <v>218</v>
      </c>
      <c r="AT209" s="217" t="s">
        <v>267</v>
      </c>
      <c r="AU209" s="217" t="s">
        <v>84</v>
      </c>
      <c r="AY209" s="18" t="s">
        <v>165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82</v>
      </c>
      <c r="BK209" s="218">
        <f>ROUND(I209*H209,2)</f>
        <v>0</v>
      </c>
      <c r="BL209" s="18" t="s">
        <v>171</v>
      </c>
      <c r="BM209" s="217" t="s">
        <v>1020</v>
      </c>
    </row>
    <row r="210" spans="1:47" s="2" customFormat="1" ht="12">
      <c r="A210" s="39"/>
      <c r="B210" s="40"/>
      <c r="C210" s="41"/>
      <c r="D210" s="219" t="s">
        <v>173</v>
      </c>
      <c r="E210" s="41"/>
      <c r="F210" s="220" t="s">
        <v>1019</v>
      </c>
      <c r="G210" s="41"/>
      <c r="H210" s="41"/>
      <c r="I210" s="221"/>
      <c r="J210" s="41"/>
      <c r="K210" s="41"/>
      <c r="L210" s="45"/>
      <c r="M210" s="222"/>
      <c r="N210" s="223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173</v>
      </c>
      <c r="AU210" s="18" t="s">
        <v>84</v>
      </c>
    </row>
    <row r="211" spans="1:65" s="2" customFormat="1" ht="16.5" customHeight="1">
      <c r="A211" s="39"/>
      <c r="B211" s="40"/>
      <c r="C211" s="259" t="s">
        <v>382</v>
      </c>
      <c r="D211" s="259" t="s">
        <v>267</v>
      </c>
      <c r="E211" s="260" t="s">
        <v>1021</v>
      </c>
      <c r="F211" s="261" t="s">
        <v>1022</v>
      </c>
      <c r="G211" s="262" t="s">
        <v>275</v>
      </c>
      <c r="H211" s="263">
        <v>1</v>
      </c>
      <c r="I211" s="264"/>
      <c r="J211" s="265">
        <f>ROUND(I211*H211,2)</f>
        <v>0</v>
      </c>
      <c r="K211" s="261" t="s">
        <v>19</v>
      </c>
      <c r="L211" s="266"/>
      <c r="M211" s="267" t="s">
        <v>19</v>
      </c>
      <c r="N211" s="268" t="s">
        <v>45</v>
      </c>
      <c r="O211" s="85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7" t="s">
        <v>218</v>
      </c>
      <c r="AT211" s="217" t="s">
        <v>267</v>
      </c>
      <c r="AU211" s="217" t="s">
        <v>84</v>
      </c>
      <c r="AY211" s="18" t="s">
        <v>165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8" t="s">
        <v>82</v>
      </c>
      <c r="BK211" s="218">
        <f>ROUND(I211*H211,2)</f>
        <v>0</v>
      </c>
      <c r="BL211" s="18" t="s">
        <v>171</v>
      </c>
      <c r="BM211" s="217" t="s">
        <v>1023</v>
      </c>
    </row>
    <row r="212" spans="1:47" s="2" customFormat="1" ht="12">
      <c r="A212" s="39"/>
      <c r="B212" s="40"/>
      <c r="C212" s="41"/>
      <c r="D212" s="219" t="s">
        <v>173</v>
      </c>
      <c r="E212" s="41"/>
      <c r="F212" s="220" t="s">
        <v>1022</v>
      </c>
      <c r="G212" s="41"/>
      <c r="H212" s="41"/>
      <c r="I212" s="221"/>
      <c r="J212" s="41"/>
      <c r="K212" s="41"/>
      <c r="L212" s="45"/>
      <c r="M212" s="222"/>
      <c r="N212" s="223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173</v>
      </c>
      <c r="AU212" s="18" t="s">
        <v>84</v>
      </c>
    </row>
    <row r="213" spans="1:65" s="2" customFormat="1" ht="16.5" customHeight="1">
      <c r="A213" s="39"/>
      <c r="B213" s="40"/>
      <c r="C213" s="259" t="s">
        <v>386</v>
      </c>
      <c r="D213" s="259" t="s">
        <v>267</v>
      </c>
      <c r="E213" s="260" t="s">
        <v>1024</v>
      </c>
      <c r="F213" s="261" t="s">
        <v>1025</v>
      </c>
      <c r="G213" s="262" t="s">
        <v>275</v>
      </c>
      <c r="H213" s="263">
        <v>22</v>
      </c>
      <c r="I213" s="264"/>
      <c r="J213" s="265">
        <f>ROUND(I213*H213,2)</f>
        <v>0</v>
      </c>
      <c r="K213" s="261" t="s">
        <v>170</v>
      </c>
      <c r="L213" s="266"/>
      <c r="M213" s="267" t="s">
        <v>19</v>
      </c>
      <c r="N213" s="268" t="s">
        <v>45</v>
      </c>
      <c r="O213" s="85"/>
      <c r="P213" s="215">
        <f>O213*H213</f>
        <v>0</v>
      </c>
      <c r="Q213" s="215">
        <v>0.002</v>
      </c>
      <c r="R213" s="215">
        <f>Q213*H213</f>
        <v>0.044</v>
      </c>
      <c r="S213" s="215">
        <v>0</v>
      </c>
      <c r="T213" s="21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7" t="s">
        <v>218</v>
      </c>
      <c r="AT213" s="217" t="s">
        <v>267</v>
      </c>
      <c r="AU213" s="217" t="s">
        <v>84</v>
      </c>
      <c r="AY213" s="18" t="s">
        <v>165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82</v>
      </c>
      <c r="BK213" s="218">
        <f>ROUND(I213*H213,2)</f>
        <v>0</v>
      </c>
      <c r="BL213" s="18" t="s">
        <v>171</v>
      </c>
      <c r="BM213" s="217" t="s">
        <v>1026</v>
      </c>
    </row>
    <row r="214" spans="1:47" s="2" customFormat="1" ht="12">
      <c r="A214" s="39"/>
      <c r="B214" s="40"/>
      <c r="C214" s="41"/>
      <c r="D214" s="219" t="s">
        <v>173</v>
      </c>
      <c r="E214" s="41"/>
      <c r="F214" s="220" t="s">
        <v>1025</v>
      </c>
      <c r="G214" s="41"/>
      <c r="H214" s="41"/>
      <c r="I214" s="221"/>
      <c r="J214" s="41"/>
      <c r="K214" s="41"/>
      <c r="L214" s="45"/>
      <c r="M214" s="222"/>
      <c r="N214" s="223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173</v>
      </c>
      <c r="AU214" s="18" t="s">
        <v>84</v>
      </c>
    </row>
    <row r="215" spans="1:65" s="2" customFormat="1" ht="16.5" customHeight="1">
      <c r="A215" s="39"/>
      <c r="B215" s="40"/>
      <c r="C215" s="206" t="s">
        <v>393</v>
      </c>
      <c r="D215" s="206" t="s">
        <v>167</v>
      </c>
      <c r="E215" s="207" t="s">
        <v>1027</v>
      </c>
      <c r="F215" s="208" t="s">
        <v>1028</v>
      </c>
      <c r="G215" s="209" t="s">
        <v>275</v>
      </c>
      <c r="H215" s="210">
        <v>4</v>
      </c>
      <c r="I215" s="211"/>
      <c r="J215" s="212">
        <f>ROUND(I215*H215,2)</f>
        <v>0</v>
      </c>
      <c r="K215" s="208" t="s">
        <v>170</v>
      </c>
      <c r="L215" s="45"/>
      <c r="M215" s="213" t="s">
        <v>19</v>
      </c>
      <c r="N215" s="214" t="s">
        <v>45</v>
      </c>
      <c r="O215" s="85"/>
      <c r="P215" s="215">
        <f>O215*H215</f>
        <v>0</v>
      </c>
      <c r="Q215" s="215">
        <v>0.03927</v>
      </c>
      <c r="R215" s="215">
        <f>Q215*H215</f>
        <v>0.15708</v>
      </c>
      <c r="S215" s="215">
        <v>0</v>
      </c>
      <c r="T215" s="21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7" t="s">
        <v>171</v>
      </c>
      <c r="AT215" s="217" t="s">
        <v>167</v>
      </c>
      <c r="AU215" s="217" t="s">
        <v>84</v>
      </c>
      <c r="AY215" s="18" t="s">
        <v>165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82</v>
      </c>
      <c r="BK215" s="218">
        <f>ROUND(I215*H215,2)</f>
        <v>0</v>
      </c>
      <c r="BL215" s="18" t="s">
        <v>171</v>
      </c>
      <c r="BM215" s="217" t="s">
        <v>1029</v>
      </c>
    </row>
    <row r="216" spans="1:47" s="2" customFormat="1" ht="12">
      <c r="A216" s="39"/>
      <c r="B216" s="40"/>
      <c r="C216" s="41"/>
      <c r="D216" s="219" t="s">
        <v>173</v>
      </c>
      <c r="E216" s="41"/>
      <c r="F216" s="220" t="s">
        <v>1028</v>
      </c>
      <c r="G216" s="41"/>
      <c r="H216" s="41"/>
      <c r="I216" s="221"/>
      <c r="J216" s="41"/>
      <c r="K216" s="41"/>
      <c r="L216" s="45"/>
      <c r="M216" s="222"/>
      <c r="N216" s="223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173</v>
      </c>
      <c r="AU216" s="18" t="s">
        <v>84</v>
      </c>
    </row>
    <row r="217" spans="1:47" s="2" customFormat="1" ht="12">
      <c r="A217" s="39"/>
      <c r="B217" s="40"/>
      <c r="C217" s="41"/>
      <c r="D217" s="224" t="s">
        <v>175</v>
      </c>
      <c r="E217" s="41"/>
      <c r="F217" s="225" t="s">
        <v>1030</v>
      </c>
      <c r="G217" s="41"/>
      <c r="H217" s="41"/>
      <c r="I217" s="221"/>
      <c r="J217" s="41"/>
      <c r="K217" s="41"/>
      <c r="L217" s="45"/>
      <c r="M217" s="222"/>
      <c r="N217" s="223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175</v>
      </c>
      <c r="AU217" s="18" t="s">
        <v>84</v>
      </c>
    </row>
    <row r="218" spans="1:65" s="2" customFormat="1" ht="16.5" customHeight="1">
      <c r="A218" s="39"/>
      <c r="B218" s="40"/>
      <c r="C218" s="259" t="s">
        <v>398</v>
      </c>
      <c r="D218" s="259" t="s">
        <v>267</v>
      </c>
      <c r="E218" s="260" t="s">
        <v>1031</v>
      </c>
      <c r="F218" s="261" t="s">
        <v>1032</v>
      </c>
      <c r="G218" s="262" t="s">
        <v>275</v>
      </c>
      <c r="H218" s="263">
        <v>4</v>
      </c>
      <c r="I218" s="264"/>
      <c r="J218" s="265">
        <f>ROUND(I218*H218,2)</f>
        <v>0</v>
      </c>
      <c r="K218" s="261" t="s">
        <v>170</v>
      </c>
      <c r="L218" s="266"/>
      <c r="M218" s="267" t="s">
        <v>19</v>
      </c>
      <c r="N218" s="268" t="s">
        <v>45</v>
      </c>
      <c r="O218" s="85"/>
      <c r="P218" s="215">
        <f>O218*H218</f>
        <v>0</v>
      </c>
      <c r="Q218" s="215">
        <v>0.521</v>
      </c>
      <c r="R218" s="215">
        <f>Q218*H218</f>
        <v>2.084</v>
      </c>
      <c r="S218" s="215">
        <v>0</v>
      </c>
      <c r="T218" s="21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7" t="s">
        <v>218</v>
      </c>
      <c r="AT218" s="217" t="s">
        <v>267</v>
      </c>
      <c r="AU218" s="217" t="s">
        <v>84</v>
      </c>
      <c r="AY218" s="18" t="s">
        <v>165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82</v>
      </c>
      <c r="BK218" s="218">
        <f>ROUND(I218*H218,2)</f>
        <v>0</v>
      </c>
      <c r="BL218" s="18" t="s">
        <v>171</v>
      </c>
      <c r="BM218" s="217" t="s">
        <v>1033</v>
      </c>
    </row>
    <row r="219" spans="1:47" s="2" customFormat="1" ht="12">
      <c r="A219" s="39"/>
      <c r="B219" s="40"/>
      <c r="C219" s="41"/>
      <c r="D219" s="219" t="s">
        <v>173</v>
      </c>
      <c r="E219" s="41"/>
      <c r="F219" s="220" t="s">
        <v>1032</v>
      </c>
      <c r="G219" s="41"/>
      <c r="H219" s="41"/>
      <c r="I219" s="221"/>
      <c r="J219" s="41"/>
      <c r="K219" s="41"/>
      <c r="L219" s="45"/>
      <c r="M219" s="222"/>
      <c r="N219" s="223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173</v>
      </c>
      <c r="AU219" s="18" t="s">
        <v>84</v>
      </c>
    </row>
    <row r="220" spans="1:65" s="2" customFormat="1" ht="16.5" customHeight="1">
      <c r="A220" s="39"/>
      <c r="B220" s="40"/>
      <c r="C220" s="206" t="s">
        <v>405</v>
      </c>
      <c r="D220" s="206" t="s">
        <v>167</v>
      </c>
      <c r="E220" s="207" t="s">
        <v>1034</v>
      </c>
      <c r="F220" s="208" t="s">
        <v>1035</v>
      </c>
      <c r="G220" s="209" t="s">
        <v>275</v>
      </c>
      <c r="H220" s="210">
        <v>8</v>
      </c>
      <c r="I220" s="211"/>
      <c r="J220" s="212">
        <f>ROUND(I220*H220,2)</f>
        <v>0</v>
      </c>
      <c r="K220" s="208" t="s">
        <v>170</v>
      </c>
      <c r="L220" s="45"/>
      <c r="M220" s="213" t="s">
        <v>19</v>
      </c>
      <c r="N220" s="214" t="s">
        <v>45</v>
      </c>
      <c r="O220" s="85"/>
      <c r="P220" s="215">
        <f>O220*H220</f>
        <v>0</v>
      </c>
      <c r="Q220" s="215">
        <v>0.21734</v>
      </c>
      <c r="R220" s="215">
        <f>Q220*H220</f>
        <v>1.73872</v>
      </c>
      <c r="S220" s="215">
        <v>0</v>
      </c>
      <c r="T220" s="216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7" t="s">
        <v>171</v>
      </c>
      <c r="AT220" s="217" t="s">
        <v>167</v>
      </c>
      <c r="AU220" s="217" t="s">
        <v>84</v>
      </c>
      <c r="AY220" s="18" t="s">
        <v>165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82</v>
      </c>
      <c r="BK220" s="218">
        <f>ROUND(I220*H220,2)</f>
        <v>0</v>
      </c>
      <c r="BL220" s="18" t="s">
        <v>171</v>
      </c>
      <c r="BM220" s="217" t="s">
        <v>1036</v>
      </c>
    </row>
    <row r="221" spans="1:47" s="2" customFormat="1" ht="12">
      <c r="A221" s="39"/>
      <c r="B221" s="40"/>
      <c r="C221" s="41"/>
      <c r="D221" s="219" t="s">
        <v>173</v>
      </c>
      <c r="E221" s="41"/>
      <c r="F221" s="220" t="s">
        <v>1037</v>
      </c>
      <c r="G221" s="41"/>
      <c r="H221" s="41"/>
      <c r="I221" s="221"/>
      <c r="J221" s="41"/>
      <c r="K221" s="41"/>
      <c r="L221" s="45"/>
      <c r="M221" s="222"/>
      <c r="N221" s="223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173</v>
      </c>
      <c r="AU221" s="18" t="s">
        <v>84</v>
      </c>
    </row>
    <row r="222" spans="1:47" s="2" customFormat="1" ht="12">
      <c r="A222" s="39"/>
      <c r="B222" s="40"/>
      <c r="C222" s="41"/>
      <c r="D222" s="224" t="s">
        <v>175</v>
      </c>
      <c r="E222" s="41"/>
      <c r="F222" s="225" t="s">
        <v>1038</v>
      </c>
      <c r="G222" s="41"/>
      <c r="H222" s="41"/>
      <c r="I222" s="221"/>
      <c r="J222" s="41"/>
      <c r="K222" s="41"/>
      <c r="L222" s="45"/>
      <c r="M222" s="222"/>
      <c r="N222" s="223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175</v>
      </c>
      <c r="AU222" s="18" t="s">
        <v>84</v>
      </c>
    </row>
    <row r="223" spans="1:65" s="2" customFormat="1" ht="16.5" customHeight="1">
      <c r="A223" s="39"/>
      <c r="B223" s="40"/>
      <c r="C223" s="259" t="s">
        <v>411</v>
      </c>
      <c r="D223" s="259" t="s">
        <v>267</v>
      </c>
      <c r="E223" s="260" t="s">
        <v>1039</v>
      </c>
      <c r="F223" s="261" t="s">
        <v>1040</v>
      </c>
      <c r="G223" s="262" t="s">
        <v>275</v>
      </c>
      <c r="H223" s="263">
        <v>8</v>
      </c>
      <c r="I223" s="264"/>
      <c r="J223" s="265">
        <f>ROUND(I223*H223,2)</f>
        <v>0</v>
      </c>
      <c r="K223" s="261" t="s">
        <v>19</v>
      </c>
      <c r="L223" s="266"/>
      <c r="M223" s="267" t="s">
        <v>19</v>
      </c>
      <c r="N223" s="268" t="s">
        <v>45</v>
      </c>
      <c r="O223" s="85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7" t="s">
        <v>218</v>
      </c>
      <c r="AT223" s="217" t="s">
        <v>267</v>
      </c>
      <c r="AU223" s="217" t="s">
        <v>84</v>
      </c>
      <c r="AY223" s="18" t="s">
        <v>165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82</v>
      </c>
      <c r="BK223" s="218">
        <f>ROUND(I223*H223,2)</f>
        <v>0</v>
      </c>
      <c r="BL223" s="18" t="s">
        <v>171</v>
      </c>
      <c r="BM223" s="217" t="s">
        <v>1041</v>
      </c>
    </row>
    <row r="224" spans="1:47" s="2" customFormat="1" ht="12">
      <c r="A224" s="39"/>
      <c r="B224" s="40"/>
      <c r="C224" s="41"/>
      <c r="D224" s="219" t="s">
        <v>173</v>
      </c>
      <c r="E224" s="41"/>
      <c r="F224" s="220" t="s">
        <v>1040</v>
      </c>
      <c r="G224" s="41"/>
      <c r="H224" s="41"/>
      <c r="I224" s="221"/>
      <c r="J224" s="41"/>
      <c r="K224" s="41"/>
      <c r="L224" s="45"/>
      <c r="M224" s="222"/>
      <c r="N224" s="223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173</v>
      </c>
      <c r="AU224" s="18" t="s">
        <v>84</v>
      </c>
    </row>
    <row r="225" spans="1:63" s="12" customFormat="1" ht="22.8" customHeight="1">
      <c r="A225" s="12"/>
      <c r="B225" s="190"/>
      <c r="C225" s="191"/>
      <c r="D225" s="192" t="s">
        <v>73</v>
      </c>
      <c r="E225" s="204" t="s">
        <v>527</v>
      </c>
      <c r="F225" s="204" t="s">
        <v>528</v>
      </c>
      <c r="G225" s="191"/>
      <c r="H225" s="191"/>
      <c r="I225" s="194"/>
      <c r="J225" s="205">
        <f>BK225</f>
        <v>0</v>
      </c>
      <c r="K225" s="191"/>
      <c r="L225" s="196"/>
      <c r="M225" s="197"/>
      <c r="N225" s="198"/>
      <c r="O225" s="198"/>
      <c r="P225" s="199">
        <f>SUM(P226:P236)</f>
        <v>0</v>
      </c>
      <c r="Q225" s="198"/>
      <c r="R225" s="199">
        <f>SUM(R226:R236)</f>
        <v>0</v>
      </c>
      <c r="S225" s="198"/>
      <c r="T225" s="200">
        <f>SUM(T226:T236)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1" t="s">
        <v>82</v>
      </c>
      <c r="AT225" s="202" t="s">
        <v>73</v>
      </c>
      <c r="AU225" s="202" t="s">
        <v>82</v>
      </c>
      <c r="AY225" s="201" t="s">
        <v>165</v>
      </c>
      <c r="BK225" s="203">
        <f>SUM(BK226:BK236)</f>
        <v>0</v>
      </c>
    </row>
    <row r="226" spans="1:65" s="2" customFormat="1" ht="16.5" customHeight="1">
      <c r="A226" s="39"/>
      <c r="B226" s="40"/>
      <c r="C226" s="206" t="s">
        <v>428</v>
      </c>
      <c r="D226" s="206" t="s">
        <v>167</v>
      </c>
      <c r="E226" s="207" t="s">
        <v>828</v>
      </c>
      <c r="F226" s="208" t="s">
        <v>829</v>
      </c>
      <c r="G226" s="209" t="s">
        <v>532</v>
      </c>
      <c r="H226" s="210">
        <v>99.995</v>
      </c>
      <c r="I226" s="211"/>
      <c r="J226" s="212">
        <f>ROUND(I226*H226,2)</f>
        <v>0</v>
      </c>
      <c r="K226" s="208" t="s">
        <v>170</v>
      </c>
      <c r="L226" s="45"/>
      <c r="M226" s="213" t="s">
        <v>19</v>
      </c>
      <c r="N226" s="214" t="s">
        <v>45</v>
      </c>
      <c r="O226" s="85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7" t="s">
        <v>171</v>
      </c>
      <c r="AT226" s="217" t="s">
        <v>167</v>
      </c>
      <c r="AU226" s="217" t="s">
        <v>84</v>
      </c>
      <c r="AY226" s="18" t="s">
        <v>165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82</v>
      </c>
      <c r="BK226" s="218">
        <f>ROUND(I226*H226,2)</f>
        <v>0</v>
      </c>
      <c r="BL226" s="18" t="s">
        <v>171</v>
      </c>
      <c r="BM226" s="217" t="s">
        <v>1042</v>
      </c>
    </row>
    <row r="227" spans="1:47" s="2" customFormat="1" ht="12">
      <c r="A227" s="39"/>
      <c r="B227" s="40"/>
      <c r="C227" s="41"/>
      <c r="D227" s="219" t="s">
        <v>173</v>
      </c>
      <c r="E227" s="41"/>
      <c r="F227" s="220" t="s">
        <v>831</v>
      </c>
      <c r="G227" s="41"/>
      <c r="H227" s="41"/>
      <c r="I227" s="221"/>
      <c r="J227" s="41"/>
      <c r="K227" s="41"/>
      <c r="L227" s="45"/>
      <c r="M227" s="222"/>
      <c r="N227" s="223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173</v>
      </c>
      <c r="AU227" s="18" t="s">
        <v>84</v>
      </c>
    </row>
    <row r="228" spans="1:47" s="2" customFormat="1" ht="12">
      <c r="A228" s="39"/>
      <c r="B228" s="40"/>
      <c r="C228" s="41"/>
      <c r="D228" s="224" t="s">
        <v>175</v>
      </c>
      <c r="E228" s="41"/>
      <c r="F228" s="225" t="s">
        <v>832</v>
      </c>
      <c r="G228" s="41"/>
      <c r="H228" s="41"/>
      <c r="I228" s="221"/>
      <c r="J228" s="41"/>
      <c r="K228" s="41"/>
      <c r="L228" s="45"/>
      <c r="M228" s="222"/>
      <c r="N228" s="223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175</v>
      </c>
      <c r="AU228" s="18" t="s">
        <v>84</v>
      </c>
    </row>
    <row r="229" spans="1:65" s="2" customFormat="1" ht="16.5" customHeight="1">
      <c r="A229" s="39"/>
      <c r="B229" s="40"/>
      <c r="C229" s="206" t="s">
        <v>435</v>
      </c>
      <c r="D229" s="206" t="s">
        <v>167</v>
      </c>
      <c r="E229" s="207" t="s">
        <v>834</v>
      </c>
      <c r="F229" s="208" t="s">
        <v>835</v>
      </c>
      <c r="G229" s="209" t="s">
        <v>532</v>
      </c>
      <c r="H229" s="210">
        <v>899.955</v>
      </c>
      <c r="I229" s="211"/>
      <c r="J229" s="212">
        <f>ROUND(I229*H229,2)</f>
        <v>0</v>
      </c>
      <c r="K229" s="208" t="s">
        <v>170</v>
      </c>
      <c r="L229" s="45"/>
      <c r="M229" s="213" t="s">
        <v>19</v>
      </c>
      <c r="N229" s="214" t="s">
        <v>45</v>
      </c>
      <c r="O229" s="85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7" t="s">
        <v>171</v>
      </c>
      <c r="AT229" s="217" t="s">
        <v>167</v>
      </c>
      <c r="AU229" s="217" t="s">
        <v>84</v>
      </c>
      <c r="AY229" s="18" t="s">
        <v>165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8" t="s">
        <v>82</v>
      </c>
      <c r="BK229" s="218">
        <f>ROUND(I229*H229,2)</f>
        <v>0</v>
      </c>
      <c r="BL229" s="18" t="s">
        <v>171</v>
      </c>
      <c r="BM229" s="217" t="s">
        <v>1043</v>
      </c>
    </row>
    <row r="230" spans="1:47" s="2" customFormat="1" ht="12">
      <c r="A230" s="39"/>
      <c r="B230" s="40"/>
      <c r="C230" s="41"/>
      <c r="D230" s="219" t="s">
        <v>173</v>
      </c>
      <c r="E230" s="41"/>
      <c r="F230" s="220" t="s">
        <v>837</v>
      </c>
      <c r="G230" s="41"/>
      <c r="H230" s="41"/>
      <c r="I230" s="221"/>
      <c r="J230" s="41"/>
      <c r="K230" s="41"/>
      <c r="L230" s="45"/>
      <c r="M230" s="222"/>
      <c r="N230" s="223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173</v>
      </c>
      <c r="AU230" s="18" t="s">
        <v>84</v>
      </c>
    </row>
    <row r="231" spans="1:47" s="2" customFormat="1" ht="12">
      <c r="A231" s="39"/>
      <c r="B231" s="40"/>
      <c r="C231" s="41"/>
      <c r="D231" s="224" t="s">
        <v>175</v>
      </c>
      <c r="E231" s="41"/>
      <c r="F231" s="225" t="s">
        <v>838</v>
      </c>
      <c r="G231" s="41"/>
      <c r="H231" s="41"/>
      <c r="I231" s="221"/>
      <c r="J231" s="41"/>
      <c r="K231" s="41"/>
      <c r="L231" s="45"/>
      <c r="M231" s="222"/>
      <c r="N231" s="223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175</v>
      </c>
      <c r="AU231" s="18" t="s">
        <v>84</v>
      </c>
    </row>
    <row r="232" spans="1:51" s="13" customFormat="1" ht="12">
      <c r="A232" s="13"/>
      <c r="B232" s="226"/>
      <c r="C232" s="227"/>
      <c r="D232" s="219" t="s">
        <v>177</v>
      </c>
      <c r="E232" s="228" t="s">
        <v>19</v>
      </c>
      <c r="F232" s="229" t="s">
        <v>1044</v>
      </c>
      <c r="G232" s="227"/>
      <c r="H232" s="230">
        <v>899.955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177</v>
      </c>
      <c r="AU232" s="236" t="s">
        <v>84</v>
      </c>
      <c r="AV232" s="13" t="s">
        <v>84</v>
      </c>
      <c r="AW232" s="13" t="s">
        <v>35</v>
      </c>
      <c r="AX232" s="13" t="s">
        <v>74</v>
      </c>
      <c r="AY232" s="236" t="s">
        <v>165</v>
      </c>
    </row>
    <row r="233" spans="1:51" s="14" customFormat="1" ht="12">
      <c r="A233" s="14"/>
      <c r="B233" s="237"/>
      <c r="C233" s="238"/>
      <c r="D233" s="219" t="s">
        <v>177</v>
      </c>
      <c r="E233" s="239" t="s">
        <v>19</v>
      </c>
      <c r="F233" s="240" t="s">
        <v>179</v>
      </c>
      <c r="G233" s="238"/>
      <c r="H233" s="241">
        <v>899.955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177</v>
      </c>
      <c r="AU233" s="247" t="s">
        <v>84</v>
      </c>
      <c r="AV233" s="14" t="s">
        <v>171</v>
      </c>
      <c r="AW233" s="14" t="s">
        <v>35</v>
      </c>
      <c r="AX233" s="14" t="s">
        <v>82</v>
      </c>
      <c r="AY233" s="247" t="s">
        <v>165</v>
      </c>
    </row>
    <row r="234" spans="1:65" s="2" customFormat="1" ht="21.75" customHeight="1">
      <c r="A234" s="39"/>
      <c r="B234" s="40"/>
      <c r="C234" s="206" t="s">
        <v>440</v>
      </c>
      <c r="D234" s="206" t="s">
        <v>167</v>
      </c>
      <c r="E234" s="207" t="s">
        <v>1045</v>
      </c>
      <c r="F234" s="208" t="s">
        <v>1046</v>
      </c>
      <c r="G234" s="209" t="s">
        <v>532</v>
      </c>
      <c r="H234" s="210">
        <v>99.995</v>
      </c>
      <c r="I234" s="211"/>
      <c r="J234" s="212">
        <f>ROUND(I234*H234,2)</f>
        <v>0</v>
      </c>
      <c r="K234" s="208" t="s">
        <v>170</v>
      </c>
      <c r="L234" s="45"/>
      <c r="M234" s="213" t="s">
        <v>19</v>
      </c>
      <c r="N234" s="214" t="s">
        <v>45</v>
      </c>
      <c r="O234" s="85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7" t="s">
        <v>171</v>
      </c>
      <c r="AT234" s="217" t="s">
        <v>167</v>
      </c>
      <c r="AU234" s="217" t="s">
        <v>84</v>
      </c>
      <c r="AY234" s="18" t="s">
        <v>165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8" t="s">
        <v>82</v>
      </c>
      <c r="BK234" s="218">
        <f>ROUND(I234*H234,2)</f>
        <v>0</v>
      </c>
      <c r="BL234" s="18" t="s">
        <v>171</v>
      </c>
      <c r="BM234" s="217" t="s">
        <v>1047</v>
      </c>
    </row>
    <row r="235" spans="1:47" s="2" customFormat="1" ht="12">
      <c r="A235" s="39"/>
      <c r="B235" s="40"/>
      <c r="C235" s="41"/>
      <c r="D235" s="219" t="s">
        <v>173</v>
      </c>
      <c r="E235" s="41"/>
      <c r="F235" s="220" t="s">
        <v>1048</v>
      </c>
      <c r="G235" s="41"/>
      <c r="H235" s="41"/>
      <c r="I235" s="221"/>
      <c r="J235" s="41"/>
      <c r="K235" s="41"/>
      <c r="L235" s="45"/>
      <c r="M235" s="222"/>
      <c r="N235" s="223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173</v>
      </c>
      <c r="AU235" s="18" t="s">
        <v>84</v>
      </c>
    </row>
    <row r="236" spans="1:47" s="2" customFormat="1" ht="12">
      <c r="A236" s="39"/>
      <c r="B236" s="40"/>
      <c r="C236" s="41"/>
      <c r="D236" s="224" t="s">
        <v>175</v>
      </c>
      <c r="E236" s="41"/>
      <c r="F236" s="225" t="s">
        <v>1049</v>
      </c>
      <c r="G236" s="41"/>
      <c r="H236" s="41"/>
      <c r="I236" s="221"/>
      <c r="J236" s="41"/>
      <c r="K236" s="41"/>
      <c r="L236" s="45"/>
      <c r="M236" s="222"/>
      <c r="N236" s="223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175</v>
      </c>
      <c r="AU236" s="18" t="s">
        <v>84</v>
      </c>
    </row>
    <row r="237" spans="1:63" s="12" customFormat="1" ht="22.8" customHeight="1">
      <c r="A237" s="12"/>
      <c r="B237" s="190"/>
      <c r="C237" s="191"/>
      <c r="D237" s="192" t="s">
        <v>73</v>
      </c>
      <c r="E237" s="204" t="s">
        <v>545</v>
      </c>
      <c r="F237" s="204" t="s">
        <v>546</v>
      </c>
      <c r="G237" s="191"/>
      <c r="H237" s="191"/>
      <c r="I237" s="194"/>
      <c r="J237" s="205">
        <f>BK237</f>
        <v>0</v>
      </c>
      <c r="K237" s="191"/>
      <c r="L237" s="196"/>
      <c r="M237" s="197"/>
      <c r="N237" s="198"/>
      <c r="O237" s="198"/>
      <c r="P237" s="199">
        <f>SUM(P238:P243)</f>
        <v>0</v>
      </c>
      <c r="Q237" s="198"/>
      <c r="R237" s="199">
        <f>SUM(R238:R243)</f>
        <v>0</v>
      </c>
      <c r="S237" s="198"/>
      <c r="T237" s="200">
        <f>SUM(T238:T243)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1" t="s">
        <v>82</v>
      </c>
      <c r="AT237" s="202" t="s">
        <v>73</v>
      </c>
      <c r="AU237" s="202" t="s">
        <v>82</v>
      </c>
      <c r="AY237" s="201" t="s">
        <v>165</v>
      </c>
      <c r="BK237" s="203">
        <f>SUM(BK238:BK243)</f>
        <v>0</v>
      </c>
    </row>
    <row r="238" spans="1:65" s="2" customFormat="1" ht="16.5" customHeight="1">
      <c r="A238" s="39"/>
      <c r="B238" s="40"/>
      <c r="C238" s="206" t="s">
        <v>446</v>
      </c>
      <c r="D238" s="206" t="s">
        <v>167</v>
      </c>
      <c r="E238" s="207" t="s">
        <v>847</v>
      </c>
      <c r="F238" s="208" t="s">
        <v>848</v>
      </c>
      <c r="G238" s="209" t="s">
        <v>532</v>
      </c>
      <c r="H238" s="210">
        <v>32.866</v>
      </c>
      <c r="I238" s="211"/>
      <c r="J238" s="212">
        <f>ROUND(I238*H238,2)</f>
        <v>0</v>
      </c>
      <c r="K238" s="208" t="s">
        <v>170</v>
      </c>
      <c r="L238" s="45"/>
      <c r="M238" s="213" t="s">
        <v>19</v>
      </c>
      <c r="N238" s="214" t="s">
        <v>45</v>
      </c>
      <c r="O238" s="85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7" t="s">
        <v>171</v>
      </c>
      <c r="AT238" s="217" t="s">
        <v>167</v>
      </c>
      <c r="AU238" s="217" t="s">
        <v>84</v>
      </c>
      <c r="AY238" s="18" t="s">
        <v>165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8" t="s">
        <v>82</v>
      </c>
      <c r="BK238" s="218">
        <f>ROUND(I238*H238,2)</f>
        <v>0</v>
      </c>
      <c r="BL238" s="18" t="s">
        <v>171</v>
      </c>
      <c r="BM238" s="217" t="s">
        <v>1050</v>
      </c>
    </row>
    <row r="239" spans="1:47" s="2" customFormat="1" ht="12">
      <c r="A239" s="39"/>
      <c r="B239" s="40"/>
      <c r="C239" s="41"/>
      <c r="D239" s="219" t="s">
        <v>173</v>
      </c>
      <c r="E239" s="41"/>
      <c r="F239" s="220" t="s">
        <v>850</v>
      </c>
      <c r="G239" s="41"/>
      <c r="H239" s="41"/>
      <c r="I239" s="221"/>
      <c r="J239" s="41"/>
      <c r="K239" s="41"/>
      <c r="L239" s="45"/>
      <c r="M239" s="222"/>
      <c r="N239" s="223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173</v>
      </c>
      <c r="AU239" s="18" t="s">
        <v>84</v>
      </c>
    </row>
    <row r="240" spans="1:47" s="2" customFormat="1" ht="12">
      <c r="A240" s="39"/>
      <c r="B240" s="40"/>
      <c r="C240" s="41"/>
      <c r="D240" s="224" t="s">
        <v>175</v>
      </c>
      <c r="E240" s="41"/>
      <c r="F240" s="225" t="s">
        <v>851</v>
      </c>
      <c r="G240" s="41"/>
      <c r="H240" s="41"/>
      <c r="I240" s="221"/>
      <c r="J240" s="41"/>
      <c r="K240" s="41"/>
      <c r="L240" s="45"/>
      <c r="M240" s="222"/>
      <c r="N240" s="223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175</v>
      </c>
      <c r="AU240" s="18" t="s">
        <v>84</v>
      </c>
    </row>
    <row r="241" spans="1:65" s="2" customFormat="1" ht="21.75" customHeight="1">
      <c r="A241" s="39"/>
      <c r="B241" s="40"/>
      <c r="C241" s="206" t="s">
        <v>450</v>
      </c>
      <c r="D241" s="206" t="s">
        <v>167</v>
      </c>
      <c r="E241" s="207" t="s">
        <v>853</v>
      </c>
      <c r="F241" s="208" t="s">
        <v>854</v>
      </c>
      <c r="G241" s="209" t="s">
        <v>532</v>
      </c>
      <c r="H241" s="210">
        <v>32.866</v>
      </c>
      <c r="I241" s="211"/>
      <c r="J241" s="212">
        <f>ROUND(I241*H241,2)</f>
        <v>0</v>
      </c>
      <c r="K241" s="208" t="s">
        <v>170</v>
      </c>
      <c r="L241" s="45"/>
      <c r="M241" s="213" t="s">
        <v>19</v>
      </c>
      <c r="N241" s="214" t="s">
        <v>45</v>
      </c>
      <c r="O241" s="85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7" t="s">
        <v>171</v>
      </c>
      <c r="AT241" s="217" t="s">
        <v>167</v>
      </c>
      <c r="AU241" s="217" t="s">
        <v>84</v>
      </c>
      <c r="AY241" s="18" t="s">
        <v>165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8" t="s">
        <v>82</v>
      </c>
      <c r="BK241" s="218">
        <f>ROUND(I241*H241,2)</f>
        <v>0</v>
      </c>
      <c r="BL241" s="18" t="s">
        <v>171</v>
      </c>
      <c r="BM241" s="217" t="s">
        <v>1051</v>
      </c>
    </row>
    <row r="242" spans="1:47" s="2" customFormat="1" ht="12">
      <c r="A242" s="39"/>
      <c r="B242" s="40"/>
      <c r="C242" s="41"/>
      <c r="D242" s="219" t="s">
        <v>173</v>
      </c>
      <c r="E242" s="41"/>
      <c r="F242" s="220" t="s">
        <v>856</v>
      </c>
      <c r="G242" s="41"/>
      <c r="H242" s="41"/>
      <c r="I242" s="221"/>
      <c r="J242" s="41"/>
      <c r="K242" s="41"/>
      <c r="L242" s="45"/>
      <c r="M242" s="222"/>
      <c r="N242" s="223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173</v>
      </c>
      <c r="AU242" s="18" t="s">
        <v>84</v>
      </c>
    </row>
    <row r="243" spans="1:47" s="2" customFormat="1" ht="12">
      <c r="A243" s="39"/>
      <c r="B243" s="40"/>
      <c r="C243" s="41"/>
      <c r="D243" s="224" t="s">
        <v>175</v>
      </c>
      <c r="E243" s="41"/>
      <c r="F243" s="225" t="s">
        <v>857</v>
      </c>
      <c r="G243" s="41"/>
      <c r="H243" s="41"/>
      <c r="I243" s="221"/>
      <c r="J243" s="41"/>
      <c r="K243" s="41"/>
      <c r="L243" s="45"/>
      <c r="M243" s="222"/>
      <c r="N243" s="223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175</v>
      </c>
      <c r="AU243" s="18" t="s">
        <v>84</v>
      </c>
    </row>
    <row r="244" spans="1:63" s="12" customFormat="1" ht="25.9" customHeight="1">
      <c r="A244" s="12"/>
      <c r="B244" s="190"/>
      <c r="C244" s="191"/>
      <c r="D244" s="192" t="s">
        <v>73</v>
      </c>
      <c r="E244" s="193" t="s">
        <v>858</v>
      </c>
      <c r="F244" s="193" t="s">
        <v>859</v>
      </c>
      <c r="G244" s="191"/>
      <c r="H244" s="191"/>
      <c r="I244" s="194"/>
      <c r="J244" s="195">
        <f>BK244</f>
        <v>0</v>
      </c>
      <c r="K244" s="191"/>
      <c r="L244" s="196"/>
      <c r="M244" s="197"/>
      <c r="N244" s="198"/>
      <c r="O244" s="198"/>
      <c r="P244" s="199">
        <f>P245+P254+P259</f>
        <v>0</v>
      </c>
      <c r="Q244" s="198"/>
      <c r="R244" s="199">
        <f>R245+R254+R259</f>
        <v>0</v>
      </c>
      <c r="S244" s="198"/>
      <c r="T244" s="200">
        <f>T245+T254+T259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1" t="s">
        <v>201</v>
      </c>
      <c r="AT244" s="202" t="s">
        <v>73</v>
      </c>
      <c r="AU244" s="202" t="s">
        <v>74</v>
      </c>
      <c r="AY244" s="201" t="s">
        <v>165</v>
      </c>
      <c r="BK244" s="203">
        <f>BK245+BK254+BK259</f>
        <v>0</v>
      </c>
    </row>
    <row r="245" spans="1:63" s="12" customFormat="1" ht="22.8" customHeight="1">
      <c r="A245" s="12"/>
      <c r="B245" s="190"/>
      <c r="C245" s="191"/>
      <c r="D245" s="192" t="s">
        <v>73</v>
      </c>
      <c r="E245" s="204" t="s">
        <v>860</v>
      </c>
      <c r="F245" s="204" t="s">
        <v>861</v>
      </c>
      <c r="G245" s="191"/>
      <c r="H245" s="191"/>
      <c r="I245" s="194"/>
      <c r="J245" s="205">
        <f>BK245</f>
        <v>0</v>
      </c>
      <c r="K245" s="191"/>
      <c r="L245" s="196"/>
      <c r="M245" s="197"/>
      <c r="N245" s="198"/>
      <c r="O245" s="198"/>
      <c r="P245" s="199">
        <f>SUM(P246:P253)</f>
        <v>0</v>
      </c>
      <c r="Q245" s="198"/>
      <c r="R245" s="199">
        <f>SUM(R246:R253)</f>
        <v>0</v>
      </c>
      <c r="S245" s="198"/>
      <c r="T245" s="200">
        <f>SUM(T246:T253)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1" t="s">
        <v>201</v>
      </c>
      <c r="AT245" s="202" t="s">
        <v>73</v>
      </c>
      <c r="AU245" s="202" t="s">
        <v>82</v>
      </c>
      <c r="AY245" s="201" t="s">
        <v>165</v>
      </c>
      <c r="BK245" s="203">
        <f>SUM(BK246:BK253)</f>
        <v>0</v>
      </c>
    </row>
    <row r="246" spans="1:65" s="2" customFormat="1" ht="21.75" customHeight="1">
      <c r="A246" s="39"/>
      <c r="B246" s="40"/>
      <c r="C246" s="206" t="s">
        <v>457</v>
      </c>
      <c r="D246" s="206" t="s">
        <v>167</v>
      </c>
      <c r="E246" s="207" t="s">
        <v>863</v>
      </c>
      <c r="F246" s="208" t="s">
        <v>864</v>
      </c>
      <c r="G246" s="209" t="s">
        <v>825</v>
      </c>
      <c r="H246" s="210">
        <v>1</v>
      </c>
      <c r="I246" s="211"/>
      <c r="J246" s="212">
        <f>ROUND(I246*H246,2)</f>
        <v>0</v>
      </c>
      <c r="K246" s="208" t="s">
        <v>19</v>
      </c>
      <c r="L246" s="45"/>
      <c r="M246" s="213" t="s">
        <v>19</v>
      </c>
      <c r="N246" s="214" t="s">
        <v>45</v>
      </c>
      <c r="O246" s="85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7" t="s">
        <v>171</v>
      </c>
      <c r="AT246" s="217" t="s">
        <v>167</v>
      </c>
      <c r="AU246" s="217" t="s">
        <v>84</v>
      </c>
      <c r="AY246" s="18" t="s">
        <v>165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8" t="s">
        <v>82</v>
      </c>
      <c r="BK246" s="218">
        <f>ROUND(I246*H246,2)</f>
        <v>0</v>
      </c>
      <c r="BL246" s="18" t="s">
        <v>171</v>
      </c>
      <c r="BM246" s="217" t="s">
        <v>1052</v>
      </c>
    </row>
    <row r="247" spans="1:47" s="2" customFormat="1" ht="12">
      <c r="A247" s="39"/>
      <c r="B247" s="40"/>
      <c r="C247" s="41"/>
      <c r="D247" s="219" t="s">
        <v>173</v>
      </c>
      <c r="E247" s="41"/>
      <c r="F247" s="220" t="s">
        <v>864</v>
      </c>
      <c r="G247" s="41"/>
      <c r="H247" s="41"/>
      <c r="I247" s="221"/>
      <c r="J247" s="41"/>
      <c r="K247" s="41"/>
      <c r="L247" s="45"/>
      <c r="M247" s="222"/>
      <c r="N247" s="223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173</v>
      </c>
      <c r="AU247" s="18" t="s">
        <v>84</v>
      </c>
    </row>
    <row r="248" spans="1:65" s="2" customFormat="1" ht="16.5" customHeight="1">
      <c r="A248" s="39"/>
      <c r="B248" s="40"/>
      <c r="C248" s="206" t="s">
        <v>466</v>
      </c>
      <c r="D248" s="206" t="s">
        <v>167</v>
      </c>
      <c r="E248" s="207" t="s">
        <v>867</v>
      </c>
      <c r="F248" s="208" t="s">
        <v>868</v>
      </c>
      <c r="G248" s="209" t="s">
        <v>825</v>
      </c>
      <c r="H248" s="210">
        <v>1</v>
      </c>
      <c r="I248" s="211"/>
      <c r="J248" s="212">
        <f>ROUND(I248*H248,2)</f>
        <v>0</v>
      </c>
      <c r="K248" s="208" t="s">
        <v>19</v>
      </c>
      <c r="L248" s="45"/>
      <c r="M248" s="213" t="s">
        <v>19</v>
      </c>
      <c r="N248" s="214" t="s">
        <v>45</v>
      </c>
      <c r="O248" s="85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7" t="s">
        <v>171</v>
      </c>
      <c r="AT248" s="217" t="s">
        <v>167</v>
      </c>
      <c r="AU248" s="217" t="s">
        <v>84</v>
      </c>
      <c r="AY248" s="18" t="s">
        <v>165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8" t="s">
        <v>82</v>
      </c>
      <c r="BK248" s="218">
        <f>ROUND(I248*H248,2)</f>
        <v>0</v>
      </c>
      <c r="BL248" s="18" t="s">
        <v>171</v>
      </c>
      <c r="BM248" s="217" t="s">
        <v>1053</v>
      </c>
    </row>
    <row r="249" spans="1:47" s="2" customFormat="1" ht="12">
      <c r="A249" s="39"/>
      <c r="B249" s="40"/>
      <c r="C249" s="41"/>
      <c r="D249" s="219" t="s">
        <v>173</v>
      </c>
      <c r="E249" s="41"/>
      <c r="F249" s="220" t="s">
        <v>868</v>
      </c>
      <c r="G249" s="41"/>
      <c r="H249" s="41"/>
      <c r="I249" s="221"/>
      <c r="J249" s="41"/>
      <c r="K249" s="41"/>
      <c r="L249" s="45"/>
      <c r="M249" s="222"/>
      <c r="N249" s="223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173</v>
      </c>
      <c r="AU249" s="18" t="s">
        <v>84</v>
      </c>
    </row>
    <row r="250" spans="1:65" s="2" customFormat="1" ht="16.5" customHeight="1">
      <c r="A250" s="39"/>
      <c r="B250" s="40"/>
      <c r="C250" s="206" t="s">
        <v>473</v>
      </c>
      <c r="D250" s="206" t="s">
        <v>167</v>
      </c>
      <c r="E250" s="207" t="s">
        <v>871</v>
      </c>
      <c r="F250" s="208" t="s">
        <v>872</v>
      </c>
      <c r="G250" s="209" t="s">
        <v>825</v>
      </c>
      <c r="H250" s="210">
        <v>1</v>
      </c>
      <c r="I250" s="211"/>
      <c r="J250" s="212">
        <f>ROUND(I250*H250,2)</f>
        <v>0</v>
      </c>
      <c r="K250" s="208" t="s">
        <v>19</v>
      </c>
      <c r="L250" s="45"/>
      <c r="M250" s="213" t="s">
        <v>19</v>
      </c>
      <c r="N250" s="214" t="s">
        <v>45</v>
      </c>
      <c r="O250" s="85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7" t="s">
        <v>171</v>
      </c>
      <c r="AT250" s="217" t="s">
        <v>167</v>
      </c>
      <c r="AU250" s="217" t="s">
        <v>84</v>
      </c>
      <c r="AY250" s="18" t="s">
        <v>165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8" t="s">
        <v>82</v>
      </c>
      <c r="BK250" s="218">
        <f>ROUND(I250*H250,2)</f>
        <v>0</v>
      </c>
      <c r="BL250" s="18" t="s">
        <v>171</v>
      </c>
      <c r="BM250" s="217" t="s">
        <v>1054</v>
      </c>
    </row>
    <row r="251" spans="1:47" s="2" customFormat="1" ht="12">
      <c r="A251" s="39"/>
      <c r="B251" s="40"/>
      <c r="C251" s="41"/>
      <c r="D251" s="219" t="s">
        <v>173</v>
      </c>
      <c r="E251" s="41"/>
      <c r="F251" s="220" t="s">
        <v>872</v>
      </c>
      <c r="G251" s="41"/>
      <c r="H251" s="41"/>
      <c r="I251" s="221"/>
      <c r="J251" s="41"/>
      <c r="K251" s="41"/>
      <c r="L251" s="45"/>
      <c r="M251" s="222"/>
      <c r="N251" s="223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173</v>
      </c>
      <c r="AU251" s="18" t="s">
        <v>84</v>
      </c>
    </row>
    <row r="252" spans="1:65" s="2" customFormat="1" ht="16.5" customHeight="1">
      <c r="A252" s="39"/>
      <c r="B252" s="40"/>
      <c r="C252" s="206" t="s">
        <v>479</v>
      </c>
      <c r="D252" s="206" t="s">
        <v>167</v>
      </c>
      <c r="E252" s="207" t="s">
        <v>875</v>
      </c>
      <c r="F252" s="208" t="s">
        <v>876</v>
      </c>
      <c r="G252" s="209" t="s">
        <v>825</v>
      </c>
      <c r="H252" s="210">
        <v>1</v>
      </c>
      <c r="I252" s="211"/>
      <c r="J252" s="212">
        <f>ROUND(I252*H252,2)</f>
        <v>0</v>
      </c>
      <c r="K252" s="208" t="s">
        <v>19</v>
      </c>
      <c r="L252" s="45"/>
      <c r="M252" s="213" t="s">
        <v>19</v>
      </c>
      <c r="N252" s="214" t="s">
        <v>45</v>
      </c>
      <c r="O252" s="85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7" t="s">
        <v>171</v>
      </c>
      <c r="AT252" s="217" t="s">
        <v>167</v>
      </c>
      <c r="AU252" s="217" t="s">
        <v>84</v>
      </c>
      <c r="AY252" s="18" t="s">
        <v>165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8" t="s">
        <v>82</v>
      </c>
      <c r="BK252" s="218">
        <f>ROUND(I252*H252,2)</f>
        <v>0</v>
      </c>
      <c r="BL252" s="18" t="s">
        <v>171</v>
      </c>
      <c r="BM252" s="217" t="s">
        <v>1055</v>
      </c>
    </row>
    <row r="253" spans="1:47" s="2" customFormat="1" ht="12">
      <c r="A253" s="39"/>
      <c r="B253" s="40"/>
      <c r="C253" s="41"/>
      <c r="D253" s="219" t="s">
        <v>173</v>
      </c>
      <c r="E253" s="41"/>
      <c r="F253" s="220" t="s">
        <v>876</v>
      </c>
      <c r="G253" s="41"/>
      <c r="H253" s="41"/>
      <c r="I253" s="221"/>
      <c r="J253" s="41"/>
      <c r="K253" s="41"/>
      <c r="L253" s="45"/>
      <c r="M253" s="222"/>
      <c r="N253" s="223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173</v>
      </c>
      <c r="AU253" s="18" t="s">
        <v>84</v>
      </c>
    </row>
    <row r="254" spans="1:63" s="12" customFormat="1" ht="22.8" customHeight="1">
      <c r="A254" s="12"/>
      <c r="B254" s="190"/>
      <c r="C254" s="191"/>
      <c r="D254" s="192" t="s">
        <v>73</v>
      </c>
      <c r="E254" s="204" t="s">
        <v>878</v>
      </c>
      <c r="F254" s="204" t="s">
        <v>879</v>
      </c>
      <c r="G254" s="191"/>
      <c r="H254" s="191"/>
      <c r="I254" s="194"/>
      <c r="J254" s="205">
        <f>BK254</f>
        <v>0</v>
      </c>
      <c r="K254" s="191"/>
      <c r="L254" s="196"/>
      <c r="M254" s="197"/>
      <c r="N254" s="198"/>
      <c r="O254" s="198"/>
      <c r="P254" s="199">
        <f>SUM(P255:P258)</f>
        <v>0</v>
      </c>
      <c r="Q254" s="198"/>
      <c r="R254" s="199">
        <f>SUM(R255:R258)</f>
        <v>0</v>
      </c>
      <c r="S254" s="198"/>
      <c r="T254" s="200">
        <f>SUM(T255:T258)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1" t="s">
        <v>201</v>
      </c>
      <c r="AT254" s="202" t="s">
        <v>73</v>
      </c>
      <c r="AU254" s="202" t="s">
        <v>82</v>
      </c>
      <c r="AY254" s="201" t="s">
        <v>165</v>
      </c>
      <c r="BK254" s="203">
        <f>SUM(BK255:BK258)</f>
        <v>0</v>
      </c>
    </row>
    <row r="255" spans="1:65" s="2" customFormat="1" ht="16.5" customHeight="1">
      <c r="A255" s="39"/>
      <c r="B255" s="40"/>
      <c r="C255" s="206" t="s">
        <v>485</v>
      </c>
      <c r="D255" s="206" t="s">
        <v>167</v>
      </c>
      <c r="E255" s="207" t="s">
        <v>881</v>
      </c>
      <c r="F255" s="208" t="s">
        <v>882</v>
      </c>
      <c r="G255" s="209" t="s">
        <v>883</v>
      </c>
      <c r="H255" s="210">
        <v>10</v>
      </c>
      <c r="I255" s="211"/>
      <c r="J255" s="212">
        <f>ROUND(I255*H255,2)</f>
        <v>0</v>
      </c>
      <c r="K255" s="208" t="s">
        <v>19</v>
      </c>
      <c r="L255" s="45"/>
      <c r="M255" s="213" t="s">
        <v>19</v>
      </c>
      <c r="N255" s="214" t="s">
        <v>45</v>
      </c>
      <c r="O255" s="85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7" t="s">
        <v>171</v>
      </c>
      <c r="AT255" s="217" t="s">
        <v>167</v>
      </c>
      <c r="AU255" s="217" t="s">
        <v>84</v>
      </c>
      <c r="AY255" s="18" t="s">
        <v>165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8" t="s">
        <v>82</v>
      </c>
      <c r="BK255" s="218">
        <f>ROUND(I255*H255,2)</f>
        <v>0</v>
      </c>
      <c r="BL255" s="18" t="s">
        <v>171</v>
      </c>
      <c r="BM255" s="217" t="s">
        <v>1056</v>
      </c>
    </row>
    <row r="256" spans="1:47" s="2" customFormat="1" ht="12">
      <c r="A256" s="39"/>
      <c r="B256" s="40"/>
      <c r="C256" s="41"/>
      <c r="D256" s="219" t="s">
        <v>173</v>
      </c>
      <c r="E256" s="41"/>
      <c r="F256" s="220" t="s">
        <v>882</v>
      </c>
      <c r="G256" s="41"/>
      <c r="H256" s="41"/>
      <c r="I256" s="221"/>
      <c r="J256" s="41"/>
      <c r="K256" s="41"/>
      <c r="L256" s="45"/>
      <c r="M256" s="222"/>
      <c r="N256" s="223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173</v>
      </c>
      <c r="AU256" s="18" t="s">
        <v>84</v>
      </c>
    </row>
    <row r="257" spans="1:65" s="2" customFormat="1" ht="16.5" customHeight="1">
      <c r="A257" s="39"/>
      <c r="B257" s="40"/>
      <c r="C257" s="206" t="s">
        <v>491</v>
      </c>
      <c r="D257" s="206" t="s">
        <v>167</v>
      </c>
      <c r="E257" s="207" t="s">
        <v>1057</v>
      </c>
      <c r="F257" s="208" t="s">
        <v>1058</v>
      </c>
      <c r="G257" s="209" t="s">
        <v>825</v>
      </c>
      <c r="H257" s="210">
        <v>1</v>
      </c>
      <c r="I257" s="211"/>
      <c r="J257" s="212">
        <f>ROUND(I257*H257,2)</f>
        <v>0</v>
      </c>
      <c r="K257" s="208" t="s">
        <v>19</v>
      </c>
      <c r="L257" s="45"/>
      <c r="M257" s="213" t="s">
        <v>19</v>
      </c>
      <c r="N257" s="214" t="s">
        <v>45</v>
      </c>
      <c r="O257" s="85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7" t="s">
        <v>171</v>
      </c>
      <c r="AT257" s="217" t="s">
        <v>167</v>
      </c>
      <c r="AU257" s="217" t="s">
        <v>84</v>
      </c>
      <c r="AY257" s="18" t="s">
        <v>165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8" t="s">
        <v>82</v>
      </c>
      <c r="BK257" s="218">
        <f>ROUND(I257*H257,2)</f>
        <v>0</v>
      </c>
      <c r="BL257" s="18" t="s">
        <v>171</v>
      </c>
      <c r="BM257" s="217" t="s">
        <v>1059</v>
      </c>
    </row>
    <row r="258" spans="1:47" s="2" customFormat="1" ht="12">
      <c r="A258" s="39"/>
      <c r="B258" s="40"/>
      <c r="C258" s="41"/>
      <c r="D258" s="219" t="s">
        <v>173</v>
      </c>
      <c r="E258" s="41"/>
      <c r="F258" s="220" t="s">
        <v>1058</v>
      </c>
      <c r="G258" s="41"/>
      <c r="H258" s="41"/>
      <c r="I258" s="221"/>
      <c r="J258" s="41"/>
      <c r="K258" s="41"/>
      <c r="L258" s="45"/>
      <c r="M258" s="222"/>
      <c r="N258" s="223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173</v>
      </c>
      <c r="AU258" s="18" t="s">
        <v>84</v>
      </c>
    </row>
    <row r="259" spans="1:63" s="12" customFormat="1" ht="22.8" customHeight="1">
      <c r="A259" s="12"/>
      <c r="B259" s="190"/>
      <c r="C259" s="191"/>
      <c r="D259" s="192" t="s">
        <v>73</v>
      </c>
      <c r="E259" s="204" t="s">
        <v>889</v>
      </c>
      <c r="F259" s="204" t="s">
        <v>890</v>
      </c>
      <c r="G259" s="191"/>
      <c r="H259" s="191"/>
      <c r="I259" s="194"/>
      <c r="J259" s="205">
        <f>BK259</f>
        <v>0</v>
      </c>
      <c r="K259" s="191"/>
      <c r="L259" s="196"/>
      <c r="M259" s="197"/>
      <c r="N259" s="198"/>
      <c r="O259" s="198"/>
      <c r="P259" s="199">
        <f>SUM(P260:P261)</f>
        <v>0</v>
      </c>
      <c r="Q259" s="198"/>
      <c r="R259" s="199">
        <f>SUM(R260:R261)</f>
        <v>0</v>
      </c>
      <c r="S259" s="198"/>
      <c r="T259" s="200">
        <f>SUM(T260:T261)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1" t="s">
        <v>201</v>
      </c>
      <c r="AT259" s="202" t="s">
        <v>73</v>
      </c>
      <c r="AU259" s="202" t="s">
        <v>82</v>
      </c>
      <c r="AY259" s="201" t="s">
        <v>165</v>
      </c>
      <c r="BK259" s="203">
        <f>SUM(BK260:BK261)</f>
        <v>0</v>
      </c>
    </row>
    <row r="260" spans="1:65" s="2" customFormat="1" ht="16.5" customHeight="1">
      <c r="A260" s="39"/>
      <c r="B260" s="40"/>
      <c r="C260" s="206" t="s">
        <v>498</v>
      </c>
      <c r="D260" s="206" t="s">
        <v>167</v>
      </c>
      <c r="E260" s="207" t="s">
        <v>892</v>
      </c>
      <c r="F260" s="208" t="s">
        <v>893</v>
      </c>
      <c r="G260" s="209" t="s">
        <v>825</v>
      </c>
      <c r="H260" s="210">
        <v>1</v>
      </c>
      <c r="I260" s="211"/>
      <c r="J260" s="212">
        <f>ROUND(I260*H260,2)</f>
        <v>0</v>
      </c>
      <c r="K260" s="208" t="s">
        <v>19</v>
      </c>
      <c r="L260" s="45"/>
      <c r="M260" s="213" t="s">
        <v>19</v>
      </c>
      <c r="N260" s="214" t="s">
        <v>45</v>
      </c>
      <c r="O260" s="85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7" t="s">
        <v>171</v>
      </c>
      <c r="AT260" s="217" t="s">
        <v>167</v>
      </c>
      <c r="AU260" s="217" t="s">
        <v>84</v>
      </c>
      <c r="AY260" s="18" t="s">
        <v>165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8" t="s">
        <v>82</v>
      </c>
      <c r="BK260" s="218">
        <f>ROUND(I260*H260,2)</f>
        <v>0</v>
      </c>
      <c r="BL260" s="18" t="s">
        <v>171</v>
      </c>
      <c r="BM260" s="217" t="s">
        <v>1060</v>
      </c>
    </row>
    <row r="261" spans="1:47" s="2" customFormat="1" ht="12">
      <c r="A261" s="39"/>
      <c r="B261" s="40"/>
      <c r="C261" s="41"/>
      <c r="D261" s="219" t="s">
        <v>173</v>
      </c>
      <c r="E261" s="41"/>
      <c r="F261" s="220" t="s">
        <v>893</v>
      </c>
      <c r="G261" s="41"/>
      <c r="H261" s="41"/>
      <c r="I261" s="221"/>
      <c r="J261" s="41"/>
      <c r="K261" s="41"/>
      <c r="L261" s="45"/>
      <c r="M261" s="269"/>
      <c r="N261" s="270"/>
      <c r="O261" s="271"/>
      <c r="P261" s="271"/>
      <c r="Q261" s="271"/>
      <c r="R261" s="271"/>
      <c r="S261" s="271"/>
      <c r="T261" s="272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173</v>
      </c>
      <c r="AU261" s="18" t="s">
        <v>84</v>
      </c>
    </row>
    <row r="262" spans="1:31" s="2" customFormat="1" ht="6.95" customHeight="1">
      <c r="A262" s="39"/>
      <c r="B262" s="60"/>
      <c r="C262" s="61"/>
      <c r="D262" s="61"/>
      <c r="E262" s="61"/>
      <c r="F262" s="61"/>
      <c r="G262" s="61"/>
      <c r="H262" s="61"/>
      <c r="I262" s="61"/>
      <c r="J262" s="61"/>
      <c r="K262" s="61"/>
      <c r="L262" s="45"/>
      <c r="M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</sheetData>
  <sheetProtection password="CC35" sheet="1" objects="1" scenarios="1" formatColumns="0" formatRows="0" autoFilter="0"/>
  <autoFilter ref="C89:K261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2_01/132254205"/>
    <hyperlink ref="F107" r:id="rId2" display="https://podminky.urs.cz/item/CS_URS_2022_01/151101102"/>
    <hyperlink ref="F112" r:id="rId3" display="https://podminky.urs.cz/item/CS_URS_2022_01/151101112"/>
    <hyperlink ref="F115" r:id="rId4" display="https://podminky.urs.cz/item/CS_URS_2022_01/162351103"/>
    <hyperlink ref="F118" r:id="rId5" display="https://podminky.urs.cz/item/CS_URS_2022_01/162751117"/>
    <hyperlink ref="F121" r:id="rId6" display="https://podminky.urs.cz/item/CS_URS_2022_01/167151111"/>
    <hyperlink ref="F124" r:id="rId7" display="https://podminky.urs.cz/item/CS_URS_2022_01/171201231"/>
    <hyperlink ref="F130" r:id="rId8" display="https://podminky.urs.cz/item/CS_URS_2022_01/171251201"/>
    <hyperlink ref="F133" r:id="rId9" display="https://podminky.urs.cz/item/CS_URS_2022_01/174151101"/>
    <hyperlink ref="F138" r:id="rId10" display="https://podminky.urs.cz/item/CS_URS_2022_01/175151101"/>
    <hyperlink ref="F156" r:id="rId11" display="https://podminky.urs.cz/item/CS_URS_2022_01/451573111"/>
    <hyperlink ref="F161" r:id="rId12" display="https://podminky.urs.cz/item/CS_URS_2022_01/452311141"/>
    <hyperlink ref="F167" r:id="rId13" display="https://podminky.urs.cz/item/CS_URS_2022_01/871315241"/>
    <hyperlink ref="F175" r:id="rId14" display="https://podminky.urs.cz/item/CS_URS_2022_01/871375241"/>
    <hyperlink ref="F179" r:id="rId15" display="https://podminky.urs.cz/item/CS_URS_2022_01/877375221"/>
    <hyperlink ref="F184" r:id="rId16" display="https://podminky.urs.cz/item/CS_URS_2022_01/894411311"/>
    <hyperlink ref="F203" r:id="rId17" display="https://podminky.urs.cz/item/CS_URS_2022_01/894412411"/>
    <hyperlink ref="F208" r:id="rId18" display="https://podminky.urs.cz/item/CS_URS_2022_01/894414111"/>
    <hyperlink ref="F217" r:id="rId19" display="https://podminky.urs.cz/item/CS_URS_2022_01/894414211"/>
    <hyperlink ref="F222" r:id="rId20" display="https://podminky.urs.cz/item/CS_URS_2022_01/899104112"/>
    <hyperlink ref="F228" r:id="rId21" display="https://podminky.urs.cz/item/CS_URS_2022_01/997013501"/>
    <hyperlink ref="F231" r:id="rId22" display="https://podminky.urs.cz/item/CS_URS_2022_01/997013509"/>
    <hyperlink ref="F236" r:id="rId23" display="https://podminky.urs.cz/item/CS_URS_2022_01/997013601"/>
    <hyperlink ref="F240" r:id="rId24" display="https://podminky.urs.cz/item/CS_URS_2022_01/998276101"/>
    <hyperlink ref="F243" r:id="rId25" display="https://podminky.urs.cz/item/CS_URS_2022_01/99827612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</row>
    <row r="4" spans="2:4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1061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ROUND(J88,2)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ROUND((SUM(BE88:BE244)),2)</f>
        <v>0</v>
      </c>
      <c r="G33" s="39"/>
      <c r="H33" s="39"/>
      <c r="I33" s="150">
        <v>0.21</v>
      </c>
      <c r="J33" s="149">
        <f>ROUND(((SUM(BE88:BE244))*I33),2)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ROUND((SUM(BF88:BF244)),2)</f>
        <v>0</v>
      </c>
      <c r="G34" s="39"/>
      <c r="H34" s="39"/>
      <c r="I34" s="150">
        <v>0.15</v>
      </c>
      <c r="J34" s="149">
        <f>ROUND(((SUM(BF88:BF244))*I34),2)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ROUND((SUM(BG88:BG244)),2)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ROUND((SUM(BH88:BH244)),2)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ROUND((SUM(BI88:BI244)),2)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303 - Dešťová kanalizace a přípojky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143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144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555</v>
      </c>
      <c r="E62" s="176"/>
      <c r="F62" s="176"/>
      <c r="G62" s="176"/>
      <c r="H62" s="176"/>
      <c r="I62" s="176"/>
      <c r="J62" s="177">
        <f>J144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556</v>
      </c>
      <c r="E63" s="176"/>
      <c r="F63" s="176"/>
      <c r="G63" s="176"/>
      <c r="H63" s="176"/>
      <c r="I63" s="176"/>
      <c r="J63" s="177">
        <f>J155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149</v>
      </c>
      <c r="E64" s="176"/>
      <c r="F64" s="176"/>
      <c r="G64" s="176"/>
      <c r="H64" s="176"/>
      <c r="I64" s="176"/>
      <c r="J64" s="177">
        <f>J220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557</v>
      </c>
      <c r="E65" s="170"/>
      <c r="F65" s="170"/>
      <c r="G65" s="170"/>
      <c r="H65" s="170"/>
      <c r="I65" s="170"/>
      <c r="J65" s="171">
        <f>J227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558</v>
      </c>
      <c r="E66" s="176"/>
      <c r="F66" s="176"/>
      <c r="G66" s="176"/>
      <c r="H66" s="176"/>
      <c r="I66" s="176"/>
      <c r="J66" s="177">
        <f>J228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559</v>
      </c>
      <c r="E67" s="176"/>
      <c r="F67" s="176"/>
      <c r="G67" s="176"/>
      <c r="H67" s="176"/>
      <c r="I67" s="176"/>
      <c r="J67" s="177">
        <f>J237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560</v>
      </c>
      <c r="E68" s="176"/>
      <c r="F68" s="176"/>
      <c r="G68" s="176"/>
      <c r="H68" s="176"/>
      <c r="I68" s="176"/>
      <c r="J68" s="177">
        <f>J242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150</v>
      </c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2" t="str">
        <f>E7</f>
        <v>Stavební úpravy MK v ul. Komenského a 1. etapy ul. Polní v Třeboni</v>
      </c>
      <c r="F78" s="33"/>
      <c r="G78" s="33"/>
      <c r="H78" s="33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124</v>
      </c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SO 303 - Dešťová kanalizace a přípojky</v>
      </c>
      <c r="F80" s="41"/>
      <c r="G80" s="41"/>
      <c r="H80" s="41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Třeboň</v>
      </c>
      <c r="G82" s="41"/>
      <c r="H82" s="41"/>
      <c r="I82" s="33" t="s">
        <v>23</v>
      </c>
      <c r="J82" s="73" t="str">
        <f>IF(J12="","",J12)</f>
        <v>10. 2. 2022</v>
      </c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40.05" customHeight="1">
      <c r="A84" s="39"/>
      <c r="B84" s="40"/>
      <c r="C84" s="33" t="s">
        <v>25</v>
      </c>
      <c r="D84" s="41"/>
      <c r="E84" s="41"/>
      <c r="F84" s="28" t="str">
        <f>E15</f>
        <v>Město Třeboň, Palackého nám. 46/II, 379 01 Třeboň</v>
      </c>
      <c r="G84" s="41"/>
      <c r="H84" s="41"/>
      <c r="I84" s="33" t="s">
        <v>31</v>
      </c>
      <c r="J84" s="37" t="str">
        <f>E21</f>
        <v>INVENTE, s.r.o., Žerotínova 483/1, 370 04 Č. Buděj</v>
      </c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33" t="s">
        <v>36</v>
      </c>
      <c r="J85" s="37" t="str">
        <f>E24</f>
        <v xml:space="preserve"> </v>
      </c>
      <c r="K85" s="41"/>
      <c r="L85" s="13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9"/>
      <c r="B87" s="180"/>
      <c r="C87" s="181" t="s">
        <v>151</v>
      </c>
      <c r="D87" s="182" t="s">
        <v>59</v>
      </c>
      <c r="E87" s="182" t="s">
        <v>55</v>
      </c>
      <c r="F87" s="182" t="s">
        <v>56</v>
      </c>
      <c r="G87" s="182" t="s">
        <v>152</v>
      </c>
      <c r="H87" s="182" t="s">
        <v>153</v>
      </c>
      <c r="I87" s="182" t="s">
        <v>154</v>
      </c>
      <c r="J87" s="182" t="s">
        <v>141</v>
      </c>
      <c r="K87" s="183" t="s">
        <v>155</v>
      </c>
      <c r="L87" s="184"/>
      <c r="M87" s="93" t="s">
        <v>19</v>
      </c>
      <c r="N87" s="94" t="s">
        <v>44</v>
      </c>
      <c r="O87" s="94" t="s">
        <v>156</v>
      </c>
      <c r="P87" s="94" t="s">
        <v>157</v>
      </c>
      <c r="Q87" s="94" t="s">
        <v>158</v>
      </c>
      <c r="R87" s="94" t="s">
        <v>159</v>
      </c>
      <c r="S87" s="94" t="s">
        <v>160</v>
      </c>
      <c r="T87" s="95" t="s">
        <v>161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39"/>
      <c r="B88" s="40"/>
      <c r="C88" s="100" t="s">
        <v>162</v>
      </c>
      <c r="D88" s="41"/>
      <c r="E88" s="41"/>
      <c r="F88" s="41"/>
      <c r="G88" s="41"/>
      <c r="H88" s="41"/>
      <c r="I88" s="41"/>
      <c r="J88" s="185">
        <f>BK88</f>
        <v>0</v>
      </c>
      <c r="K88" s="41"/>
      <c r="L88" s="45"/>
      <c r="M88" s="96"/>
      <c r="N88" s="186"/>
      <c r="O88" s="97"/>
      <c r="P88" s="187">
        <f>P89+P227</f>
        <v>0</v>
      </c>
      <c r="Q88" s="97"/>
      <c r="R88" s="187">
        <f>R89+R227</f>
        <v>948.0723540800002</v>
      </c>
      <c r="S88" s="97"/>
      <c r="T88" s="188">
        <f>T89+T227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73</v>
      </c>
      <c r="AU88" s="18" t="s">
        <v>142</v>
      </c>
      <c r="BK88" s="189">
        <f>BK89+BK227</f>
        <v>0</v>
      </c>
    </row>
    <row r="89" spans="1:63" s="12" customFormat="1" ht="25.9" customHeight="1">
      <c r="A89" s="12"/>
      <c r="B89" s="190"/>
      <c r="C89" s="191"/>
      <c r="D89" s="192" t="s">
        <v>73</v>
      </c>
      <c r="E89" s="193" t="s">
        <v>163</v>
      </c>
      <c r="F89" s="193" t="s">
        <v>164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P90+P144+P155+P220</f>
        <v>0</v>
      </c>
      <c r="Q89" s="198"/>
      <c r="R89" s="199">
        <f>R90+R144+R155+R220</f>
        <v>948.0723540800002</v>
      </c>
      <c r="S89" s="198"/>
      <c r="T89" s="200">
        <f>T90+T144+T155+T220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82</v>
      </c>
      <c r="AT89" s="202" t="s">
        <v>73</v>
      </c>
      <c r="AU89" s="202" t="s">
        <v>74</v>
      </c>
      <c r="AY89" s="201" t="s">
        <v>165</v>
      </c>
      <c r="BK89" s="203">
        <f>BK90+BK144+BK155+BK220</f>
        <v>0</v>
      </c>
    </row>
    <row r="90" spans="1:63" s="12" customFormat="1" ht="22.8" customHeight="1">
      <c r="A90" s="12"/>
      <c r="B90" s="190"/>
      <c r="C90" s="191"/>
      <c r="D90" s="192" t="s">
        <v>73</v>
      </c>
      <c r="E90" s="204" t="s">
        <v>82</v>
      </c>
      <c r="F90" s="204" t="s">
        <v>166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SUM(P91:P143)</f>
        <v>0</v>
      </c>
      <c r="Q90" s="198"/>
      <c r="R90" s="199">
        <f>SUM(R91:R143)</f>
        <v>630.535344</v>
      </c>
      <c r="S90" s="198"/>
      <c r="T90" s="200">
        <f>SUM(T91:T143)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82</v>
      </c>
      <c r="AT90" s="202" t="s">
        <v>73</v>
      </c>
      <c r="AU90" s="202" t="s">
        <v>82</v>
      </c>
      <c r="AY90" s="201" t="s">
        <v>165</v>
      </c>
      <c r="BK90" s="203">
        <f>SUM(BK91:BK143)</f>
        <v>0</v>
      </c>
    </row>
    <row r="91" spans="1:65" s="2" customFormat="1" ht="21.75" customHeight="1">
      <c r="A91" s="39"/>
      <c r="B91" s="40"/>
      <c r="C91" s="206" t="s">
        <v>82</v>
      </c>
      <c r="D91" s="206" t="s">
        <v>167</v>
      </c>
      <c r="E91" s="207" t="s">
        <v>1062</v>
      </c>
      <c r="F91" s="208" t="s">
        <v>1063</v>
      </c>
      <c r="G91" s="209" t="s">
        <v>221</v>
      </c>
      <c r="H91" s="210">
        <v>1321.36</v>
      </c>
      <c r="I91" s="211"/>
      <c r="J91" s="212">
        <f>ROUND(I91*H91,2)</f>
        <v>0</v>
      </c>
      <c r="K91" s="208" t="s">
        <v>170</v>
      </c>
      <c r="L91" s="45"/>
      <c r="M91" s="213" t="s">
        <v>19</v>
      </c>
      <c r="N91" s="214" t="s">
        <v>45</v>
      </c>
      <c r="O91" s="85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7" t="s">
        <v>171</v>
      </c>
      <c r="AT91" s="217" t="s">
        <v>167</v>
      </c>
      <c r="AU91" s="217" t="s">
        <v>84</v>
      </c>
      <c r="AY91" s="18" t="s">
        <v>165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8" t="s">
        <v>82</v>
      </c>
      <c r="BK91" s="218">
        <f>ROUND(I91*H91,2)</f>
        <v>0</v>
      </c>
      <c r="BL91" s="18" t="s">
        <v>171</v>
      </c>
      <c r="BM91" s="217" t="s">
        <v>1064</v>
      </c>
    </row>
    <row r="92" spans="1:47" s="2" customFormat="1" ht="12">
      <c r="A92" s="39"/>
      <c r="B92" s="40"/>
      <c r="C92" s="41"/>
      <c r="D92" s="219" t="s">
        <v>173</v>
      </c>
      <c r="E92" s="41"/>
      <c r="F92" s="220" t="s">
        <v>1065</v>
      </c>
      <c r="G92" s="41"/>
      <c r="H92" s="41"/>
      <c r="I92" s="221"/>
      <c r="J92" s="41"/>
      <c r="K92" s="41"/>
      <c r="L92" s="45"/>
      <c r="M92" s="222"/>
      <c r="N92" s="223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173</v>
      </c>
      <c r="AU92" s="18" t="s">
        <v>84</v>
      </c>
    </row>
    <row r="93" spans="1:47" s="2" customFormat="1" ht="12">
      <c r="A93" s="39"/>
      <c r="B93" s="40"/>
      <c r="C93" s="41"/>
      <c r="D93" s="224" t="s">
        <v>175</v>
      </c>
      <c r="E93" s="41"/>
      <c r="F93" s="225" t="s">
        <v>1066</v>
      </c>
      <c r="G93" s="41"/>
      <c r="H93" s="41"/>
      <c r="I93" s="221"/>
      <c r="J93" s="41"/>
      <c r="K93" s="41"/>
      <c r="L93" s="45"/>
      <c r="M93" s="222"/>
      <c r="N93" s="223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175</v>
      </c>
      <c r="AU93" s="18" t="s">
        <v>84</v>
      </c>
    </row>
    <row r="94" spans="1:51" s="15" customFormat="1" ht="12">
      <c r="A94" s="15"/>
      <c r="B94" s="249"/>
      <c r="C94" s="250"/>
      <c r="D94" s="219" t="s">
        <v>177</v>
      </c>
      <c r="E94" s="251" t="s">
        <v>19</v>
      </c>
      <c r="F94" s="252" t="s">
        <v>1067</v>
      </c>
      <c r="G94" s="250"/>
      <c r="H94" s="251" t="s">
        <v>19</v>
      </c>
      <c r="I94" s="253"/>
      <c r="J94" s="250"/>
      <c r="K94" s="250"/>
      <c r="L94" s="254"/>
      <c r="M94" s="255"/>
      <c r="N94" s="256"/>
      <c r="O94" s="256"/>
      <c r="P94" s="256"/>
      <c r="Q94" s="256"/>
      <c r="R94" s="256"/>
      <c r="S94" s="256"/>
      <c r="T94" s="257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8" t="s">
        <v>177</v>
      </c>
      <c r="AU94" s="258" t="s">
        <v>84</v>
      </c>
      <c r="AV94" s="15" t="s">
        <v>82</v>
      </c>
      <c r="AW94" s="15" t="s">
        <v>35</v>
      </c>
      <c r="AX94" s="15" t="s">
        <v>74</v>
      </c>
      <c r="AY94" s="258" t="s">
        <v>165</v>
      </c>
    </row>
    <row r="95" spans="1:51" s="13" customFormat="1" ht="12">
      <c r="A95" s="13"/>
      <c r="B95" s="226"/>
      <c r="C95" s="227"/>
      <c r="D95" s="219" t="s">
        <v>177</v>
      </c>
      <c r="E95" s="228" t="s">
        <v>19</v>
      </c>
      <c r="F95" s="229" t="s">
        <v>1068</v>
      </c>
      <c r="G95" s="227"/>
      <c r="H95" s="230">
        <v>676.29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177</v>
      </c>
      <c r="AU95" s="236" t="s">
        <v>84</v>
      </c>
      <c r="AV95" s="13" t="s">
        <v>84</v>
      </c>
      <c r="AW95" s="13" t="s">
        <v>35</v>
      </c>
      <c r="AX95" s="13" t="s">
        <v>74</v>
      </c>
      <c r="AY95" s="236" t="s">
        <v>165</v>
      </c>
    </row>
    <row r="96" spans="1:51" s="15" customFormat="1" ht="12">
      <c r="A96" s="15"/>
      <c r="B96" s="249"/>
      <c r="C96" s="250"/>
      <c r="D96" s="219" t="s">
        <v>177</v>
      </c>
      <c r="E96" s="251" t="s">
        <v>19</v>
      </c>
      <c r="F96" s="252" t="s">
        <v>1069</v>
      </c>
      <c r="G96" s="250"/>
      <c r="H96" s="251" t="s">
        <v>19</v>
      </c>
      <c r="I96" s="253"/>
      <c r="J96" s="250"/>
      <c r="K96" s="250"/>
      <c r="L96" s="254"/>
      <c r="M96" s="255"/>
      <c r="N96" s="256"/>
      <c r="O96" s="256"/>
      <c r="P96" s="256"/>
      <c r="Q96" s="256"/>
      <c r="R96" s="256"/>
      <c r="S96" s="256"/>
      <c r="T96" s="25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8" t="s">
        <v>177</v>
      </c>
      <c r="AU96" s="258" t="s">
        <v>84</v>
      </c>
      <c r="AV96" s="15" t="s">
        <v>82</v>
      </c>
      <c r="AW96" s="15" t="s">
        <v>35</v>
      </c>
      <c r="AX96" s="15" t="s">
        <v>74</v>
      </c>
      <c r="AY96" s="258" t="s">
        <v>165</v>
      </c>
    </row>
    <row r="97" spans="1:51" s="13" customFormat="1" ht="12">
      <c r="A97" s="13"/>
      <c r="B97" s="226"/>
      <c r="C97" s="227"/>
      <c r="D97" s="219" t="s">
        <v>177</v>
      </c>
      <c r="E97" s="228" t="s">
        <v>19</v>
      </c>
      <c r="F97" s="229" t="s">
        <v>1070</v>
      </c>
      <c r="G97" s="227"/>
      <c r="H97" s="230">
        <v>66.99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177</v>
      </c>
      <c r="AU97" s="236" t="s">
        <v>84</v>
      </c>
      <c r="AV97" s="13" t="s">
        <v>84</v>
      </c>
      <c r="AW97" s="13" t="s">
        <v>35</v>
      </c>
      <c r="AX97" s="13" t="s">
        <v>74</v>
      </c>
      <c r="AY97" s="236" t="s">
        <v>165</v>
      </c>
    </row>
    <row r="98" spans="1:51" s="15" customFormat="1" ht="12">
      <c r="A98" s="15"/>
      <c r="B98" s="249"/>
      <c r="C98" s="250"/>
      <c r="D98" s="219" t="s">
        <v>177</v>
      </c>
      <c r="E98" s="251" t="s">
        <v>19</v>
      </c>
      <c r="F98" s="252" t="s">
        <v>1071</v>
      </c>
      <c r="G98" s="250"/>
      <c r="H98" s="251" t="s">
        <v>19</v>
      </c>
      <c r="I98" s="253"/>
      <c r="J98" s="250"/>
      <c r="K98" s="250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177</v>
      </c>
      <c r="AU98" s="258" t="s">
        <v>84</v>
      </c>
      <c r="AV98" s="15" t="s">
        <v>82</v>
      </c>
      <c r="AW98" s="15" t="s">
        <v>35</v>
      </c>
      <c r="AX98" s="15" t="s">
        <v>74</v>
      </c>
      <c r="AY98" s="258" t="s">
        <v>165</v>
      </c>
    </row>
    <row r="99" spans="1:51" s="13" customFormat="1" ht="12">
      <c r="A99" s="13"/>
      <c r="B99" s="226"/>
      <c r="C99" s="227"/>
      <c r="D99" s="219" t="s">
        <v>177</v>
      </c>
      <c r="E99" s="228" t="s">
        <v>19</v>
      </c>
      <c r="F99" s="229" t="s">
        <v>1072</v>
      </c>
      <c r="G99" s="227"/>
      <c r="H99" s="230">
        <v>81.75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177</v>
      </c>
      <c r="AU99" s="236" t="s">
        <v>84</v>
      </c>
      <c r="AV99" s="13" t="s">
        <v>84</v>
      </c>
      <c r="AW99" s="13" t="s">
        <v>35</v>
      </c>
      <c r="AX99" s="13" t="s">
        <v>74</v>
      </c>
      <c r="AY99" s="236" t="s">
        <v>165</v>
      </c>
    </row>
    <row r="100" spans="1:51" s="15" customFormat="1" ht="12">
      <c r="A100" s="15"/>
      <c r="B100" s="249"/>
      <c r="C100" s="250"/>
      <c r="D100" s="219" t="s">
        <v>177</v>
      </c>
      <c r="E100" s="251" t="s">
        <v>19</v>
      </c>
      <c r="F100" s="252" t="s">
        <v>911</v>
      </c>
      <c r="G100" s="250"/>
      <c r="H100" s="251" t="s">
        <v>19</v>
      </c>
      <c r="I100" s="253"/>
      <c r="J100" s="250"/>
      <c r="K100" s="250"/>
      <c r="L100" s="254"/>
      <c r="M100" s="255"/>
      <c r="N100" s="256"/>
      <c r="O100" s="256"/>
      <c r="P100" s="256"/>
      <c r="Q100" s="256"/>
      <c r="R100" s="256"/>
      <c r="S100" s="256"/>
      <c r="T100" s="257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8" t="s">
        <v>177</v>
      </c>
      <c r="AU100" s="258" t="s">
        <v>84</v>
      </c>
      <c r="AV100" s="15" t="s">
        <v>82</v>
      </c>
      <c r="AW100" s="15" t="s">
        <v>35</v>
      </c>
      <c r="AX100" s="15" t="s">
        <v>74</v>
      </c>
      <c r="AY100" s="258" t="s">
        <v>165</v>
      </c>
    </row>
    <row r="101" spans="1:51" s="13" customFormat="1" ht="12">
      <c r="A101" s="13"/>
      <c r="B101" s="226"/>
      <c r="C101" s="227"/>
      <c r="D101" s="219" t="s">
        <v>177</v>
      </c>
      <c r="E101" s="228" t="s">
        <v>19</v>
      </c>
      <c r="F101" s="229" t="s">
        <v>1073</v>
      </c>
      <c r="G101" s="227"/>
      <c r="H101" s="230">
        <v>496.33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177</v>
      </c>
      <c r="AU101" s="236" t="s">
        <v>84</v>
      </c>
      <c r="AV101" s="13" t="s">
        <v>84</v>
      </c>
      <c r="AW101" s="13" t="s">
        <v>35</v>
      </c>
      <c r="AX101" s="13" t="s">
        <v>74</v>
      </c>
      <c r="AY101" s="236" t="s">
        <v>165</v>
      </c>
    </row>
    <row r="102" spans="1:51" s="14" customFormat="1" ht="12">
      <c r="A102" s="14"/>
      <c r="B102" s="237"/>
      <c r="C102" s="238"/>
      <c r="D102" s="219" t="s">
        <v>177</v>
      </c>
      <c r="E102" s="239" t="s">
        <v>19</v>
      </c>
      <c r="F102" s="240" t="s">
        <v>179</v>
      </c>
      <c r="G102" s="238"/>
      <c r="H102" s="241">
        <v>1321.36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177</v>
      </c>
      <c r="AU102" s="247" t="s">
        <v>84</v>
      </c>
      <c r="AV102" s="14" t="s">
        <v>171</v>
      </c>
      <c r="AW102" s="14" t="s">
        <v>35</v>
      </c>
      <c r="AX102" s="14" t="s">
        <v>82</v>
      </c>
      <c r="AY102" s="247" t="s">
        <v>165</v>
      </c>
    </row>
    <row r="103" spans="1:65" s="2" customFormat="1" ht="16.5" customHeight="1">
      <c r="A103" s="39"/>
      <c r="B103" s="40"/>
      <c r="C103" s="206" t="s">
        <v>84</v>
      </c>
      <c r="D103" s="206" t="s">
        <v>167</v>
      </c>
      <c r="E103" s="207" t="s">
        <v>914</v>
      </c>
      <c r="F103" s="208" t="s">
        <v>915</v>
      </c>
      <c r="G103" s="209" t="s">
        <v>105</v>
      </c>
      <c r="H103" s="210">
        <v>2088.64</v>
      </c>
      <c r="I103" s="211"/>
      <c r="J103" s="212">
        <f>ROUND(I103*H103,2)</f>
        <v>0</v>
      </c>
      <c r="K103" s="208" t="s">
        <v>170</v>
      </c>
      <c r="L103" s="45"/>
      <c r="M103" s="213" t="s">
        <v>19</v>
      </c>
      <c r="N103" s="214" t="s">
        <v>45</v>
      </c>
      <c r="O103" s="85"/>
      <c r="P103" s="215">
        <f>O103*H103</f>
        <v>0</v>
      </c>
      <c r="Q103" s="215">
        <v>0.00085</v>
      </c>
      <c r="R103" s="215">
        <f>Q103*H103</f>
        <v>1.7753439999999998</v>
      </c>
      <c r="S103" s="215">
        <v>0</v>
      </c>
      <c r="T103" s="216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7" t="s">
        <v>171</v>
      </c>
      <c r="AT103" s="217" t="s">
        <v>167</v>
      </c>
      <c r="AU103" s="217" t="s">
        <v>84</v>
      </c>
      <c r="AY103" s="18" t="s">
        <v>165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82</v>
      </c>
      <c r="BK103" s="218">
        <f>ROUND(I103*H103,2)</f>
        <v>0</v>
      </c>
      <c r="BL103" s="18" t="s">
        <v>171</v>
      </c>
      <c r="BM103" s="217" t="s">
        <v>1074</v>
      </c>
    </row>
    <row r="104" spans="1:47" s="2" customFormat="1" ht="12">
      <c r="A104" s="39"/>
      <c r="B104" s="40"/>
      <c r="C104" s="41"/>
      <c r="D104" s="219" t="s">
        <v>173</v>
      </c>
      <c r="E104" s="41"/>
      <c r="F104" s="220" t="s">
        <v>917</v>
      </c>
      <c r="G104" s="41"/>
      <c r="H104" s="41"/>
      <c r="I104" s="221"/>
      <c r="J104" s="41"/>
      <c r="K104" s="41"/>
      <c r="L104" s="45"/>
      <c r="M104" s="222"/>
      <c r="N104" s="22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173</v>
      </c>
      <c r="AU104" s="18" t="s">
        <v>84</v>
      </c>
    </row>
    <row r="105" spans="1:47" s="2" customFormat="1" ht="12">
      <c r="A105" s="39"/>
      <c r="B105" s="40"/>
      <c r="C105" s="41"/>
      <c r="D105" s="224" t="s">
        <v>175</v>
      </c>
      <c r="E105" s="41"/>
      <c r="F105" s="225" t="s">
        <v>918</v>
      </c>
      <c r="G105" s="41"/>
      <c r="H105" s="41"/>
      <c r="I105" s="221"/>
      <c r="J105" s="41"/>
      <c r="K105" s="41"/>
      <c r="L105" s="45"/>
      <c r="M105" s="222"/>
      <c r="N105" s="223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175</v>
      </c>
      <c r="AU105" s="18" t="s">
        <v>84</v>
      </c>
    </row>
    <row r="106" spans="1:51" s="13" customFormat="1" ht="12">
      <c r="A106" s="13"/>
      <c r="B106" s="226"/>
      <c r="C106" s="227"/>
      <c r="D106" s="219" t="s">
        <v>177</v>
      </c>
      <c r="E106" s="228" t="s">
        <v>19</v>
      </c>
      <c r="F106" s="229" t="s">
        <v>1075</v>
      </c>
      <c r="G106" s="227"/>
      <c r="H106" s="230">
        <v>2088.64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177</v>
      </c>
      <c r="AU106" s="236" t="s">
        <v>84</v>
      </c>
      <c r="AV106" s="13" t="s">
        <v>84</v>
      </c>
      <c r="AW106" s="13" t="s">
        <v>35</v>
      </c>
      <c r="AX106" s="13" t="s">
        <v>74</v>
      </c>
      <c r="AY106" s="236" t="s">
        <v>165</v>
      </c>
    </row>
    <row r="107" spans="1:51" s="14" customFormat="1" ht="12">
      <c r="A107" s="14"/>
      <c r="B107" s="237"/>
      <c r="C107" s="238"/>
      <c r="D107" s="219" t="s">
        <v>177</v>
      </c>
      <c r="E107" s="239" t="s">
        <v>19</v>
      </c>
      <c r="F107" s="240" t="s">
        <v>179</v>
      </c>
      <c r="G107" s="238"/>
      <c r="H107" s="241">
        <v>2088.64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177</v>
      </c>
      <c r="AU107" s="247" t="s">
        <v>84</v>
      </c>
      <c r="AV107" s="14" t="s">
        <v>171</v>
      </c>
      <c r="AW107" s="14" t="s">
        <v>35</v>
      </c>
      <c r="AX107" s="14" t="s">
        <v>82</v>
      </c>
      <c r="AY107" s="247" t="s">
        <v>165</v>
      </c>
    </row>
    <row r="108" spans="1:65" s="2" customFormat="1" ht="16.5" customHeight="1">
      <c r="A108" s="39"/>
      <c r="B108" s="40"/>
      <c r="C108" s="206" t="s">
        <v>107</v>
      </c>
      <c r="D108" s="206" t="s">
        <v>167</v>
      </c>
      <c r="E108" s="207" t="s">
        <v>920</v>
      </c>
      <c r="F108" s="208" t="s">
        <v>921</v>
      </c>
      <c r="G108" s="209" t="s">
        <v>105</v>
      </c>
      <c r="H108" s="210">
        <v>2088.64</v>
      </c>
      <c r="I108" s="211"/>
      <c r="J108" s="212">
        <f>ROUND(I108*H108,2)</f>
        <v>0</v>
      </c>
      <c r="K108" s="208" t="s">
        <v>170</v>
      </c>
      <c r="L108" s="45"/>
      <c r="M108" s="213" t="s">
        <v>19</v>
      </c>
      <c r="N108" s="214" t="s">
        <v>45</v>
      </c>
      <c r="O108" s="85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7" t="s">
        <v>171</v>
      </c>
      <c r="AT108" s="217" t="s">
        <v>167</v>
      </c>
      <c r="AU108" s="217" t="s">
        <v>84</v>
      </c>
      <c r="AY108" s="18" t="s">
        <v>165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8" t="s">
        <v>82</v>
      </c>
      <c r="BK108" s="218">
        <f>ROUND(I108*H108,2)</f>
        <v>0</v>
      </c>
      <c r="BL108" s="18" t="s">
        <v>171</v>
      </c>
      <c r="BM108" s="217" t="s">
        <v>1076</v>
      </c>
    </row>
    <row r="109" spans="1:47" s="2" customFormat="1" ht="12">
      <c r="A109" s="39"/>
      <c r="B109" s="40"/>
      <c r="C109" s="41"/>
      <c r="D109" s="219" t="s">
        <v>173</v>
      </c>
      <c r="E109" s="41"/>
      <c r="F109" s="220" t="s">
        <v>923</v>
      </c>
      <c r="G109" s="41"/>
      <c r="H109" s="41"/>
      <c r="I109" s="221"/>
      <c r="J109" s="41"/>
      <c r="K109" s="41"/>
      <c r="L109" s="45"/>
      <c r="M109" s="222"/>
      <c r="N109" s="223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173</v>
      </c>
      <c r="AU109" s="18" t="s">
        <v>84</v>
      </c>
    </row>
    <row r="110" spans="1:47" s="2" customFormat="1" ht="12">
      <c r="A110" s="39"/>
      <c r="B110" s="40"/>
      <c r="C110" s="41"/>
      <c r="D110" s="224" t="s">
        <v>175</v>
      </c>
      <c r="E110" s="41"/>
      <c r="F110" s="225" t="s">
        <v>924</v>
      </c>
      <c r="G110" s="41"/>
      <c r="H110" s="41"/>
      <c r="I110" s="221"/>
      <c r="J110" s="41"/>
      <c r="K110" s="41"/>
      <c r="L110" s="45"/>
      <c r="M110" s="222"/>
      <c r="N110" s="223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175</v>
      </c>
      <c r="AU110" s="18" t="s">
        <v>84</v>
      </c>
    </row>
    <row r="111" spans="1:65" s="2" customFormat="1" ht="21.75" customHeight="1">
      <c r="A111" s="39"/>
      <c r="B111" s="40"/>
      <c r="C111" s="206" t="s">
        <v>171</v>
      </c>
      <c r="D111" s="206" t="s">
        <v>167</v>
      </c>
      <c r="E111" s="207" t="s">
        <v>582</v>
      </c>
      <c r="F111" s="208" t="s">
        <v>583</v>
      </c>
      <c r="G111" s="209" t="s">
        <v>221</v>
      </c>
      <c r="H111" s="210">
        <v>1709.24</v>
      </c>
      <c r="I111" s="211"/>
      <c r="J111" s="212">
        <f>ROUND(I111*H111,2)</f>
        <v>0</v>
      </c>
      <c r="K111" s="208" t="s">
        <v>170</v>
      </c>
      <c r="L111" s="45"/>
      <c r="M111" s="213" t="s">
        <v>19</v>
      </c>
      <c r="N111" s="214" t="s">
        <v>45</v>
      </c>
      <c r="O111" s="85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7" t="s">
        <v>171</v>
      </c>
      <c r="AT111" s="217" t="s">
        <v>167</v>
      </c>
      <c r="AU111" s="217" t="s">
        <v>84</v>
      </c>
      <c r="AY111" s="18" t="s">
        <v>165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82</v>
      </c>
      <c r="BK111" s="218">
        <f>ROUND(I111*H111,2)</f>
        <v>0</v>
      </c>
      <c r="BL111" s="18" t="s">
        <v>171</v>
      </c>
      <c r="BM111" s="217" t="s">
        <v>1077</v>
      </c>
    </row>
    <row r="112" spans="1:47" s="2" customFormat="1" ht="12">
      <c r="A112" s="39"/>
      <c r="B112" s="40"/>
      <c r="C112" s="41"/>
      <c r="D112" s="219" t="s">
        <v>173</v>
      </c>
      <c r="E112" s="41"/>
      <c r="F112" s="220" t="s">
        <v>585</v>
      </c>
      <c r="G112" s="41"/>
      <c r="H112" s="41"/>
      <c r="I112" s="221"/>
      <c r="J112" s="41"/>
      <c r="K112" s="41"/>
      <c r="L112" s="45"/>
      <c r="M112" s="222"/>
      <c r="N112" s="223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173</v>
      </c>
      <c r="AU112" s="18" t="s">
        <v>84</v>
      </c>
    </row>
    <row r="113" spans="1:47" s="2" customFormat="1" ht="12">
      <c r="A113" s="39"/>
      <c r="B113" s="40"/>
      <c r="C113" s="41"/>
      <c r="D113" s="224" t="s">
        <v>175</v>
      </c>
      <c r="E113" s="41"/>
      <c r="F113" s="225" t="s">
        <v>586</v>
      </c>
      <c r="G113" s="41"/>
      <c r="H113" s="41"/>
      <c r="I113" s="221"/>
      <c r="J113" s="41"/>
      <c r="K113" s="41"/>
      <c r="L113" s="45"/>
      <c r="M113" s="222"/>
      <c r="N113" s="223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175</v>
      </c>
      <c r="AU113" s="18" t="s">
        <v>84</v>
      </c>
    </row>
    <row r="114" spans="1:65" s="2" customFormat="1" ht="21.75" customHeight="1">
      <c r="A114" s="39"/>
      <c r="B114" s="40"/>
      <c r="C114" s="206" t="s">
        <v>201</v>
      </c>
      <c r="D114" s="206" t="s">
        <v>167</v>
      </c>
      <c r="E114" s="207" t="s">
        <v>587</v>
      </c>
      <c r="F114" s="208" t="s">
        <v>588</v>
      </c>
      <c r="G114" s="209" t="s">
        <v>221</v>
      </c>
      <c r="H114" s="210">
        <v>466.74</v>
      </c>
      <c r="I114" s="211"/>
      <c r="J114" s="212">
        <f>ROUND(I114*H114,2)</f>
        <v>0</v>
      </c>
      <c r="K114" s="208" t="s">
        <v>170</v>
      </c>
      <c r="L114" s="45"/>
      <c r="M114" s="213" t="s">
        <v>19</v>
      </c>
      <c r="N114" s="214" t="s">
        <v>45</v>
      </c>
      <c r="O114" s="85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7" t="s">
        <v>171</v>
      </c>
      <c r="AT114" s="217" t="s">
        <v>167</v>
      </c>
      <c r="AU114" s="217" t="s">
        <v>84</v>
      </c>
      <c r="AY114" s="18" t="s">
        <v>165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8" t="s">
        <v>82</v>
      </c>
      <c r="BK114" s="218">
        <f>ROUND(I114*H114,2)</f>
        <v>0</v>
      </c>
      <c r="BL114" s="18" t="s">
        <v>171</v>
      </c>
      <c r="BM114" s="217" t="s">
        <v>1078</v>
      </c>
    </row>
    <row r="115" spans="1:47" s="2" customFormat="1" ht="12">
      <c r="A115" s="39"/>
      <c r="B115" s="40"/>
      <c r="C115" s="41"/>
      <c r="D115" s="219" t="s">
        <v>173</v>
      </c>
      <c r="E115" s="41"/>
      <c r="F115" s="220" t="s">
        <v>590</v>
      </c>
      <c r="G115" s="41"/>
      <c r="H115" s="41"/>
      <c r="I115" s="221"/>
      <c r="J115" s="41"/>
      <c r="K115" s="41"/>
      <c r="L115" s="45"/>
      <c r="M115" s="222"/>
      <c r="N115" s="223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173</v>
      </c>
      <c r="AU115" s="18" t="s">
        <v>84</v>
      </c>
    </row>
    <row r="116" spans="1:47" s="2" customFormat="1" ht="12">
      <c r="A116" s="39"/>
      <c r="B116" s="40"/>
      <c r="C116" s="41"/>
      <c r="D116" s="224" t="s">
        <v>175</v>
      </c>
      <c r="E116" s="41"/>
      <c r="F116" s="225" t="s">
        <v>591</v>
      </c>
      <c r="G116" s="41"/>
      <c r="H116" s="41"/>
      <c r="I116" s="221"/>
      <c r="J116" s="41"/>
      <c r="K116" s="41"/>
      <c r="L116" s="45"/>
      <c r="M116" s="222"/>
      <c r="N116" s="223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175</v>
      </c>
      <c r="AU116" s="18" t="s">
        <v>84</v>
      </c>
    </row>
    <row r="117" spans="1:65" s="2" customFormat="1" ht="16.5" customHeight="1">
      <c r="A117" s="39"/>
      <c r="B117" s="40"/>
      <c r="C117" s="206" t="s">
        <v>207</v>
      </c>
      <c r="D117" s="206" t="s">
        <v>167</v>
      </c>
      <c r="E117" s="207" t="s">
        <v>592</v>
      </c>
      <c r="F117" s="208" t="s">
        <v>593</v>
      </c>
      <c r="G117" s="209" t="s">
        <v>221</v>
      </c>
      <c r="H117" s="210">
        <v>1321.36</v>
      </c>
      <c r="I117" s="211"/>
      <c r="J117" s="212">
        <f>ROUND(I117*H117,2)</f>
        <v>0</v>
      </c>
      <c r="K117" s="208" t="s">
        <v>170</v>
      </c>
      <c r="L117" s="45"/>
      <c r="M117" s="213" t="s">
        <v>19</v>
      </c>
      <c r="N117" s="214" t="s">
        <v>45</v>
      </c>
      <c r="O117" s="85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7" t="s">
        <v>171</v>
      </c>
      <c r="AT117" s="217" t="s">
        <v>167</v>
      </c>
      <c r="AU117" s="217" t="s">
        <v>84</v>
      </c>
      <c r="AY117" s="18" t="s">
        <v>165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82</v>
      </c>
      <c r="BK117" s="218">
        <f>ROUND(I117*H117,2)</f>
        <v>0</v>
      </c>
      <c r="BL117" s="18" t="s">
        <v>171</v>
      </c>
      <c r="BM117" s="217" t="s">
        <v>1079</v>
      </c>
    </row>
    <row r="118" spans="1:47" s="2" customFormat="1" ht="12">
      <c r="A118" s="39"/>
      <c r="B118" s="40"/>
      <c r="C118" s="41"/>
      <c r="D118" s="219" t="s">
        <v>173</v>
      </c>
      <c r="E118" s="41"/>
      <c r="F118" s="220" t="s">
        <v>595</v>
      </c>
      <c r="G118" s="41"/>
      <c r="H118" s="41"/>
      <c r="I118" s="221"/>
      <c r="J118" s="41"/>
      <c r="K118" s="41"/>
      <c r="L118" s="45"/>
      <c r="M118" s="222"/>
      <c r="N118" s="223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173</v>
      </c>
      <c r="AU118" s="18" t="s">
        <v>84</v>
      </c>
    </row>
    <row r="119" spans="1:47" s="2" customFormat="1" ht="12">
      <c r="A119" s="39"/>
      <c r="B119" s="40"/>
      <c r="C119" s="41"/>
      <c r="D119" s="224" t="s">
        <v>175</v>
      </c>
      <c r="E119" s="41"/>
      <c r="F119" s="225" t="s">
        <v>596</v>
      </c>
      <c r="G119" s="41"/>
      <c r="H119" s="41"/>
      <c r="I119" s="221"/>
      <c r="J119" s="41"/>
      <c r="K119" s="41"/>
      <c r="L119" s="45"/>
      <c r="M119" s="222"/>
      <c r="N119" s="223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175</v>
      </c>
      <c r="AU119" s="18" t="s">
        <v>84</v>
      </c>
    </row>
    <row r="120" spans="1:65" s="2" customFormat="1" ht="16.5" customHeight="1">
      <c r="A120" s="39"/>
      <c r="B120" s="40"/>
      <c r="C120" s="206" t="s">
        <v>137</v>
      </c>
      <c r="D120" s="206" t="s">
        <v>167</v>
      </c>
      <c r="E120" s="207" t="s">
        <v>597</v>
      </c>
      <c r="F120" s="208" t="s">
        <v>598</v>
      </c>
      <c r="G120" s="209" t="s">
        <v>532</v>
      </c>
      <c r="H120" s="210">
        <v>933.48</v>
      </c>
      <c r="I120" s="211"/>
      <c r="J120" s="212">
        <f>ROUND(I120*H120,2)</f>
        <v>0</v>
      </c>
      <c r="K120" s="208" t="s">
        <v>170</v>
      </c>
      <c r="L120" s="45"/>
      <c r="M120" s="213" t="s">
        <v>19</v>
      </c>
      <c r="N120" s="214" t="s">
        <v>45</v>
      </c>
      <c r="O120" s="85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171</v>
      </c>
      <c r="AT120" s="217" t="s">
        <v>167</v>
      </c>
      <c r="AU120" s="217" t="s">
        <v>84</v>
      </c>
      <c r="AY120" s="18" t="s">
        <v>165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82</v>
      </c>
      <c r="BK120" s="218">
        <f>ROUND(I120*H120,2)</f>
        <v>0</v>
      </c>
      <c r="BL120" s="18" t="s">
        <v>171</v>
      </c>
      <c r="BM120" s="217" t="s">
        <v>1080</v>
      </c>
    </row>
    <row r="121" spans="1:47" s="2" customFormat="1" ht="12">
      <c r="A121" s="39"/>
      <c r="B121" s="40"/>
      <c r="C121" s="41"/>
      <c r="D121" s="219" t="s">
        <v>173</v>
      </c>
      <c r="E121" s="41"/>
      <c r="F121" s="220" t="s">
        <v>600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173</v>
      </c>
      <c r="AU121" s="18" t="s">
        <v>84</v>
      </c>
    </row>
    <row r="122" spans="1:47" s="2" customFormat="1" ht="12">
      <c r="A122" s="39"/>
      <c r="B122" s="40"/>
      <c r="C122" s="41"/>
      <c r="D122" s="224" t="s">
        <v>175</v>
      </c>
      <c r="E122" s="41"/>
      <c r="F122" s="225" t="s">
        <v>601</v>
      </c>
      <c r="G122" s="41"/>
      <c r="H122" s="41"/>
      <c r="I122" s="221"/>
      <c r="J122" s="41"/>
      <c r="K122" s="41"/>
      <c r="L122" s="45"/>
      <c r="M122" s="222"/>
      <c r="N122" s="223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175</v>
      </c>
      <c r="AU122" s="18" t="s">
        <v>84</v>
      </c>
    </row>
    <row r="123" spans="1:51" s="15" customFormat="1" ht="12">
      <c r="A123" s="15"/>
      <c r="B123" s="249"/>
      <c r="C123" s="250"/>
      <c r="D123" s="219" t="s">
        <v>177</v>
      </c>
      <c r="E123" s="251" t="s">
        <v>19</v>
      </c>
      <c r="F123" s="252" t="s">
        <v>602</v>
      </c>
      <c r="G123" s="250"/>
      <c r="H123" s="251" t="s">
        <v>19</v>
      </c>
      <c r="I123" s="253"/>
      <c r="J123" s="250"/>
      <c r="K123" s="250"/>
      <c r="L123" s="254"/>
      <c r="M123" s="255"/>
      <c r="N123" s="256"/>
      <c r="O123" s="256"/>
      <c r="P123" s="256"/>
      <c r="Q123" s="256"/>
      <c r="R123" s="256"/>
      <c r="S123" s="256"/>
      <c r="T123" s="257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8" t="s">
        <v>177</v>
      </c>
      <c r="AU123" s="258" t="s">
        <v>84</v>
      </c>
      <c r="AV123" s="15" t="s">
        <v>82</v>
      </c>
      <c r="AW123" s="15" t="s">
        <v>35</v>
      </c>
      <c r="AX123" s="15" t="s">
        <v>74</v>
      </c>
      <c r="AY123" s="258" t="s">
        <v>165</v>
      </c>
    </row>
    <row r="124" spans="1:51" s="13" customFormat="1" ht="12">
      <c r="A124" s="13"/>
      <c r="B124" s="226"/>
      <c r="C124" s="227"/>
      <c r="D124" s="219" t="s">
        <v>177</v>
      </c>
      <c r="E124" s="228" t="s">
        <v>19</v>
      </c>
      <c r="F124" s="229" t="s">
        <v>1081</v>
      </c>
      <c r="G124" s="227"/>
      <c r="H124" s="230">
        <v>933.48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177</v>
      </c>
      <c r="AU124" s="236" t="s">
        <v>84</v>
      </c>
      <c r="AV124" s="13" t="s">
        <v>84</v>
      </c>
      <c r="AW124" s="13" t="s">
        <v>35</v>
      </c>
      <c r="AX124" s="13" t="s">
        <v>74</v>
      </c>
      <c r="AY124" s="236" t="s">
        <v>165</v>
      </c>
    </row>
    <row r="125" spans="1:51" s="14" customFormat="1" ht="12">
      <c r="A125" s="14"/>
      <c r="B125" s="237"/>
      <c r="C125" s="238"/>
      <c r="D125" s="219" t="s">
        <v>177</v>
      </c>
      <c r="E125" s="239" t="s">
        <v>19</v>
      </c>
      <c r="F125" s="240" t="s">
        <v>179</v>
      </c>
      <c r="G125" s="238"/>
      <c r="H125" s="241">
        <v>933.48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177</v>
      </c>
      <c r="AU125" s="247" t="s">
        <v>84</v>
      </c>
      <c r="AV125" s="14" t="s">
        <v>171</v>
      </c>
      <c r="AW125" s="14" t="s">
        <v>35</v>
      </c>
      <c r="AX125" s="14" t="s">
        <v>82</v>
      </c>
      <c r="AY125" s="247" t="s">
        <v>165</v>
      </c>
    </row>
    <row r="126" spans="1:65" s="2" customFormat="1" ht="16.5" customHeight="1">
      <c r="A126" s="39"/>
      <c r="B126" s="40"/>
      <c r="C126" s="206" t="s">
        <v>218</v>
      </c>
      <c r="D126" s="206" t="s">
        <v>167</v>
      </c>
      <c r="E126" s="207" t="s">
        <v>604</v>
      </c>
      <c r="F126" s="208" t="s">
        <v>605</v>
      </c>
      <c r="G126" s="209" t="s">
        <v>221</v>
      </c>
      <c r="H126" s="210">
        <v>466.74</v>
      </c>
      <c r="I126" s="211"/>
      <c r="J126" s="212">
        <f>ROUND(I126*H126,2)</f>
        <v>0</v>
      </c>
      <c r="K126" s="208" t="s">
        <v>170</v>
      </c>
      <c r="L126" s="45"/>
      <c r="M126" s="213" t="s">
        <v>19</v>
      </c>
      <c r="N126" s="214" t="s">
        <v>45</v>
      </c>
      <c r="O126" s="85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7" t="s">
        <v>171</v>
      </c>
      <c r="AT126" s="217" t="s">
        <v>167</v>
      </c>
      <c r="AU126" s="217" t="s">
        <v>84</v>
      </c>
      <c r="AY126" s="18" t="s">
        <v>165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82</v>
      </c>
      <c r="BK126" s="218">
        <f>ROUND(I126*H126,2)</f>
        <v>0</v>
      </c>
      <c r="BL126" s="18" t="s">
        <v>171</v>
      </c>
      <c r="BM126" s="217" t="s">
        <v>1082</v>
      </c>
    </row>
    <row r="127" spans="1:47" s="2" customFormat="1" ht="12">
      <c r="A127" s="39"/>
      <c r="B127" s="40"/>
      <c r="C127" s="41"/>
      <c r="D127" s="219" t="s">
        <v>173</v>
      </c>
      <c r="E127" s="41"/>
      <c r="F127" s="220" t="s">
        <v>607</v>
      </c>
      <c r="G127" s="41"/>
      <c r="H127" s="41"/>
      <c r="I127" s="221"/>
      <c r="J127" s="41"/>
      <c r="K127" s="41"/>
      <c r="L127" s="45"/>
      <c r="M127" s="222"/>
      <c r="N127" s="223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173</v>
      </c>
      <c r="AU127" s="18" t="s">
        <v>84</v>
      </c>
    </row>
    <row r="128" spans="1:47" s="2" customFormat="1" ht="12">
      <c r="A128" s="39"/>
      <c r="B128" s="40"/>
      <c r="C128" s="41"/>
      <c r="D128" s="224" t="s">
        <v>175</v>
      </c>
      <c r="E128" s="41"/>
      <c r="F128" s="225" t="s">
        <v>608</v>
      </c>
      <c r="G128" s="41"/>
      <c r="H128" s="41"/>
      <c r="I128" s="221"/>
      <c r="J128" s="41"/>
      <c r="K128" s="41"/>
      <c r="L128" s="45"/>
      <c r="M128" s="222"/>
      <c r="N128" s="223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175</v>
      </c>
      <c r="AU128" s="18" t="s">
        <v>84</v>
      </c>
    </row>
    <row r="129" spans="1:65" s="2" customFormat="1" ht="16.5" customHeight="1">
      <c r="A129" s="39"/>
      <c r="B129" s="40"/>
      <c r="C129" s="206" t="s">
        <v>229</v>
      </c>
      <c r="D129" s="206" t="s">
        <v>167</v>
      </c>
      <c r="E129" s="207" t="s">
        <v>609</v>
      </c>
      <c r="F129" s="208" t="s">
        <v>610</v>
      </c>
      <c r="G129" s="209" t="s">
        <v>221</v>
      </c>
      <c r="H129" s="210">
        <v>854.62</v>
      </c>
      <c r="I129" s="211"/>
      <c r="J129" s="212">
        <f>ROUND(I129*H129,2)</f>
        <v>0</v>
      </c>
      <c r="K129" s="208" t="s">
        <v>170</v>
      </c>
      <c r="L129" s="45"/>
      <c r="M129" s="213" t="s">
        <v>19</v>
      </c>
      <c r="N129" s="214" t="s">
        <v>45</v>
      </c>
      <c r="O129" s="85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171</v>
      </c>
      <c r="AT129" s="217" t="s">
        <v>167</v>
      </c>
      <c r="AU129" s="217" t="s">
        <v>84</v>
      </c>
      <c r="AY129" s="18" t="s">
        <v>165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82</v>
      </c>
      <c r="BK129" s="218">
        <f>ROUND(I129*H129,2)</f>
        <v>0</v>
      </c>
      <c r="BL129" s="18" t="s">
        <v>171</v>
      </c>
      <c r="BM129" s="217" t="s">
        <v>1083</v>
      </c>
    </row>
    <row r="130" spans="1:47" s="2" customFormat="1" ht="12">
      <c r="A130" s="39"/>
      <c r="B130" s="40"/>
      <c r="C130" s="41"/>
      <c r="D130" s="219" t="s">
        <v>173</v>
      </c>
      <c r="E130" s="41"/>
      <c r="F130" s="220" t="s">
        <v>612</v>
      </c>
      <c r="G130" s="41"/>
      <c r="H130" s="41"/>
      <c r="I130" s="221"/>
      <c r="J130" s="41"/>
      <c r="K130" s="41"/>
      <c r="L130" s="45"/>
      <c r="M130" s="222"/>
      <c r="N130" s="223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173</v>
      </c>
      <c r="AU130" s="18" t="s">
        <v>84</v>
      </c>
    </row>
    <row r="131" spans="1:47" s="2" customFormat="1" ht="12">
      <c r="A131" s="39"/>
      <c r="B131" s="40"/>
      <c r="C131" s="41"/>
      <c r="D131" s="224" t="s">
        <v>175</v>
      </c>
      <c r="E131" s="41"/>
      <c r="F131" s="225" t="s">
        <v>613</v>
      </c>
      <c r="G131" s="41"/>
      <c r="H131" s="41"/>
      <c r="I131" s="221"/>
      <c r="J131" s="41"/>
      <c r="K131" s="41"/>
      <c r="L131" s="45"/>
      <c r="M131" s="222"/>
      <c r="N131" s="223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175</v>
      </c>
      <c r="AU131" s="18" t="s">
        <v>84</v>
      </c>
    </row>
    <row r="132" spans="1:51" s="13" customFormat="1" ht="12">
      <c r="A132" s="13"/>
      <c r="B132" s="226"/>
      <c r="C132" s="227"/>
      <c r="D132" s="219" t="s">
        <v>177</v>
      </c>
      <c r="E132" s="228" t="s">
        <v>19</v>
      </c>
      <c r="F132" s="229" t="s">
        <v>1084</v>
      </c>
      <c r="G132" s="227"/>
      <c r="H132" s="230">
        <v>854.62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177</v>
      </c>
      <c r="AU132" s="236" t="s">
        <v>84</v>
      </c>
      <c r="AV132" s="13" t="s">
        <v>84</v>
      </c>
      <c r="AW132" s="13" t="s">
        <v>35</v>
      </c>
      <c r="AX132" s="13" t="s">
        <v>74</v>
      </c>
      <c r="AY132" s="236" t="s">
        <v>165</v>
      </c>
    </row>
    <row r="133" spans="1:51" s="14" customFormat="1" ht="12">
      <c r="A133" s="14"/>
      <c r="B133" s="237"/>
      <c r="C133" s="238"/>
      <c r="D133" s="219" t="s">
        <v>177</v>
      </c>
      <c r="E133" s="239" t="s">
        <v>19</v>
      </c>
      <c r="F133" s="240" t="s">
        <v>179</v>
      </c>
      <c r="G133" s="238"/>
      <c r="H133" s="241">
        <v>854.62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177</v>
      </c>
      <c r="AU133" s="247" t="s">
        <v>84</v>
      </c>
      <c r="AV133" s="14" t="s">
        <v>171</v>
      </c>
      <c r="AW133" s="14" t="s">
        <v>35</v>
      </c>
      <c r="AX133" s="14" t="s">
        <v>82</v>
      </c>
      <c r="AY133" s="247" t="s">
        <v>165</v>
      </c>
    </row>
    <row r="134" spans="1:65" s="2" customFormat="1" ht="16.5" customHeight="1">
      <c r="A134" s="39"/>
      <c r="B134" s="40"/>
      <c r="C134" s="206" t="s">
        <v>235</v>
      </c>
      <c r="D134" s="206" t="s">
        <v>167</v>
      </c>
      <c r="E134" s="207" t="s">
        <v>614</v>
      </c>
      <c r="F134" s="208" t="s">
        <v>615</v>
      </c>
      <c r="G134" s="209" t="s">
        <v>221</v>
      </c>
      <c r="H134" s="210">
        <v>314.38</v>
      </c>
      <c r="I134" s="211"/>
      <c r="J134" s="212">
        <f>ROUND(I134*H134,2)</f>
        <v>0</v>
      </c>
      <c r="K134" s="208" t="s">
        <v>170</v>
      </c>
      <c r="L134" s="45"/>
      <c r="M134" s="213" t="s">
        <v>19</v>
      </c>
      <c r="N134" s="214" t="s">
        <v>45</v>
      </c>
      <c r="O134" s="85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7" t="s">
        <v>171</v>
      </c>
      <c r="AT134" s="217" t="s">
        <v>167</v>
      </c>
      <c r="AU134" s="217" t="s">
        <v>84</v>
      </c>
      <c r="AY134" s="18" t="s">
        <v>165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82</v>
      </c>
      <c r="BK134" s="218">
        <f>ROUND(I134*H134,2)</f>
        <v>0</v>
      </c>
      <c r="BL134" s="18" t="s">
        <v>171</v>
      </c>
      <c r="BM134" s="217" t="s">
        <v>1085</v>
      </c>
    </row>
    <row r="135" spans="1:47" s="2" customFormat="1" ht="12">
      <c r="A135" s="39"/>
      <c r="B135" s="40"/>
      <c r="C135" s="41"/>
      <c r="D135" s="219" t="s">
        <v>173</v>
      </c>
      <c r="E135" s="41"/>
      <c r="F135" s="220" t="s">
        <v>617</v>
      </c>
      <c r="G135" s="41"/>
      <c r="H135" s="41"/>
      <c r="I135" s="221"/>
      <c r="J135" s="41"/>
      <c r="K135" s="41"/>
      <c r="L135" s="45"/>
      <c r="M135" s="222"/>
      <c r="N135" s="223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84</v>
      </c>
    </row>
    <row r="136" spans="1:47" s="2" customFormat="1" ht="12">
      <c r="A136" s="39"/>
      <c r="B136" s="40"/>
      <c r="C136" s="41"/>
      <c r="D136" s="224" t="s">
        <v>175</v>
      </c>
      <c r="E136" s="41"/>
      <c r="F136" s="225" t="s">
        <v>618</v>
      </c>
      <c r="G136" s="41"/>
      <c r="H136" s="41"/>
      <c r="I136" s="221"/>
      <c r="J136" s="41"/>
      <c r="K136" s="41"/>
      <c r="L136" s="45"/>
      <c r="M136" s="222"/>
      <c r="N136" s="223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175</v>
      </c>
      <c r="AU136" s="18" t="s">
        <v>84</v>
      </c>
    </row>
    <row r="137" spans="1:51" s="13" customFormat="1" ht="12">
      <c r="A137" s="13"/>
      <c r="B137" s="226"/>
      <c r="C137" s="227"/>
      <c r="D137" s="219" t="s">
        <v>177</v>
      </c>
      <c r="E137" s="228" t="s">
        <v>19</v>
      </c>
      <c r="F137" s="229" t="s">
        <v>1086</v>
      </c>
      <c r="G137" s="227"/>
      <c r="H137" s="230">
        <v>314.38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177</v>
      </c>
      <c r="AU137" s="236" t="s">
        <v>84</v>
      </c>
      <c r="AV137" s="13" t="s">
        <v>84</v>
      </c>
      <c r="AW137" s="13" t="s">
        <v>35</v>
      </c>
      <c r="AX137" s="13" t="s">
        <v>74</v>
      </c>
      <c r="AY137" s="236" t="s">
        <v>165</v>
      </c>
    </row>
    <row r="138" spans="1:51" s="14" customFormat="1" ht="12">
      <c r="A138" s="14"/>
      <c r="B138" s="237"/>
      <c r="C138" s="238"/>
      <c r="D138" s="219" t="s">
        <v>177</v>
      </c>
      <c r="E138" s="239" t="s">
        <v>19</v>
      </c>
      <c r="F138" s="240" t="s">
        <v>179</v>
      </c>
      <c r="G138" s="238"/>
      <c r="H138" s="241">
        <v>314.38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177</v>
      </c>
      <c r="AU138" s="247" t="s">
        <v>84</v>
      </c>
      <c r="AV138" s="14" t="s">
        <v>171</v>
      </c>
      <c r="AW138" s="14" t="s">
        <v>35</v>
      </c>
      <c r="AX138" s="14" t="s">
        <v>82</v>
      </c>
      <c r="AY138" s="247" t="s">
        <v>165</v>
      </c>
    </row>
    <row r="139" spans="1:65" s="2" customFormat="1" ht="16.5" customHeight="1">
      <c r="A139" s="39"/>
      <c r="B139" s="40"/>
      <c r="C139" s="259" t="s">
        <v>243</v>
      </c>
      <c r="D139" s="259" t="s">
        <v>267</v>
      </c>
      <c r="E139" s="260" t="s">
        <v>620</v>
      </c>
      <c r="F139" s="261" t="s">
        <v>621</v>
      </c>
      <c r="G139" s="262" t="s">
        <v>532</v>
      </c>
      <c r="H139" s="263">
        <v>628.76</v>
      </c>
      <c r="I139" s="264"/>
      <c r="J139" s="265">
        <f>ROUND(I139*H139,2)</f>
        <v>0</v>
      </c>
      <c r="K139" s="261" t="s">
        <v>170</v>
      </c>
      <c r="L139" s="266"/>
      <c r="M139" s="267" t="s">
        <v>19</v>
      </c>
      <c r="N139" s="268" t="s">
        <v>45</v>
      </c>
      <c r="O139" s="85"/>
      <c r="P139" s="215">
        <f>O139*H139</f>
        <v>0</v>
      </c>
      <c r="Q139" s="215">
        <v>1</v>
      </c>
      <c r="R139" s="215">
        <f>Q139*H139</f>
        <v>628.76</v>
      </c>
      <c r="S139" s="215">
        <v>0</v>
      </c>
      <c r="T139" s="21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7" t="s">
        <v>218</v>
      </c>
      <c r="AT139" s="217" t="s">
        <v>267</v>
      </c>
      <c r="AU139" s="217" t="s">
        <v>84</v>
      </c>
      <c r="AY139" s="18" t="s">
        <v>165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82</v>
      </c>
      <c r="BK139" s="218">
        <f>ROUND(I139*H139,2)</f>
        <v>0</v>
      </c>
      <c r="BL139" s="18" t="s">
        <v>171</v>
      </c>
      <c r="BM139" s="217" t="s">
        <v>1087</v>
      </c>
    </row>
    <row r="140" spans="1:47" s="2" customFormat="1" ht="12">
      <c r="A140" s="39"/>
      <c r="B140" s="40"/>
      <c r="C140" s="41"/>
      <c r="D140" s="219" t="s">
        <v>173</v>
      </c>
      <c r="E140" s="41"/>
      <c r="F140" s="220" t="s">
        <v>621</v>
      </c>
      <c r="G140" s="41"/>
      <c r="H140" s="41"/>
      <c r="I140" s="221"/>
      <c r="J140" s="41"/>
      <c r="K140" s="41"/>
      <c r="L140" s="45"/>
      <c r="M140" s="222"/>
      <c r="N140" s="223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173</v>
      </c>
      <c r="AU140" s="18" t="s">
        <v>84</v>
      </c>
    </row>
    <row r="141" spans="1:51" s="15" customFormat="1" ht="12">
      <c r="A141" s="15"/>
      <c r="B141" s="249"/>
      <c r="C141" s="250"/>
      <c r="D141" s="219" t="s">
        <v>177</v>
      </c>
      <c r="E141" s="251" t="s">
        <v>19</v>
      </c>
      <c r="F141" s="252" t="s">
        <v>623</v>
      </c>
      <c r="G141" s="250"/>
      <c r="H141" s="251" t="s">
        <v>19</v>
      </c>
      <c r="I141" s="253"/>
      <c r="J141" s="250"/>
      <c r="K141" s="250"/>
      <c r="L141" s="254"/>
      <c r="M141" s="255"/>
      <c r="N141" s="256"/>
      <c r="O141" s="256"/>
      <c r="P141" s="256"/>
      <c r="Q141" s="256"/>
      <c r="R141" s="256"/>
      <c r="S141" s="256"/>
      <c r="T141" s="25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8" t="s">
        <v>177</v>
      </c>
      <c r="AU141" s="258" t="s">
        <v>84</v>
      </c>
      <c r="AV141" s="15" t="s">
        <v>82</v>
      </c>
      <c r="AW141" s="15" t="s">
        <v>35</v>
      </c>
      <c r="AX141" s="15" t="s">
        <v>74</v>
      </c>
      <c r="AY141" s="258" t="s">
        <v>165</v>
      </c>
    </row>
    <row r="142" spans="1:51" s="13" customFormat="1" ht="12">
      <c r="A142" s="13"/>
      <c r="B142" s="226"/>
      <c r="C142" s="227"/>
      <c r="D142" s="219" t="s">
        <v>177</v>
      </c>
      <c r="E142" s="228" t="s">
        <v>19</v>
      </c>
      <c r="F142" s="229" t="s">
        <v>1088</v>
      </c>
      <c r="G142" s="227"/>
      <c r="H142" s="230">
        <v>628.76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177</v>
      </c>
      <c r="AU142" s="236" t="s">
        <v>84</v>
      </c>
      <c r="AV142" s="13" t="s">
        <v>84</v>
      </c>
      <c r="AW142" s="13" t="s">
        <v>35</v>
      </c>
      <c r="AX142" s="13" t="s">
        <v>74</v>
      </c>
      <c r="AY142" s="236" t="s">
        <v>165</v>
      </c>
    </row>
    <row r="143" spans="1:51" s="14" customFormat="1" ht="12">
      <c r="A143" s="14"/>
      <c r="B143" s="237"/>
      <c r="C143" s="238"/>
      <c r="D143" s="219" t="s">
        <v>177</v>
      </c>
      <c r="E143" s="239" t="s">
        <v>19</v>
      </c>
      <c r="F143" s="240" t="s">
        <v>179</v>
      </c>
      <c r="G143" s="238"/>
      <c r="H143" s="241">
        <v>628.76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177</v>
      </c>
      <c r="AU143" s="247" t="s">
        <v>84</v>
      </c>
      <c r="AV143" s="14" t="s">
        <v>171</v>
      </c>
      <c r="AW143" s="14" t="s">
        <v>35</v>
      </c>
      <c r="AX143" s="14" t="s">
        <v>82</v>
      </c>
      <c r="AY143" s="247" t="s">
        <v>165</v>
      </c>
    </row>
    <row r="144" spans="1:63" s="12" customFormat="1" ht="22.8" customHeight="1">
      <c r="A144" s="12"/>
      <c r="B144" s="190"/>
      <c r="C144" s="191"/>
      <c r="D144" s="192" t="s">
        <v>73</v>
      </c>
      <c r="E144" s="204" t="s">
        <v>171</v>
      </c>
      <c r="F144" s="204" t="s">
        <v>632</v>
      </c>
      <c r="G144" s="191"/>
      <c r="H144" s="191"/>
      <c r="I144" s="194"/>
      <c r="J144" s="205">
        <f>BK144</f>
        <v>0</v>
      </c>
      <c r="K144" s="191"/>
      <c r="L144" s="196"/>
      <c r="M144" s="197"/>
      <c r="N144" s="198"/>
      <c r="O144" s="198"/>
      <c r="P144" s="199">
        <f>SUM(P145:P154)</f>
        <v>0</v>
      </c>
      <c r="Q144" s="198"/>
      <c r="R144" s="199">
        <f>SUM(R145:R154)</f>
        <v>292.5509000800001</v>
      </c>
      <c r="S144" s="198"/>
      <c r="T144" s="200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1" t="s">
        <v>82</v>
      </c>
      <c r="AT144" s="202" t="s">
        <v>73</v>
      </c>
      <c r="AU144" s="202" t="s">
        <v>82</v>
      </c>
      <c r="AY144" s="201" t="s">
        <v>165</v>
      </c>
      <c r="BK144" s="203">
        <f>SUM(BK145:BK154)</f>
        <v>0</v>
      </c>
    </row>
    <row r="145" spans="1:65" s="2" customFormat="1" ht="16.5" customHeight="1">
      <c r="A145" s="39"/>
      <c r="B145" s="40"/>
      <c r="C145" s="206" t="s">
        <v>253</v>
      </c>
      <c r="D145" s="206" t="s">
        <v>167</v>
      </c>
      <c r="E145" s="207" t="s">
        <v>633</v>
      </c>
      <c r="F145" s="208" t="s">
        <v>634</v>
      </c>
      <c r="G145" s="209" t="s">
        <v>221</v>
      </c>
      <c r="H145" s="210">
        <v>152.36</v>
      </c>
      <c r="I145" s="211"/>
      <c r="J145" s="212">
        <f>ROUND(I145*H145,2)</f>
        <v>0</v>
      </c>
      <c r="K145" s="208" t="s">
        <v>170</v>
      </c>
      <c r="L145" s="45"/>
      <c r="M145" s="213" t="s">
        <v>19</v>
      </c>
      <c r="N145" s="214" t="s">
        <v>45</v>
      </c>
      <c r="O145" s="85"/>
      <c r="P145" s="215">
        <f>O145*H145</f>
        <v>0</v>
      </c>
      <c r="Q145" s="215">
        <v>1.89077</v>
      </c>
      <c r="R145" s="215">
        <f>Q145*H145</f>
        <v>288.07771720000005</v>
      </c>
      <c r="S145" s="215">
        <v>0</v>
      </c>
      <c r="T145" s="21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7" t="s">
        <v>171</v>
      </c>
      <c r="AT145" s="217" t="s">
        <v>167</v>
      </c>
      <c r="AU145" s="217" t="s">
        <v>84</v>
      </c>
      <c r="AY145" s="18" t="s">
        <v>165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82</v>
      </c>
      <c r="BK145" s="218">
        <f>ROUND(I145*H145,2)</f>
        <v>0</v>
      </c>
      <c r="BL145" s="18" t="s">
        <v>171</v>
      </c>
      <c r="BM145" s="217" t="s">
        <v>1089</v>
      </c>
    </row>
    <row r="146" spans="1:47" s="2" customFormat="1" ht="12">
      <c r="A146" s="39"/>
      <c r="B146" s="40"/>
      <c r="C146" s="41"/>
      <c r="D146" s="219" t="s">
        <v>173</v>
      </c>
      <c r="E146" s="41"/>
      <c r="F146" s="220" t="s">
        <v>636</v>
      </c>
      <c r="G146" s="41"/>
      <c r="H146" s="41"/>
      <c r="I146" s="221"/>
      <c r="J146" s="41"/>
      <c r="K146" s="41"/>
      <c r="L146" s="45"/>
      <c r="M146" s="222"/>
      <c r="N146" s="223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173</v>
      </c>
      <c r="AU146" s="18" t="s">
        <v>84</v>
      </c>
    </row>
    <row r="147" spans="1:47" s="2" customFormat="1" ht="12">
      <c r="A147" s="39"/>
      <c r="B147" s="40"/>
      <c r="C147" s="41"/>
      <c r="D147" s="224" t="s">
        <v>175</v>
      </c>
      <c r="E147" s="41"/>
      <c r="F147" s="225" t="s">
        <v>637</v>
      </c>
      <c r="G147" s="41"/>
      <c r="H147" s="41"/>
      <c r="I147" s="221"/>
      <c r="J147" s="41"/>
      <c r="K147" s="41"/>
      <c r="L147" s="45"/>
      <c r="M147" s="222"/>
      <c r="N147" s="223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175</v>
      </c>
      <c r="AU147" s="18" t="s">
        <v>84</v>
      </c>
    </row>
    <row r="148" spans="1:51" s="13" customFormat="1" ht="12">
      <c r="A148" s="13"/>
      <c r="B148" s="226"/>
      <c r="C148" s="227"/>
      <c r="D148" s="219" t="s">
        <v>177</v>
      </c>
      <c r="E148" s="228" t="s">
        <v>19</v>
      </c>
      <c r="F148" s="229" t="s">
        <v>1090</v>
      </c>
      <c r="G148" s="227"/>
      <c r="H148" s="230">
        <v>152.36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177</v>
      </c>
      <c r="AU148" s="236" t="s">
        <v>84</v>
      </c>
      <c r="AV148" s="13" t="s">
        <v>84</v>
      </c>
      <c r="AW148" s="13" t="s">
        <v>35</v>
      </c>
      <c r="AX148" s="13" t="s">
        <v>74</v>
      </c>
      <c r="AY148" s="236" t="s">
        <v>165</v>
      </c>
    </row>
    <row r="149" spans="1:51" s="14" customFormat="1" ht="12">
      <c r="A149" s="14"/>
      <c r="B149" s="237"/>
      <c r="C149" s="238"/>
      <c r="D149" s="219" t="s">
        <v>177</v>
      </c>
      <c r="E149" s="239" t="s">
        <v>19</v>
      </c>
      <c r="F149" s="240" t="s">
        <v>179</v>
      </c>
      <c r="G149" s="238"/>
      <c r="H149" s="241">
        <v>152.36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177</v>
      </c>
      <c r="AU149" s="247" t="s">
        <v>84</v>
      </c>
      <c r="AV149" s="14" t="s">
        <v>171</v>
      </c>
      <c r="AW149" s="14" t="s">
        <v>35</v>
      </c>
      <c r="AX149" s="14" t="s">
        <v>82</v>
      </c>
      <c r="AY149" s="247" t="s">
        <v>165</v>
      </c>
    </row>
    <row r="150" spans="1:65" s="2" customFormat="1" ht="16.5" customHeight="1">
      <c r="A150" s="39"/>
      <c r="B150" s="40"/>
      <c r="C150" s="206" t="s">
        <v>259</v>
      </c>
      <c r="D150" s="206" t="s">
        <v>167</v>
      </c>
      <c r="E150" s="207" t="s">
        <v>948</v>
      </c>
      <c r="F150" s="208" t="s">
        <v>949</v>
      </c>
      <c r="G150" s="209" t="s">
        <v>221</v>
      </c>
      <c r="H150" s="210">
        <v>1.944</v>
      </c>
      <c r="I150" s="211"/>
      <c r="J150" s="212">
        <f>ROUND(I150*H150,2)</f>
        <v>0</v>
      </c>
      <c r="K150" s="208" t="s">
        <v>170</v>
      </c>
      <c r="L150" s="45"/>
      <c r="M150" s="213" t="s">
        <v>19</v>
      </c>
      <c r="N150" s="214" t="s">
        <v>45</v>
      </c>
      <c r="O150" s="85"/>
      <c r="P150" s="215">
        <f>O150*H150</f>
        <v>0</v>
      </c>
      <c r="Q150" s="215">
        <v>2.30102</v>
      </c>
      <c r="R150" s="215">
        <f>Q150*H150</f>
        <v>4.4731828799999995</v>
      </c>
      <c r="S150" s="215">
        <v>0</v>
      </c>
      <c r="T150" s="21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7" t="s">
        <v>171</v>
      </c>
      <c r="AT150" s="217" t="s">
        <v>167</v>
      </c>
      <c r="AU150" s="217" t="s">
        <v>84</v>
      </c>
      <c r="AY150" s="18" t="s">
        <v>165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82</v>
      </c>
      <c r="BK150" s="218">
        <f>ROUND(I150*H150,2)</f>
        <v>0</v>
      </c>
      <c r="BL150" s="18" t="s">
        <v>171</v>
      </c>
      <c r="BM150" s="217" t="s">
        <v>1091</v>
      </c>
    </row>
    <row r="151" spans="1:47" s="2" customFormat="1" ht="12">
      <c r="A151" s="39"/>
      <c r="B151" s="40"/>
      <c r="C151" s="41"/>
      <c r="D151" s="219" t="s">
        <v>173</v>
      </c>
      <c r="E151" s="41"/>
      <c r="F151" s="220" t="s">
        <v>951</v>
      </c>
      <c r="G151" s="41"/>
      <c r="H151" s="41"/>
      <c r="I151" s="221"/>
      <c r="J151" s="41"/>
      <c r="K151" s="41"/>
      <c r="L151" s="45"/>
      <c r="M151" s="222"/>
      <c r="N151" s="223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173</v>
      </c>
      <c r="AU151" s="18" t="s">
        <v>84</v>
      </c>
    </row>
    <row r="152" spans="1:47" s="2" customFormat="1" ht="12">
      <c r="A152" s="39"/>
      <c r="B152" s="40"/>
      <c r="C152" s="41"/>
      <c r="D152" s="224" t="s">
        <v>175</v>
      </c>
      <c r="E152" s="41"/>
      <c r="F152" s="225" t="s">
        <v>952</v>
      </c>
      <c r="G152" s="41"/>
      <c r="H152" s="41"/>
      <c r="I152" s="221"/>
      <c r="J152" s="41"/>
      <c r="K152" s="41"/>
      <c r="L152" s="45"/>
      <c r="M152" s="222"/>
      <c r="N152" s="223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175</v>
      </c>
      <c r="AU152" s="18" t="s">
        <v>84</v>
      </c>
    </row>
    <row r="153" spans="1:51" s="13" customFormat="1" ht="12">
      <c r="A153" s="13"/>
      <c r="B153" s="226"/>
      <c r="C153" s="227"/>
      <c r="D153" s="219" t="s">
        <v>177</v>
      </c>
      <c r="E153" s="228" t="s">
        <v>19</v>
      </c>
      <c r="F153" s="229" t="s">
        <v>1092</v>
      </c>
      <c r="G153" s="227"/>
      <c r="H153" s="230">
        <v>1.944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177</v>
      </c>
      <c r="AU153" s="236" t="s">
        <v>84</v>
      </c>
      <c r="AV153" s="13" t="s">
        <v>84</v>
      </c>
      <c r="AW153" s="13" t="s">
        <v>35</v>
      </c>
      <c r="AX153" s="13" t="s">
        <v>74</v>
      </c>
      <c r="AY153" s="236" t="s">
        <v>165</v>
      </c>
    </row>
    <row r="154" spans="1:51" s="14" customFormat="1" ht="12">
      <c r="A154" s="14"/>
      <c r="B154" s="237"/>
      <c r="C154" s="238"/>
      <c r="D154" s="219" t="s">
        <v>177</v>
      </c>
      <c r="E154" s="239" t="s">
        <v>19</v>
      </c>
      <c r="F154" s="240" t="s">
        <v>179</v>
      </c>
      <c r="G154" s="238"/>
      <c r="H154" s="241">
        <v>1.944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177</v>
      </c>
      <c r="AU154" s="247" t="s">
        <v>84</v>
      </c>
      <c r="AV154" s="14" t="s">
        <v>171</v>
      </c>
      <c r="AW154" s="14" t="s">
        <v>35</v>
      </c>
      <c r="AX154" s="14" t="s">
        <v>82</v>
      </c>
      <c r="AY154" s="247" t="s">
        <v>165</v>
      </c>
    </row>
    <row r="155" spans="1:63" s="12" customFormat="1" ht="22.8" customHeight="1">
      <c r="A155" s="12"/>
      <c r="B155" s="190"/>
      <c r="C155" s="191"/>
      <c r="D155" s="192" t="s">
        <v>73</v>
      </c>
      <c r="E155" s="204" t="s">
        <v>218</v>
      </c>
      <c r="F155" s="204" t="s">
        <v>639</v>
      </c>
      <c r="G155" s="191"/>
      <c r="H155" s="191"/>
      <c r="I155" s="194"/>
      <c r="J155" s="205">
        <f>BK155</f>
        <v>0</v>
      </c>
      <c r="K155" s="191"/>
      <c r="L155" s="196"/>
      <c r="M155" s="197"/>
      <c r="N155" s="198"/>
      <c r="O155" s="198"/>
      <c r="P155" s="199">
        <f>SUM(P156:P219)</f>
        <v>0</v>
      </c>
      <c r="Q155" s="198"/>
      <c r="R155" s="199">
        <f>SUM(R156:R219)</f>
        <v>24.98611</v>
      </c>
      <c r="S155" s="198"/>
      <c r="T155" s="200">
        <f>SUM(T156:T219)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1" t="s">
        <v>82</v>
      </c>
      <c r="AT155" s="202" t="s">
        <v>73</v>
      </c>
      <c r="AU155" s="202" t="s">
        <v>82</v>
      </c>
      <c r="AY155" s="201" t="s">
        <v>165</v>
      </c>
      <c r="BK155" s="203">
        <f>SUM(BK156:BK219)</f>
        <v>0</v>
      </c>
    </row>
    <row r="156" spans="1:65" s="2" customFormat="1" ht="16.5" customHeight="1">
      <c r="A156" s="39"/>
      <c r="B156" s="40"/>
      <c r="C156" s="206" t="s">
        <v>266</v>
      </c>
      <c r="D156" s="206" t="s">
        <v>167</v>
      </c>
      <c r="E156" s="207" t="s">
        <v>954</v>
      </c>
      <c r="F156" s="208" t="s">
        <v>955</v>
      </c>
      <c r="G156" s="209" t="s">
        <v>196</v>
      </c>
      <c r="H156" s="210">
        <v>248</v>
      </c>
      <c r="I156" s="211"/>
      <c r="J156" s="212">
        <f>ROUND(I156*H156,2)</f>
        <v>0</v>
      </c>
      <c r="K156" s="208" t="s">
        <v>170</v>
      </c>
      <c r="L156" s="45"/>
      <c r="M156" s="213" t="s">
        <v>19</v>
      </c>
      <c r="N156" s="214" t="s">
        <v>45</v>
      </c>
      <c r="O156" s="85"/>
      <c r="P156" s="215">
        <f>O156*H156</f>
        <v>0</v>
      </c>
      <c r="Q156" s="215">
        <v>0.00422</v>
      </c>
      <c r="R156" s="215">
        <f>Q156*H156</f>
        <v>1.04656</v>
      </c>
      <c r="S156" s="215">
        <v>0</v>
      </c>
      <c r="T156" s="21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7" t="s">
        <v>171</v>
      </c>
      <c r="AT156" s="217" t="s">
        <v>167</v>
      </c>
      <c r="AU156" s="217" t="s">
        <v>84</v>
      </c>
      <c r="AY156" s="18" t="s">
        <v>165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82</v>
      </c>
      <c r="BK156" s="218">
        <f>ROUND(I156*H156,2)</f>
        <v>0</v>
      </c>
      <c r="BL156" s="18" t="s">
        <v>171</v>
      </c>
      <c r="BM156" s="217" t="s">
        <v>1093</v>
      </c>
    </row>
    <row r="157" spans="1:47" s="2" customFormat="1" ht="12">
      <c r="A157" s="39"/>
      <c r="B157" s="40"/>
      <c r="C157" s="41"/>
      <c r="D157" s="219" t="s">
        <v>173</v>
      </c>
      <c r="E157" s="41"/>
      <c r="F157" s="220" t="s">
        <v>957</v>
      </c>
      <c r="G157" s="41"/>
      <c r="H157" s="41"/>
      <c r="I157" s="221"/>
      <c r="J157" s="41"/>
      <c r="K157" s="41"/>
      <c r="L157" s="45"/>
      <c r="M157" s="222"/>
      <c r="N157" s="223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173</v>
      </c>
      <c r="AU157" s="18" t="s">
        <v>84</v>
      </c>
    </row>
    <row r="158" spans="1:47" s="2" customFormat="1" ht="12">
      <c r="A158" s="39"/>
      <c r="B158" s="40"/>
      <c r="C158" s="41"/>
      <c r="D158" s="224" t="s">
        <v>175</v>
      </c>
      <c r="E158" s="41"/>
      <c r="F158" s="225" t="s">
        <v>958</v>
      </c>
      <c r="G158" s="41"/>
      <c r="H158" s="41"/>
      <c r="I158" s="221"/>
      <c r="J158" s="41"/>
      <c r="K158" s="41"/>
      <c r="L158" s="45"/>
      <c r="M158" s="222"/>
      <c r="N158" s="223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175</v>
      </c>
      <c r="AU158" s="18" t="s">
        <v>84</v>
      </c>
    </row>
    <row r="159" spans="1:47" s="2" customFormat="1" ht="12">
      <c r="A159" s="39"/>
      <c r="B159" s="40"/>
      <c r="C159" s="41"/>
      <c r="D159" s="219" t="s">
        <v>185</v>
      </c>
      <c r="E159" s="41"/>
      <c r="F159" s="248" t="s">
        <v>959</v>
      </c>
      <c r="G159" s="41"/>
      <c r="H159" s="41"/>
      <c r="I159" s="221"/>
      <c r="J159" s="41"/>
      <c r="K159" s="41"/>
      <c r="L159" s="45"/>
      <c r="M159" s="222"/>
      <c r="N159" s="223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185</v>
      </c>
      <c r="AU159" s="18" t="s">
        <v>84</v>
      </c>
    </row>
    <row r="160" spans="1:65" s="2" customFormat="1" ht="16.5" customHeight="1">
      <c r="A160" s="39"/>
      <c r="B160" s="40"/>
      <c r="C160" s="206" t="s">
        <v>398</v>
      </c>
      <c r="D160" s="206" t="s">
        <v>167</v>
      </c>
      <c r="E160" s="207" t="s">
        <v>960</v>
      </c>
      <c r="F160" s="208" t="s">
        <v>961</v>
      </c>
      <c r="G160" s="209" t="s">
        <v>825</v>
      </c>
      <c r="H160" s="210">
        <v>40</v>
      </c>
      <c r="I160" s="211"/>
      <c r="J160" s="212">
        <f>ROUND(I160*H160,2)</f>
        <v>0</v>
      </c>
      <c r="K160" s="208" t="s">
        <v>19</v>
      </c>
      <c r="L160" s="45"/>
      <c r="M160" s="213" t="s">
        <v>19</v>
      </c>
      <c r="N160" s="214" t="s">
        <v>45</v>
      </c>
      <c r="O160" s="85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7" t="s">
        <v>171</v>
      </c>
      <c r="AT160" s="217" t="s">
        <v>167</v>
      </c>
      <c r="AU160" s="217" t="s">
        <v>84</v>
      </c>
      <c r="AY160" s="18" t="s">
        <v>165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82</v>
      </c>
      <c r="BK160" s="218">
        <f>ROUND(I160*H160,2)</f>
        <v>0</v>
      </c>
      <c r="BL160" s="18" t="s">
        <v>171</v>
      </c>
      <c r="BM160" s="217" t="s">
        <v>1094</v>
      </c>
    </row>
    <row r="161" spans="1:47" s="2" customFormat="1" ht="12">
      <c r="A161" s="39"/>
      <c r="B161" s="40"/>
      <c r="C161" s="41"/>
      <c r="D161" s="219" t="s">
        <v>173</v>
      </c>
      <c r="E161" s="41"/>
      <c r="F161" s="220" t="s">
        <v>961</v>
      </c>
      <c r="G161" s="41"/>
      <c r="H161" s="41"/>
      <c r="I161" s="221"/>
      <c r="J161" s="41"/>
      <c r="K161" s="41"/>
      <c r="L161" s="45"/>
      <c r="M161" s="222"/>
      <c r="N161" s="22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173</v>
      </c>
      <c r="AU161" s="18" t="s">
        <v>84</v>
      </c>
    </row>
    <row r="162" spans="1:65" s="2" customFormat="1" ht="16.5" customHeight="1">
      <c r="A162" s="39"/>
      <c r="B162" s="40"/>
      <c r="C162" s="206" t="s">
        <v>405</v>
      </c>
      <c r="D162" s="206" t="s">
        <v>167</v>
      </c>
      <c r="E162" s="207" t="s">
        <v>963</v>
      </c>
      <c r="F162" s="208" t="s">
        <v>964</v>
      </c>
      <c r="G162" s="209" t="s">
        <v>275</v>
      </c>
      <c r="H162" s="210">
        <v>40</v>
      </c>
      <c r="I162" s="211"/>
      <c r="J162" s="212">
        <f>ROUND(I162*H162,2)</f>
        <v>0</v>
      </c>
      <c r="K162" s="208" t="s">
        <v>19</v>
      </c>
      <c r="L162" s="45"/>
      <c r="M162" s="213" t="s">
        <v>19</v>
      </c>
      <c r="N162" s="214" t="s">
        <v>45</v>
      </c>
      <c r="O162" s="85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7" t="s">
        <v>171</v>
      </c>
      <c r="AT162" s="217" t="s">
        <v>167</v>
      </c>
      <c r="AU162" s="217" t="s">
        <v>84</v>
      </c>
      <c r="AY162" s="18" t="s">
        <v>165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82</v>
      </c>
      <c r="BK162" s="218">
        <f>ROUND(I162*H162,2)</f>
        <v>0</v>
      </c>
      <c r="BL162" s="18" t="s">
        <v>171</v>
      </c>
      <c r="BM162" s="217" t="s">
        <v>1095</v>
      </c>
    </row>
    <row r="163" spans="1:47" s="2" customFormat="1" ht="12">
      <c r="A163" s="39"/>
      <c r="B163" s="40"/>
      <c r="C163" s="41"/>
      <c r="D163" s="219" t="s">
        <v>173</v>
      </c>
      <c r="E163" s="41"/>
      <c r="F163" s="220" t="s">
        <v>964</v>
      </c>
      <c r="G163" s="41"/>
      <c r="H163" s="41"/>
      <c r="I163" s="221"/>
      <c r="J163" s="41"/>
      <c r="K163" s="41"/>
      <c r="L163" s="45"/>
      <c r="M163" s="222"/>
      <c r="N163" s="223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173</v>
      </c>
      <c r="AU163" s="18" t="s">
        <v>84</v>
      </c>
    </row>
    <row r="164" spans="1:65" s="2" customFormat="1" ht="16.5" customHeight="1">
      <c r="A164" s="39"/>
      <c r="B164" s="40"/>
      <c r="C164" s="206" t="s">
        <v>8</v>
      </c>
      <c r="D164" s="206" t="s">
        <v>167</v>
      </c>
      <c r="E164" s="207" t="s">
        <v>1096</v>
      </c>
      <c r="F164" s="208" t="s">
        <v>1097</v>
      </c>
      <c r="G164" s="209" t="s">
        <v>196</v>
      </c>
      <c r="H164" s="210">
        <v>41</v>
      </c>
      <c r="I164" s="211"/>
      <c r="J164" s="212">
        <f>ROUND(I164*H164,2)</f>
        <v>0</v>
      </c>
      <c r="K164" s="208" t="s">
        <v>170</v>
      </c>
      <c r="L164" s="45"/>
      <c r="M164" s="213" t="s">
        <v>19</v>
      </c>
      <c r="N164" s="214" t="s">
        <v>45</v>
      </c>
      <c r="O164" s="85"/>
      <c r="P164" s="215">
        <f>O164*H164</f>
        <v>0</v>
      </c>
      <c r="Q164" s="215">
        <v>0.01323</v>
      </c>
      <c r="R164" s="215">
        <f>Q164*H164</f>
        <v>0.54243</v>
      </c>
      <c r="S164" s="215">
        <v>0</v>
      </c>
      <c r="T164" s="21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7" t="s">
        <v>171</v>
      </c>
      <c r="AT164" s="217" t="s">
        <v>167</v>
      </c>
      <c r="AU164" s="217" t="s">
        <v>84</v>
      </c>
      <c r="AY164" s="18" t="s">
        <v>165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82</v>
      </c>
      <c r="BK164" s="218">
        <f>ROUND(I164*H164,2)</f>
        <v>0</v>
      </c>
      <c r="BL164" s="18" t="s">
        <v>171</v>
      </c>
      <c r="BM164" s="217" t="s">
        <v>1098</v>
      </c>
    </row>
    <row r="165" spans="1:47" s="2" customFormat="1" ht="12">
      <c r="A165" s="39"/>
      <c r="B165" s="40"/>
      <c r="C165" s="41"/>
      <c r="D165" s="219" t="s">
        <v>173</v>
      </c>
      <c r="E165" s="41"/>
      <c r="F165" s="220" t="s">
        <v>1099</v>
      </c>
      <c r="G165" s="41"/>
      <c r="H165" s="41"/>
      <c r="I165" s="221"/>
      <c r="J165" s="41"/>
      <c r="K165" s="41"/>
      <c r="L165" s="45"/>
      <c r="M165" s="222"/>
      <c r="N165" s="223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173</v>
      </c>
      <c r="AU165" s="18" t="s">
        <v>84</v>
      </c>
    </row>
    <row r="166" spans="1:47" s="2" customFormat="1" ht="12">
      <c r="A166" s="39"/>
      <c r="B166" s="40"/>
      <c r="C166" s="41"/>
      <c r="D166" s="224" t="s">
        <v>175</v>
      </c>
      <c r="E166" s="41"/>
      <c r="F166" s="225" t="s">
        <v>1100</v>
      </c>
      <c r="G166" s="41"/>
      <c r="H166" s="41"/>
      <c r="I166" s="221"/>
      <c r="J166" s="41"/>
      <c r="K166" s="41"/>
      <c r="L166" s="45"/>
      <c r="M166" s="222"/>
      <c r="N166" s="223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175</v>
      </c>
      <c r="AU166" s="18" t="s">
        <v>84</v>
      </c>
    </row>
    <row r="167" spans="1:47" s="2" customFormat="1" ht="12">
      <c r="A167" s="39"/>
      <c r="B167" s="40"/>
      <c r="C167" s="41"/>
      <c r="D167" s="219" t="s">
        <v>185</v>
      </c>
      <c r="E167" s="41"/>
      <c r="F167" s="248" t="s">
        <v>959</v>
      </c>
      <c r="G167" s="41"/>
      <c r="H167" s="41"/>
      <c r="I167" s="221"/>
      <c r="J167" s="41"/>
      <c r="K167" s="41"/>
      <c r="L167" s="45"/>
      <c r="M167" s="222"/>
      <c r="N167" s="223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185</v>
      </c>
      <c r="AU167" s="18" t="s">
        <v>84</v>
      </c>
    </row>
    <row r="168" spans="1:65" s="2" customFormat="1" ht="16.5" customHeight="1">
      <c r="A168" s="39"/>
      <c r="B168" s="40"/>
      <c r="C168" s="206" t="s">
        <v>277</v>
      </c>
      <c r="D168" s="206" t="s">
        <v>167</v>
      </c>
      <c r="E168" s="207" t="s">
        <v>1101</v>
      </c>
      <c r="F168" s="208" t="s">
        <v>1102</v>
      </c>
      <c r="G168" s="209" t="s">
        <v>196</v>
      </c>
      <c r="H168" s="210">
        <v>265</v>
      </c>
      <c r="I168" s="211"/>
      <c r="J168" s="212">
        <f>ROUND(I168*H168,2)</f>
        <v>0</v>
      </c>
      <c r="K168" s="208" t="s">
        <v>170</v>
      </c>
      <c r="L168" s="45"/>
      <c r="M168" s="213" t="s">
        <v>19</v>
      </c>
      <c r="N168" s="214" t="s">
        <v>45</v>
      </c>
      <c r="O168" s="85"/>
      <c r="P168" s="215">
        <f>O168*H168</f>
        <v>0</v>
      </c>
      <c r="Q168" s="215">
        <v>0.02649</v>
      </c>
      <c r="R168" s="215">
        <f>Q168*H168</f>
        <v>7.01985</v>
      </c>
      <c r="S168" s="215">
        <v>0</v>
      </c>
      <c r="T168" s="21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7" t="s">
        <v>171</v>
      </c>
      <c r="AT168" s="217" t="s">
        <v>167</v>
      </c>
      <c r="AU168" s="217" t="s">
        <v>84</v>
      </c>
      <c r="AY168" s="18" t="s">
        <v>165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82</v>
      </c>
      <c r="BK168" s="218">
        <f>ROUND(I168*H168,2)</f>
        <v>0</v>
      </c>
      <c r="BL168" s="18" t="s">
        <v>171</v>
      </c>
      <c r="BM168" s="217" t="s">
        <v>1103</v>
      </c>
    </row>
    <row r="169" spans="1:47" s="2" customFormat="1" ht="12">
      <c r="A169" s="39"/>
      <c r="B169" s="40"/>
      <c r="C169" s="41"/>
      <c r="D169" s="219" t="s">
        <v>173</v>
      </c>
      <c r="E169" s="41"/>
      <c r="F169" s="220" t="s">
        <v>1104</v>
      </c>
      <c r="G169" s="41"/>
      <c r="H169" s="41"/>
      <c r="I169" s="221"/>
      <c r="J169" s="41"/>
      <c r="K169" s="41"/>
      <c r="L169" s="45"/>
      <c r="M169" s="222"/>
      <c r="N169" s="223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173</v>
      </c>
      <c r="AU169" s="18" t="s">
        <v>84</v>
      </c>
    </row>
    <row r="170" spans="1:47" s="2" customFormat="1" ht="12">
      <c r="A170" s="39"/>
      <c r="B170" s="40"/>
      <c r="C170" s="41"/>
      <c r="D170" s="224" t="s">
        <v>175</v>
      </c>
      <c r="E170" s="41"/>
      <c r="F170" s="225" t="s">
        <v>1105</v>
      </c>
      <c r="G170" s="41"/>
      <c r="H170" s="41"/>
      <c r="I170" s="221"/>
      <c r="J170" s="41"/>
      <c r="K170" s="41"/>
      <c r="L170" s="45"/>
      <c r="M170" s="222"/>
      <c r="N170" s="223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175</v>
      </c>
      <c r="AU170" s="18" t="s">
        <v>84</v>
      </c>
    </row>
    <row r="171" spans="1:47" s="2" customFormat="1" ht="12">
      <c r="A171" s="39"/>
      <c r="B171" s="40"/>
      <c r="C171" s="41"/>
      <c r="D171" s="219" t="s">
        <v>185</v>
      </c>
      <c r="E171" s="41"/>
      <c r="F171" s="248" t="s">
        <v>959</v>
      </c>
      <c r="G171" s="41"/>
      <c r="H171" s="41"/>
      <c r="I171" s="221"/>
      <c r="J171" s="41"/>
      <c r="K171" s="41"/>
      <c r="L171" s="45"/>
      <c r="M171" s="222"/>
      <c r="N171" s="223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185</v>
      </c>
      <c r="AU171" s="18" t="s">
        <v>84</v>
      </c>
    </row>
    <row r="172" spans="1:65" s="2" customFormat="1" ht="21.75" customHeight="1">
      <c r="A172" s="39"/>
      <c r="B172" s="40"/>
      <c r="C172" s="206" t="s">
        <v>283</v>
      </c>
      <c r="D172" s="206" t="s">
        <v>167</v>
      </c>
      <c r="E172" s="207" t="s">
        <v>1106</v>
      </c>
      <c r="F172" s="208" t="s">
        <v>1107</v>
      </c>
      <c r="G172" s="209" t="s">
        <v>275</v>
      </c>
      <c r="H172" s="210">
        <v>10</v>
      </c>
      <c r="I172" s="211"/>
      <c r="J172" s="212">
        <f>ROUND(I172*H172,2)</f>
        <v>0</v>
      </c>
      <c r="K172" s="208" t="s">
        <v>170</v>
      </c>
      <c r="L172" s="45"/>
      <c r="M172" s="213" t="s">
        <v>19</v>
      </c>
      <c r="N172" s="214" t="s">
        <v>45</v>
      </c>
      <c r="O172" s="85"/>
      <c r="P172" s="215">
        <f>O172*H172</f>
        <v>0</v>
      </c>
      <c r="Q172" s="215">
        <v>2E-05</v>
      </c>
      <c r="R172" s="215">
        <f>Q172*H172</f>
        <v>0.0002</v>
      </c>
      <c r="S172" s="215">
        <v>0</v>
      </c>
      <c r="T172" s="21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7" t="s">
        <v>171</v>
      </c>
      <c r="AT172" s="217" t="s">
        <v>167</v>
      </c>
      <c r="AU172" s="217" t="s">
        <v>84</v>
      </c>
      <c r="AY172" s="18" t="s">
        <v>165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82</v>
      </c>
      <c r="BK172" s="218">
        <f>ROUND(I172*H172,2)</f>
        <v>0</v>
      </c>
      <c r="BL172" s="18" t="s">
        <v>171</v>
      </c>
      <c r="BM172" s="217" t="s">
        <v>1108</v>
      </c>
    </row>
    <row r="173" spans="1:47" s="2" customFormat="1" ht="12">
      <c r="A173" s="39"/>
      <c r="B173" s="40"/>
      <c r="C173" s="41"/>
      <c r="D173" s="219" t="s">
        <v>173</v>
      </c>
      <c r="E173" s="41"/>
      <c r="F173" s="220" t="s">
        <v>1109</v>
      </c>
      <c r="G173" s="41"/>
      <c r="H173" s="41"/>
      <c r="I173" s="221"/>
      <c r="J173" s="41"/>
      <c r="K173" s="41"/>
      <c r="L173" s="45"/>
      <c r="M173" s="222"/>
      <c r="N173" s="223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173</v>
      </c>
      <c r="AU173" s="18" t="s">
        <v>84</v>
      </c>
    </row>
    <row r="174" spans="1:47" s="2" customFormat="1" ht="12">
      <c r="A174" s="39"/>
      <c r="B174" s="40"/>
      <c r="C174" s="41"/>
      <c r="D174" s="224" t="s">
        <v>175</v>
      </c>
      <c r="E174" s="41"/>
      <c r="F174" s="225" t="s">
        <v>1110</v>
      </c>
      <c r="G174" s="41"/>
      <c r="H174" s="41"/>
      <c r="I174" s="221"/>
      <c r="J174" s="41"/>
      <c r="K174" s="41"/>
      <c r="L174" s="45"/>
      <c r="M174" s="222"/>
      <c r="N174" s="223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175</v>
      </c>
      <c r="AU174" s="18" t="s">
        <v>84</v>
      </c>
    </row>
    <row r="175" spans="1:65" s="2" customFormat="1" ht="16.5" customHeight="1">
      <c r="A175" s="39"/>
      <c r="B175" s="40"/>
      <c r="C175" s="259" t="s">
        <v>289</v>
      </c>
      <c r="D175" s="259" t="s">
        <v>267</v>
      </c>
      <c r="E175" s="260" t="s">
        <v>1111</v>
      </c>
      <c r="F175" s="261" t="s">
        <v>1112</v>
      </c>
      <c r="G175" s="262" t="s">
        <v>275</v>
      </c>
      <c r="H175" s="263">
        <v>10</v>
      </c>
      <c r="I175" s="264"/>
      <c r="J175" s="265">
        <f>ROUND(I175*H175,2)</f>
        <v>0</v>
      </c>
      <c r="K175" s="261" t="s">
        <v>170</v>
      </c>
      <c r="L175" s="266"/>
      <c r="M175" s="267" t="s">
        <v>19</v>
      </c>
      <c r="N175" s="268" t="s">
        <v>45</v>
      </c>
      <c r="O175" s="85"/>
      <c r="P175" s="215">
        <f>O175*H175</f>
        <v>0</v>
      </c>
      <c r="Q175" s="215">
        <v>0.0043</v>
      </c>
      <c r="R175" s="215">
        <f>Q175*H175</f>
        <v>0.043</v>
      </c>
      <c r="S175" s="215">
        <v>0</v>
      </c>
      <c r="T175" s="21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7" t="s">
        <v>218</v>
      </c>
      <c r="AT175" s="217" t="s">
        <v>267</v>
      </c>
      <c r="AU175" s="217" t="s">
        <v>84</v>
      </c>
      <c r="AY175" s="18" t="s">
        <v>165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8" t="s">
        <v>82</v>
      </c>
      <c r="BK175" s="218">
        <f>ROUND(I175*H175,2)</f>
        <v>0</v>
      </c>
      <c r="BL175" s="18" t="s">
        <v>171</v>
      </c>
      <c r="BM175" s="217" t="s">
        <v>1113</v>
      </c>
    </row>
    <row r="176" spans="1:47" s="2" customFormat="1" ht="12">
      <c r="A176" s="39"/>
      <c r="B176" s="40"/>
      <c r="C176" s="41"/>
      <c r="D176" s="219" t="s">
        <v>173</v>
      </c>
      <c r="E176" s="41"/>
      <c r="F176" s="220" t="s">
        <v>1112</v>
      </c>
      <c r="G176" s="41"/>
      <c r="H176" s="41"/>
      <c r="I176" s="221"/>
      <c r="J176" s="41"/>
      <c r="K176" s="41"/>
      <c r="L176" s="45"/>
      <c r="M176" s="222"/>
      <c r="N176" s="223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173</v>
      </c>
      <c r="AU176" s="18" t="s">
        <v>84</v>
      </c>
    </row>
    <row r="177" spans="1:47" s="2" customFormat="1" ht="12">
      <c r="A177" s="39"/>
      <c r="B177" s="40"/>
      <c r="C177" s="41"/>
      <c r="D177" s="219" t="s">
        <v>185</v>
      </c>
      <c r="E177" s="41"/>
      <c r="F177" s="248" t="s">
        <v>959</v>
      </c>
      <c r="G177" s="41"/>
      <c r="H177" s="41"/>
      <c r="I177" s="221"/>
      <c r="J177" s="41"/>
      <c r="K177" s="41"/>
      <c r="L177" s="45"/>
      <c r="M177" s="222"/>
      <c r="N177" s="223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185</v>
      </c>
      <c r="AU177" s="18" t="s">
        <v>84</v>
      </c>
    </row>
    <row r="178" spans="1:65" s="2" customFormat="1" ht="21.75" customHeight="1">
      <c r="A178" s="39"/>
      <c r="B178" s="40"/>
      <c r="C178" s="206" t="s">
        <v>296</v>
      </c>
      <c r="D178" s="206" t="s">
        <v>167</v>
      </c>
      <c r="E178" s="207" t="s">
        <v>1114</v>
      </c>
      <c r="F178" s="208" t="s">
        <v>1115</v>
      </c>
      <c r="G178" s="209" t="s">
        <v>275</v>
      </c>
      <c r="H178" s="210">
        <v>41</v>
      </c>
      <c r="I178" s="211"/>
      <c r="J178" s="212">
        <f>ROUND(I178*H178,2)</f>
        <v>0</v>
      </c>
      <c r="K178" s="208" t="s">
        <v>170</v>
      </c>
      <c r="L178" s="45"/>
      <c r="M178" s="213" t="s">
        <v>19</v>
      </c>
      <c r="N178" s="214" t="s">
        <v>45</v>
      </c>
      <c r="O178" s="85"/>
      <c r="P178" s="215">
        <f>O178*H178</f>
        <v>0</v>
      </c>
      <c r="Q178" s="215">
        <v>3E-05</v>
      </c>
      <c r="R178" s="215">
        <f>Q178*H178</f>
        <v>0.00123</v>
      </c>
      <c r="S178" s="215">
        <v>0</v>
      </c>
      <c r="T178" s="21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7" t="s">
        <v>171</v>
      </c>
      <c r="AT178" s="217" t="s">
        <v>167</v>
      </c>
      <c r="AU178" s="217" t="s">
        <v>84</v>
      </c>
      <c r="AY178" s="18" t="s">
        <v>165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82</v>
      </c>
      <c r="BK178" s="218">
        <f>ROUND(I178*H178,2)</f>
        <v>0</v>
      </c>
      <c r="BL178" s="18" t="s">
        <v>171</v>
      </c>
      <c r="BM178" s="217" t="s">
        <v>1116</v>
      </c>
    </row>
    <row r="179" spans="1:47" s="2" customFormat="1" ht="12">
      <c r="A179" s="39"/>
      <c r="B179" s="40"/>
      <c r="C179" s="41"/>
      <c r="D179" s="219" t="s">
        <v>173</v>
      </c>
      <c r="E179" s="41"/>
      <c r="F179" s="220" t="s">
        <v>1117</v>
      </c>
      <c r="G179" s="41"/>
      <c r="H179" s="41"/>
      <c r="I179" s="221"/>
      <c r="J179" s="41"/>
      <c r="K179" s="41"/>
      <c r="L179" s="45"/>
      <c r="M179" s="222"/>
      <c r="N179" s="223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173</v>
      </c>
      <c r="AU179" s="18" t="s">
        <v>84</v>
      </c>
    </row>
    <row r="180" spans="1:47" s="2" customFormat="1" ht="12">
      <c r="A180" s="39"/>
      <c r="B180" s="40"/>
      <c r="C180" s="41"/>
      <c r="D180" s="224" t="s">
        <v>175</v>
      </c>
      <c r="E180" s="41"/>
      <c r="F180" s="225" t="s">
        <v>1118</v>
      </c>
      <c r="G180" s="41"/>
      <c r="H180" s="41"/>
      <c r="I180" s="221"/>
      <c r="J180" s="41"/>
      <c r="K180" s="41"/>
      <c r="L180" s="45"/>
      <c r="M180" s="222"/>
      <c r="N180" s="223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175</v>
      </c>
      <c r="AU180" s="18" t="s">
        <v>84</v>
      </c>
    </row>
    <row r="181" spans="1:65" s="2" customFormat="1" ht="16.5" customHeight="1">
      <c r="A181" s="39"/>
      <c r="B181" s="40"/>
      <c r="C181" s="259" t="s">
        <v>302</v>
      </c>
      <c r="D181" s="259" t="s">
        <v>267</v>
      </c>
      <c r="E181" s="260" t="s">
        <v>1119</v>
      </c>
      <c r="F181" s="261" t="s">
        <v>1120</v>
      </c>
      <c r="G181" s="262" t="s">
        <v>275</v>
      </c>
      <c r="H181" s="263">
        <v>41</v>
      </c>
      <c r="I181" s="264"/>
      <c r="J181" s="265">
        <f>ROUND(I181*H181,2)</f>
        <v>0</v>
      </c>
      <c r="K181" s="261" t="s">
        <v>170</v>
      </c>
      <c r="L181" s="266"/>
      <c r="M181" s="267" t="s">
        <v>19</v>
      </c>
      <c r="N181" s="268" t="s">
        <v>45</v>
      </c>
      <c r="O181" s="85"/>
      <c r="P181" s="215">
        <f>O181*H181</f>
        <v>0</v>
      </c>
      <c r="Q181" s="215">
        <v>0.0136</v>
      </c>
      <c r="R181" s="215">
        <f>Q181*H181</f>
        <v>0.5576</v>
      </c>
      <c r="S181" s="215">
        <v>0</v>
      </c>
      <c r="T181" s="21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7" t="s">
        <v>218</v>
      </c>
      <c r="AT181" s="217" t="s">
        <v>267</v>
      </c>
      <c r="AU181" s="217" t="s">
        <v>84</v>
      </c>
      <c r="AY181" s="18" t="s">
        <v>165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8" t="s">
        <v>82</v>
      </c>
      <c r="BK181" s="218">
        <f>ROUND(I181*H181,2)</f>
        <v>0</v>
      </c>
      <c r="BL181" s="18" t="s">
        <v>171</v>
      </c>
      <c r="BM181" s="217" t="s">
        <v>1121</v>
      </c>
    </row>
    <row r="182" spans="1:47" s="2" customFormat="1" ht="12">
      <c r="A182" s="39"/>
      <c r="B182" s="40"/>
      <c r="C182" s="41"/>
      <c r="D182" s="219" t="s">
        <v>173</v>
      </c>
      <c r="E182" s="41"/>
      <c r="F182" s="220" t="s">
        <v>1120</v>
      </c>
      <c r="G182" s="41"/>
      <c r="H182" s="41"/>
      <c r="I182" s="221"/>
      <c r="J182" s="41"/>
      <c r="K182" s="41"/>
      <c r="L182" s="45"/>
      <c r="M182" s="222"/>
      <c r="N182" s="223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173</v>
      </c>
      <c r="AU182" s="18" t="s">
        <v>84</v>
      </c>
    </row>
    <row r="183" spans="1:47" s="2" customFormat="1" ht="12">
      <c r="A183" s="39"/>
      <c r="B183" s="40"/>
      <c r="C183" s="41"/>
      <c r="D183" s="219" t="s">
        <v>185</v>
      </c>
      <c r="E183" s="41"/>
      <c r="F183" s="248" t="s">
        <v>959</v>
      </c>
      <c r="G183" s="41"/>
      <c r="H183" s="41"/>
      <c r="I183" s="221"/>
      <c r="J183" s="41"/>
      <c r="K183" s="41"/>
      <c r="L183" s="45"/>
      <c r="M183" s="222"/>
      <c r="N183" s="223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185</v>
      </c>
      <c r="AU183" s="18" t="s">
        <v>84</v>
      </c>
    </row>
    <row r="184" spans="1:65" s="2" customFormat="1" ht="16.5" customHeight="1">
      <c r="A184" s="39"/>
      <c r="B184" s="40"/>
      <c r="C184" s="206" t="s">
        <v>7</v>
      </c>
      <c r="D184" s="206" t="s">
        <v>167</v>
      </c>
      <c r="E184" s="207" t="s">
        <v>979</v>
      </c>
      <c r="F184" s="208" t="s">
        <v>980</v>
      </c>
      <c r="G184" s="209" t="s">
        <v>275</v>
      </c>
      <c r="H184" s="210">
        <v>31</v>
      </c>
      <c r="I184" s="211"/>
      <c r="J184" s="212">
        <f>ROUND(I184*H184,2)</f>
        <v>0</v>
      </c>
      <c r="K184" s="208" t="s">
        <v>170</v>
      </c>
      <c r="L184" s="45"/>
      <c r="M184" s="213" t="s">
        <v>19</v>
      </c>
      <c r="N184" s="214" t="s">
        <v>45</v>
      </c>
      <c r="O184" s="85"/>
      <c r="P184" s="215">
        <f>O184*H184</f>
        <v>0</v>
      </c>
      <c r="Q184" s="215">
        <v>0.01019</v>
      </c>
      <c r="R184" s="215">
        <f>Q184*H184</f>
        <v>0.31589</v>
      </c>
      <c r="S184" s="215">
        <v>0</v>
      </c>
      <c r="T184" s="21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7" t="s">
        <v>171</v>
      </c>
      <c r="AT184" s="217" t="s">
        <v>167</v>
      </c>
      <c r="AU184" s="217" t="s">
        <v>84</v>
      </c>
      <c r="AY184" s="18" t="s">
        <v>165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82</v>
      </c>
      <c r="BK184" s="218">
        <f>ROUND(I184*H184,2)</f>
        <v>0</v>
      </c>
      <c r="BL184" s="18" t="s">
        <v>171</v>
      </c>
      <c r="BM184" s="217" t="s">
        <v>1122</v>
      </c>
    </row>
    <row r="185" spans="1:47" s="2" customFormat="1" ht="12">
      <c r="A185" s="39"/>
      <c r="B185" s="40"/>
      <c r="C185" s="41"/>
      <c r="D185" s="219" t="s">
        <v>173</v>
      </c>
      <c r="E185" s="41"/>
      <c r="F185" s="220" t="s">
        <v>980</v>
      </c>
      <c r="G185" s="41"/>
      <c r="H185" s="41"/>
      <c r="I185" s="221"/>
      <c r="J185" s="41"/>
      <c r="K185" s="41"/>
      <c r="L185" s="45"/>
      <c r="M185" s="222"/>
      <c r="N185" s="223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173</v>
      </c>
      <c r="AU185" s="18" t="s">
        <v>84</v>
      </c>
    </row>
    <row r="186" spans="1:47" s="2" customFormat="1" ht="12">
      <c r="A186" s="39"/>
      <c r="B186" s="40"/>
      <c r="C186" s="41"/>
      <c r="D186" s="224" t="s">
        <v>175</v>
      </c>
      <c r="E186" s="41"/>
      <c r="F186" s="225" t="s">
        <v>982</v>
      </c>
      <c r="G186" s="41"/>
      <c r="H186" s="41"/>
      <c r="I186" s="221"/>
      <c r="J186" s="41"/>
      <c r="K186" s="41"/>
      <c r="L186" s="45"/>
      <c r="M186" s="222"/>
      <c r="N186" s="223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175</v>
      </c>
      <c r="AU186" s="18" t="s">
        <v>84</v>
      </c>
    </row>
    <row r="187" spans="1:65" s="2" customFormat="1" ht="16.5" customHeight="1">
      <c r="A187" s="39"/>
      <c r="B187" s="40"/>
      <c r="C187" s="259" t="s">
        <v>313</v>
      </c>
      <c r="D187" s="259" t="s">
        <v>267</v>
      </c>
      <c r="E187" s="260" t="s">
        <v>986</v>
      </c>
      <c r="F187" s="261" t="s">
        <v>987</v>
      </c>
      <c r="G187" s="262" t="s">
        <v>275</v>
      </c>
      <c r="H187" s="263">
        <v>2</v>
      </c>
      <c r="I187" s="264"/>
      <c r="J187" s="265">
        <f>ROUND(I187*H187,2)</f>
        <v>0</v>
      </c>
      <c r="K187" s="261" t="s">
        <v>170</v>
      </c>
      <c r="L187" s="266"/>
      <c r="M187" s="267" t="s">
        <v>19</v>
      </c>
      <c r="N187" s="268" t="s">
        <v>45</v>
      </c>
      <c r="O187" s="85"/>
      <c r="P187" s="215">
        <f>O187*H187</f>
        <v>0</v>
      </c>
      <c r="Q187" s="215">
        <v>0.04</v>
      </c>
      <c r="R187" s="215">
        <f>Q187*H187</f>
        <v>0.08</v>
      </c>
      <c r="S187" s="215">
        <v>0</v>
      </c>
      <c r="T187" s="21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7" t="s">
        <v>218</v>
      </c>
      <c r="AT187" s="217" t="s">
        <v>267</v>
      </c>
      <c r="AU187" s="217" t="s">
        <v>84</v>
      </c>
      <c r="AY187" s="18" t="s">
        <v>165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82</v>
      </c>
      <c r="BK187" s="218">
        <f>ROUND(I187*H187,2)</f>
        <v>0</v>
      </c>
      <c r="BL187" s="18" t="s">
        <v>171</v>
      </c>
      <c r="BM187" s="217" t="s">
        <v>1123</v>
      </c>
    </row>
    <row r="188" spans="1:47" s="2" customFormat="1" ht="12">
      <c r="A188" s="39"/>
      <c r="B188" s="40"/>
      <c r="C188" s="41"/>
      <c r="D188" s="219" t="s">
        <v>173</v>
      </c>
      <c r="E188" s="41"/>
      <c r="F188" s="220" t="s">
        <v>987</v>
      </c>
      <c r="G188" s="41"/>
      <c r="H188" s="41"/>
      <c r="I188" s="221"/>
      <c r="J188" s="41"/>
      <c r="K188" s="41"/>
      <c r="L188" s="45"/>
      <c r="M188" s="222"/>
      <c r="N188" s="223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173</v>
      </c>
      <c r="AU188" s="18" t="s">
        <v>84</v>
      </c>
    </row>
    <row r="189" spans="1:65" s="2" customFormat="1" ht="16.5" customHeight="1">
      <c r="A189" s="39"/>
      <c r="B189" s="40"/>
      <c r="C189" s="259" t="s">
        <v>319</v>
      </c>
      <c r="D189" s="259" t="s">
        <v>267</v>
      </c>
      <c r="E189" s="260" t="s">
        <v>989</v>
      </c>
      <c r="F189" s="261" t="s">
        <v>990</v>
      </c>
      <c r="G189" s="262" t="s">
        <v>275</v>
      </c>
      <c r="H189" s="263">
        <v>8</v>
      </c>
      <c r="I189" s="264"/>
      <c r="J189" s="265">
        <f>ROUND(I189*H189,2)</f>
        <v>0</v>
      </c>
      <c r="K189" s="261" t="s">
        <v>170</v>
      </c>
      <c r="L189" s="266"/>
      <c r="M189" s="267" t="s">
        <v>19</v>
      </c>
      <c r="N189" s="268" t="s">
        <v>45</v>
      </c>
      <c r="O189" s="85"/>
      <c r="P189" s="215">
        <f>O189*H189</f>
        <v>0</v>
      </c>
      <c r="Q189" s="215">
        <v>0.051</v>
      </c>
      <c r="R189" s="215">
        <f>Q189*H189</f>
        <v>0.408</v>
      </c>
      <c r="S189" s="215">
        <v>0</v>
      </c>
      <c r="T189" s="21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7" t="s">
        <v>218</v>
      </c>
      <c r="AT189" s="217" t="s">
        <v>267</v>
      </c>
      <c r="AU189" s="217" t="s">
        <v>84</v>
      </c>
      <c r="AY189" s="18" t="s">
        <v>165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82</v>
      </c>
      <c r="BK189" s="218">
        <f>ROUND(I189*H189,2)</f>
        <v>0</v>
      </c>
      <c r="BL189" s="18" t="s">
        <v>171</v>
      </c>
      <c r="BM189" s="217" t="s">
        <v>1124</v>
      </c>
    </row>
    <row r="190" spans="1:47" s="2" customFormat="1" ht="12">
      <c r="A190" s="39"/>
      <c r="B190" s="40"/>
      <c r="C190" s="41"/>
      <c r="D190" s="219" t="s">
        <v>173</v>
      </c>
      <c r="E190" s="41"/>
      <c r="F190" s="220" t="s">
        <v>990</v>
      </c>
      <c r="G190" s="41"/>
      <c r="H190" s="41"/>
      <c r="I190" s="221"/>
      <c r="J190" s="41"/>
      <c r="K190" s="41"/>
      <c r="L190" s="45"/>
      <c r="M190" s="222"/>
      <c r="N190" s="223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173</v>
      </c>
      <c r="AU190" s="18" t="s">
        <v>84</v>
      </c>
    </row>
    <row r="191" spans="1:65" s="2" customFormat="1" ht="16.5" customHeight="1">
      <c r="A191" s="39"/>
      <c r="B191" s="40"/>
      <c r="C191" s="259" t="s">
        <v>325</v>
      </c>
      <c r="D191" s="259" t="s">
        <v>267</v>
      </c>
      <c r="E191" s="260" t="s">
        <v>992</v>
      </c>
      <c r="F191" s="261" t="s">
        <v>993</v>
      </c>
      <c r="G191" s="262" t="s">
        <v>275</v>
      </c>
      <c r="H191" s="263">
        <v>6</v>
      </c>
      <c r="I191" s="264"/>
      <c r="J191" s="265">
        <f>ROUND(I191*H191,2)</f>
        <v>0</v>
      </c>
      <c r="K191" s="261" t="s">
        <v>170</v>
      </c>
      <c r="L191" s="266"/>
      <c r="M191" s="267" t="s">
        <v>19</v>
      </c>
      <c r="N191" s="268" t="s">
        <v>45</v>
      </c>
      <c r="O191" s="85"/>
      <c r="P191" s="215">
        <f>O191*H191</f>
        <v>0</v>
      </c>
      <c r="Q191" s="215">
        <v>0.068</v>
      </c>
      <c r="R191" s="215">
        <f>Q191*H191</f>
        <v>0.40800000000000003</v>
      </c>
      <c r="S191" s="215">
        <v>0</v>
      </c>
      <c r="T191" s="21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7" t="s">
        <v>218</v>
      </c>
      <c r="AT191" s="217" t="s">
        <v>267</v>
      </c>
      <c r="AU191" s="217" t="s">
        <v>84</v>
      </c>
      <c r="AY191" s="18" t="s">
        <v>165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82</v>
      </c>
      <c r="BK191" s="218">
        <f>ROUND(I191*H191,2)</f>
        <v>0</v>
      </c>
      <c r="BL191" s="18" t="s">
        <v>171</v>
      </c>
      <c r="BM191" s="217" t="s">
        <v>1125</v>
      </c>
    </row>
    <row r="192" spans="1:47" s="2" customFormat="1" ht="12">
      <c r="A192" s="39"/>
      <c r="B192" s="40"/>
      <c r="C192" s="41"/>
      <c r="D192" s="219" t="s">
        <v>173</v>
      </c>
      <c r="E192" s="41"/>
      <c r="F192" s="220" t="s">
        <v>993</v>
      </c>
      <c r="G192" s="41"/>
      <c r="H192" s="41"/>
      <c r="I192" s="221"/>
      <c r="J192" s="41"/>
      <c r="K192" s="41"/>
      <c r="L192" s="45"/>
      <c r="M192" s="222"/>
      <c r="N192" s="223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173</v>
      </c>
      <c r="AU192" s="18" t="s">
        <v>84</v>
      </c>
    </row>
    <row r="193" spans="1:65" s="2" customFormat="1" ht="16.5" customHeight="1">
      <c r="A193" s="39"/>
      <c r="B193" s="40"/>
      <c r="C193" s="259" t="s">
        <v>332</v>
      </c>
      <c r="D193" s="259" t="s">
        <v>267</v>
      </c>
      <c r="E193" s="260" t="s">
        <v>995</v>
      </c>
      <c r="F193" s="261" t="s">
        <v>996</v>
      </c>
      <c r="G193" s="262" t="s">
        <v>275</v>
      </c>
      <c r="H193" s="263">
        <v>2</v>
      </c>
      <c r="I193" s="264"/>
      <c r="J193" s="265">
        <f>ROUND(I193*H193,2)</f>
        <v>0</v>
      </c>
      <c r="K193" s="261" t="s">
        <v>170</v>
      </c>
      <c r="L193" s="266"/>
      <c r="M193" s="267" t="s">
        <v>19</v>
      </c>
      <c r="N193" s="268" t="s">
        <v>45</v>
      </c>
      <c r="O193" s="85"/>
      <c r="P193" s="215">
        <f>O193*H193</f>
        <v>0</v>
      </c>
      <c r="Q193" s="215">
        <v>0.081</v>
      </c>
      <c r="R193" s="215">
        <f>Q193*H193</f>
        <v>0.162</v>
      </c>
      <c r="S193" s="215">
        <v>0</v>
      </c>
      <c r="T193" s="21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7" t="s">
        <v>218</v>
      </c>
      <c r="AT193" s="217" t="s">
        <v>267</v>
      </c>
      <c r="AU193" s="217" t="s">
        <v>84</v>
      </c>
      <c r="AY193" s="18" t="s">
        <v>165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82</v>
      </c>
      <c r="BK193" s="218">
        <f>ROUND(I193*H193,2)</f>
        <v>0</v>
      </c>
      <c r="BL193" s="18" t="s">
        <v>171</v>
      </c>
      <c r="BM193" s="217" t="s">
        <v>1126</v>
      </c>
    </row>
    <row r="194" spans="1:47" s="2" customFormat="1" ht="12">
      <c r="A194" s="39"/>
      <c r="B194" s="40"/>
      <c r="C194" s="41"/>
      <c r="D194" s="219" t="s">
        <v>173</v>
      </c>
      <c r="E194" s="41"/>
      <c r="F194" s="220" t="s">
        <v>996</v>
      </c>
      <c r="G194" s="41"/>
      <c r="H194" s="41"/>
      <c r="I194" s="221"/>
      <c r="J194" s="41"/>
      <c r="K194" s="41"/>
      <c r="L194" s="45"/>
      <c r="M194" s="222"/>
      <c r="N194" s="223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173</v>
      </c>
      <c r="AU194" s="18" t="s">
        <v>84</v>
      </c>
    </row>
    <row r="195" spans="1:65" s="2" customFormat="1" ht="16.5" customHeight="1">
      <c r="A195" s="39"/>
      <c r="B195" s="40"/>
      <c r="C195" s="259" t="s">
        <v>338</v>
      </c>
      <c r="D195" s="259" t="s">
        <v>267</v>
      </c>
      <c r="E195" s="260" t="s">
        <v>998</v>
      </c>
      <c r="F195" s="261" t="s">
        <v>999</v>
      </c>
      <c r="G195" s="262" t="s">
        <v>275</v>
      </c>
      <c r="H195" s="263">
        <v>7</v>
      </c>
      <c r="I195" s="264"/>
      <c r="J195" s="265">
        <f>ROUND(I195*H195,2)</f>
        <v>0</v>
      </c>
      <c r="K195" s="261" t="s">
        <v>170</v>
      </c>
      <c r="L195" s="266"/>
      <c r="M195" s="267" t="s">
        <v>19</v>
      </c>
      <c r="N195" s="268" t="s">
        <v>45</v>
      </c>
      <c r="O195" s="85"/>
      <c r="P195" s="215">
        <f>O195*H195</f>
        <v>0</v>
      </c>
      <c r="Q195" s="215">
        <v>0.262</v>
      </c>
      <c r="R195" s="215">
        <f>Q195*H195</f>
        <v>1.834</v>
      </c>
      <c r="S195" s="215">
        <v>0</v>
      </c>
      <c r="T195" s="21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7" t="s">
        <v>218</v>
      </c>
      <c r="AT195" s="217" t="s">
        <v>267</v>
      </c>
      <c r="AU195" s="217" t="s">
        <v>84</v>
      </c>
      <c r="AY195" s="18" t="s">
        <v>165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82</v>
      </c>
      <c r="BK195" s="218">
        <f>ROUND(I195*H195,2)</f>
        <v>0</v>
      </c>
      <c r="BL195" s="18" t="s">
        <v>171</v>
      </c>
      <c r="BM195" s="217" t="s">
        <v>1127</v>
      </c>
    </row>
    <row r="196" spans="1:47" s="2" customFormat="1" ht="12">
      <c r="A196" s="39"/>
      <c r="B196" s="40"/>
      <c r="C196" s="41"/>
      <c r="D196" s="219" t="s">
        <v>173</v>
      </c>
      <c r="E196" s="41"/>
      <c r="F196" s="220" t="s">
        <v>999</v>
      </c>
      <c r="G196" s="41"/>
      <c r="H196" s="41"/>
      <c r="I196" s="221"/>
      <c r="J196" s="41"/>
      <c r="K196" s="41"/>
      <c r="L196" s="45"/>
      <c r="M196" s="222"/>
      <c r="N196" s="223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173</v>
      </c>
      <c r="AU196" s="18" t="s">
        <v>84</v>
      </c>
    </row>
    <row r="197" spans="1:65" s="2" customFormat="1" ht="16.5" customHeight="1">
      <c r="A197" s="39"/>
      <c r="B197" s="40"/>
      <c r="C197" s="259" t="s">
        <v>344</v>
      </c>
      <c r="D197" s="259" t="s">
        <v>267</v>
      </c>
      <c r="E197" s="260" t="s">
        <v>1001</v>
      </c>
      <c r="F197" s="261" t="s">
        <v>1002</v>
      </c>
      <c r="G197" s="262" t="s">
        <v>275</v>
      </c>
      <c r="H197" s="263">
        <v>2</v>
      </c>
      <c r="I197" s="264"/>
      <c r="J197" s="265">
        <f>ROUND(I197*H197,2)</f>
        <v>0</v>
      </c>
      <c r="K197" s="261" t="s">
        <v>170</v>
      </c>
      <c r="L197" s="266"/>
      <c r="M197" s="267" t="s">
        <v>19</v>
      </c>
      <c r="N197" s="268" t="s">
        <v>45</v>
      </c>
      <c r="O197" s="85"/>
      <c r="P197" s="215">
        <f>O197*H197</f>
        <v>0</v>
      </c>
      <c r="Q197" s="215">
        <v>0.526</v>
      </c>
      <c r="R197" s="215">
        <f>Q197*H197</f>
        <v>1.052</v>
      </c>
      <c r="S197" s="215">
        <v>0</v>
      </c>
      <c r="T197" s="21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7" t="s">
        <v>218</v>
      </c>
      <c r="AT197" s="217" t="s">
        <v>267</v>
      </c>
      <c r="AU197" s="217" t="s">
        <v>84</v>
      </c>
      <c r="AY197" s="18" t="s">
        <v>165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82</v>
      </c>
      <c r="BK197" s="218">
        <f>ROUND(I197*H197,2)</f>
        <v>0</v>
      </c>
      <c r="BL197" s="18" t="s">
        <v>171</v>
      </c>
      <c r="BM197" s="217" t="s">
        <v>1128</v>
      </c>
    </row>
    <row r="198" spans="1:47" s="2" customFormat="1" ht="12">
      <c r="A198" s="39"/>
      <c r="B198" s="40"/>
      <c r="C198" s="41"/>
      <c r="D198" s="219" t="s">
        <v>173</v>
      </c>
      <c r="E198" s="41"/>
      <c r="F198" s="220" t="s">
        <v>1002</v>
      </c>
      <c r="G198" s="41"/>
      <c r="H198" s="41"/>
      <c r="I198" s="221"/>
      <c r="J198" s="41"/>
      <c r="K198" s="41"/>
      <c r="L198" s="45"/>
      <c r="M198" s="222"/>
      <c r="N198" s="223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173</v>
      </c>
      <c r="AU198" s="18" t="s">
        <v>84</v>
      </c>
    </row>
    <row r="199" spans="1:65" s="2" customFormat="1" ht="16.5" customHeight="1">
      <c r="A199" s="39"/>
      <c r="B199" s="40"/>
      <c r="C199" s="259" t="s">
        <v>350</v>
      </c>
      <c r="D199" s="259" t="s">
        <v>267</v>
      </c>
      <c r="E199" s="260" t="s">
        <v>1004</v>
      </c>
      <c r="F199" s="261" t="s">
        <v>1005</v>
      </c>
      <c r="G199" s="262" t="s">
        <v>275</v>
      </c>
      <c r="H199" s="263">
        <v>4</v>
      </c>
      <c r="I199" s="264"/>
      <c r="J199" s="265">
        <f>ROUND(I199*H199,2)</f>
        <v>0</v>
      </c>
      <c r="K199" s="261" t="s">
        <v>170</v>
      </c>
      <c r="L199" s="266"/>
      <c r="M199" s="267" t="s">
        <v>19</v>
      </c>
      <c r="N199" s="268" t="s">
        <v>45</v>
      </c>
      <c r="O199" s="85"/>
      <c r="P199" s="215">
        <f>O199*H199</f>
        <v>0</v>
      </c>
      <c r="Q199" s="215">
        <v>1.054</v>
      </c>
      <c r="R199" s="215">
        <f>Q199*H199</f>
        <v>4.216</v>
      </c>
      <c r="S199" s="215">
        <v>0</v>
      </c>
      <c r="T199" s="21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7" t="s">
        <v>218</v>
      </c>
      <c r="AT199" s="217" t="s">
        <v>267</v>
      </c>
      <c r="AU199" s="217" t="s">
        <v>84</v>
      </c>
      <c r="AY199" s="18" t="s">
        <v>165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82</v>
      </c>
      <c r="BK199" s="218">
        <f>ROUND(I199*H199,2)</f>
        <v>0</v>
      </c>
      <c r="BL199" s="18" t="s">
        <v>171</v>
      </c>
      <c r="BM199" s="217" t="s">
        <v>1129</v>
      </c>
    </row>
    <row r="200" spans="1:47" s="2" customFormat="1" ht="12">
      <c r="A200" s="39"/>
      <c r="B200" s="40"/>
      <c r="C200" s="41"/>
      <c r="D200" s="219" t="s">
        <v>173</v>
      </c>
      <c r="E200" s="41"/>
      <c r="F200" s="220" t="s">
        <v>1005</v>
      </c>
      <c r="G200" s="41"/>
      <c r="H200" s="41"/>
      <c r="I200" s="221"/>
      <c r="J200" s="41"/>
      <c r="K200" s="41"/>
      <c r="L200" s="45"/>
      <c r="M200" s="222"/>
      <c r="N200" s="223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173</v>
      </c>
      <c r="AU200" s="18" t="s">
        <v>84</v>
      </c>
    </row>
    <row r="201" spans="1:65" s="2" customFormat="1" ht="16.5" customHeight="1">
      <c r="A201" s="39"/>
      <c r="B201" s="40"/>
      <c r="C201" s="206" t="s">
        <v>356</v>
      </c>
      <c r="D201" s="206" t="s">
        <v>167</v>
      </c>
      <c r="E201" s="207" t="s">
        <v>1014</v>
      </c>
      <c r="F201" s="208" t="s">
        <v>1015</v>
      </c>
      <c r="G201" s="209" t="s">
        <v>275</v>
      </c>
      <c r="H201" s="210">
        <v>9</v>
      </c>
      <c r="I201" s="211"/>
      <c r="J201" s="212">
        <f>ROUND(I201*H201,2)</f>
        <v>0</v>
      </c>
      <c r="K201" s="208" t="s">
        <v>170</v>
      </c>
      <c r="L201" s="45"/>
      <c r="M201" s="213" t="s">
        <v>19</v>
      </c>
      <c r="N201" s="214" t="s">
        <v>45</v>
      </c>
      <c r="O201" s="85"/>
      <c r="P201" s="215">
        <f>O201*H201</f>
        <v>0</v>
      </c>
      <c r="Q201" s="215">
        <v>0.02854</v>
      </c>
      <c r="R201" s="215">
        <f>Q201*H201</f>
        <v>0.25686</v>
      </c>
      <c r="S201" s="215">
        <v>0</v>
      </c>
      <c r="T201" s="21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7" t="s">
        <v>171</v>
      </c>
      <c r="AT201" s="217" t="s">
        <v>167</v>
      </c>
      <c r="AU201" s="217" t="s">
        <v>84</v>
      </c>
      <c r="AY201" s="18" t="s">
        <v>165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82</v>
      </c>
      <c r="BK201" s="218">
        <f>ROUND(I201*H201,2)</f>
        <v>0</v>
      </c>
      <c r="BL201" s="18" t="s">
        <v>171</v>
      </c>
      <c r="BM201" s="217" t="s">
        <v>1130</v>
      </c>
    </row>
    <row r="202" spans="1:47" s="2" customFormat="1" ht="12">
      <c r="A202" s="39"/>
      <c r="B202" s="40"/>
      <c r="C202" s="41"/>
      <c r="D202" s="219" t="s">
        <v>173</v>
      </c>
      <c r="E202" s="41"/>
      <c r="F202" s="220" t="s">
        <v>1015</v>
      </c>
      <c r="G202" s="41"/>
      <c r="H202" s="41"/>
      <c r="I202" s="221"/>
      <c r="J202" s="41"/>
      <c r="K202" s="41"/>
      <c r="L202" s="45"/>
      <c r="M202" s="222"/>
      <c r="N202" s="223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173</v>
      </c>
      <c r="AU202" s="18" t="s">
        <v>84</v>
      </c>
    </row>
    <row r="203" spans="1:47" s="2" customFormat="1" ht="12">
      <c r="A203" s="39"/>
      <c r="B203" s="40"/>
      <c r="C203" s="41"/>
      <c r="D203" s="224" t="s">
        <v>175</v>
      </c>
      <c r="E203" s="41"/>
      <c r="F203" s="225" t="s">
        <v>1017</v>
      </c>
      <c r="G203" s="41"/>
      <c r="H203" s="41"/>
      <c r="I203" s="221"/>
      <c r="J203" s="41"/>
      <c r="K203" s="41"/>
      <c r="L203" s="45"/>
      <c r="M203" s="222"/>
      <c r="N203" s="223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175</v>
      </c>
      <c r="AU203" s="18" t="s">
        <v>84</v>
      </c>
    </row>
    <row r="204" spans="1:65" s="2" customFormat="1" ht="16.5" customHeight="1">
      <c r="A204" s="39"/>
      <c r="B204" s="40"/>
      <c r="C204" s="259" t="s">
        <v>362</v>
      </c>
      <c r="D204" s="259" t="s">
        <v>267</v>
      </c>
      <c r="E204" s="260" t="s">
        <v>1021</v>
      </c>
      <c r="F204" s="261" t="s">
        <v>1022</v>
      </c>
      <c r="G204" s="262" t="s">
        <v>275</v>
      </c>
      <c r="H204" s="263">
        <v>9</v>
      </c>
      <c r="I204" s="264"/>
      <c r="J204" s="265">
        <f>ROUND(I204*H204,2)</f>
        <v>0</v>
      </c>
      <c r="K204" s="261" t="s">
        <v>19</v>
      </c>
      <c r="L204" s="266"/>
      <c r="M204" s="267" t="s">
        <v>19</v>
      </c>
      <c r="N204" s="268" t="s">
        <v>45</v>
      </c>
      <c r="O204" s="85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7" t="s">
        <v>218</v>
      </c>
      <c r="AT204" s="217" t="s">
        <v>267</v>
      </c>
      <c r="AU204" s="217" t="s">
        <v>84</v>
      </c>
      <c r="AY204" s="18" t="s">
        <v>165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82</v>
      </c>
      <c r="BK204" s="218">
        <f>ROUND(I204*H204,2)</f>
        <v>0</v>
      </c>
      <c r="BL204" s="18" t="s">
        <v>171</v>
      </c>
      <c r="BM204" s="217" t="s">
        <v>1131</v>
      </c>
    </row>
    <row r="205" spans="1:47" s="2" customFormat="1" ht="12">
      <c r="A205" s="39"/>
      <c r="B205" s="40"/>
      <c r="C205" s="41"/>
      <c r="D205" s="219" t="s">
        <v>173</v>
      </c>
      <c r="E205" s="41"/>
      <c r="F205" s="220" t="s">
        <v>1022</v>
      </c>
      <c r="G205" s="41"/>
      <c r="H205" s="41"/>
      <c r="I205" s="221"/>
      <c r="J205" s="41"/>
      <c r="K205" s="41"/>
      <c r="L205" s="45"/>
      <c r="M205" s="222"/>
      <c r="N205" s="223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173</v>
      </c>
      <c r="AU205" s="18" t="s">
        <v>84</v>
      </c>
    </row>
    <row r="206" spans="1:65" s="2" customFormat="1" ht="16.5" customHeight="1">
      <c r="A206" s="39"/>
      <c r="B206" s="40"/>
      <c r="C206" s="259" t="s">
        <v>367</v>
      </c>
      <c r="D206" s="259" t="s">
        <v>267</v>
      </c>
      <c r="E206" s="260" t="s">
        <v>1024</v>
      </c>
      <c r="F206" s="261" t="s">
        <v>1025</v>
      </c>
      <c r="G206" s="262" t="s">
        <v>275</v>
      </c>
      <c r="H206" s="263">
        <v>22</v>
      </c>
      <c r="I206" s="264"/>
      <c r="J206" s="265">
        <f>ROUND(I206*H206,2)</f>
        <v>0</v>
      </c>
      <c r="K206" s="261" t="s">
        <v>170</v>
      </c>
      <c r="L206" s="266"/>
      <c r="M206" s="267" t="s">
        <v>19</v>
      </c>
      <c r="N206" s="268" t="s">
        <v>45</v>
      </c>
      <c r="O206" s="85"/>
      <c r="P206" s="215">
        <f>O206*H206</f>
        <v>0</v>
      </c>
      <c r="Q206" s="215">
        <v>0.002</v>
      </c>
      <c r="R206" s="215">
        <f>Q206*H206</f>
        <v>0.044</v>
      </c>
      <c r="S206" s="215">
        <v>0</v>
      </c>
      <c r="T206" s="21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7" t="s">
        <v>218</v>
      </c>
      <c r="AT206" s="217" t="s">
        <v>267</v>
      </c>
      <c r="AU206" s="217" t="s">
        <v>84</v>
      </c>
      <c r="AY206" s="18" t="s">
        <v>165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82</v>
      </c>
      <c r="BK206" s="218">
        <f>ROUND(I206*H206,2)</f>
        <v>0</v>
      </c>
      <c r="BL206" s="18" t="s">
        <v>171</v>
      </c>
      <c r="BM206" s="217" t="s">
        <v>1132</v>
      </c>
    </row>
    <row r="207" spans="1:47" s="2" customFormat="1" ht="12">
      <c r="A207" s="39"/>
      <c r="B207" s="40"/>
      <c r="C207" s="41"/>
      <c r="D207" s="219" t="s">
        <v>173</v>
      </c>
      <c r="E207" s="41"/>
      <c r="F207" s="220" t="s">
        <v>1025</v>
      </c>
      <c r="G207" s="41"/>
      <c r="H207" s="41"/>
      <c r="I207" s="221"/>
      <c r="J207" s="41"/>
      <c r="K207" s="41"/>
      <c r="L207" s="45"/>
      <c r="M207" s="222"/>
      <c r="N207" s="223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173</v>
      </c>
      <c r="AU207" s="18" t="s">
        <v>84</v>
      </c>
    </row>
    <row r="208" spans="1:65" s="2" customFormat="1" ht="16.5" customHeight="1">
      <c r="A208" s="39"/>
      <c r="B208" s="40"/>
      <c r="C208" s="206" t="s">
        <v>371</v>
      </c>
      <c r="D208" s="206" t="s">
        <v>167</v>
      </c>
      <c r="E208" s="207" t="s">
        <v>1027</v>
      </c>
      <c r="F208" s="208" t="s">
        <v>1028</v>
      </c>
      <c r="G208" s="209" t="s">
        <v>275</v>
      </c>
      <c r="H208" s="210">
        <v>9</v>
      </c>
      <c r="I208" s="211"/>
      <c r="J208" s="212">
        <f>ROUND(I208*H208,2)</f>
        <v>0</v>
      </c>
      <c r="K208" s="208" t="s">
        <v>170</v>
      </c>
      <c r="L208" s="45"/>
      <c r="M208" s="213" t="s">
        <v>19</v>
      </c>
      <c r="N208" s="214" t="s">
        <v>45</v>
      </c>
      <c r="O208" s="85"/>
      <c r="P208" s="215">
        <f>O208*H208</f>
        <v>0</v>
      </c>
      <c r="Q208" s="215">
        <v>0.03927</v>
      </c>
      <c r="R208" s="215">
        <f>Q208*H208</f>
        <v>0.35343</v>
      </c>
      <c r="S208" s="215">
        <v>0</v>
      </c>
      <c r="T208" s="21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7" t="s">
        <v>171</v>
      </c>
      <c r="AT208" s="217" t="s">
        <v>167</v>
      </c>
      <c r="AU208" s="217" t="s">
        <v>84</v>
      </c>
      <c r="AY208" s="18" t="s">
        <v>165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82</v>
      </c>
      <c r="BK208" s="218">
        <f>ROUND(I208*H208,2)</f>
        <v>0</v>
      </c>
      <c r="BL208" s="18" t="s">
        <v>171</v>
      </c>
      <c r="BM208" s="217" t="s">
        <v>1133</v>
      </c>
    </row>
    <row r="209" spans="1:47" s="2" customFormat="1" ht="12">
      <c r="A209" s="39"/>
      <c r="B209" s="40"/>
      <c r="C209" s="41"/>
      <c r="D209" s="219" t="s">
        <v>173</v>
      </c>
      <c r="E209" s="41"/>
      <c r="F209" s="220" t="s">
        <v>1028</v>
      </c>
      <c r="G209" s="41"/>
      <c r="H209" s="41"/>
      <c r="I209" s="221"/>
      <c r="J209" s="41"/>
      <c r="K209" s="41"/>
      <c r="L209" s="45"/>
      <c r="M209" s="222"/>
      <c r="N209" s="223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173</v>
      </c>
      <c r="AU209" s="18" t="s">
        <v>84</v>
      </c>
    </row>
    <row r="210" spans="1:47" s="2" customFormat="1" ht="12">
      <c r="A210" s="39"/>
      <c r="B210" s="40"/>
      <c r="C210" s="41"/>
      <c r="D210" s="224" t="s">
        <v>175</v>
      </c>
      <c r="E210" s="41"/>
      <c r="F210" s="225" t="s">
        <v>1030</v>
      </c>
      <c r="G210" s="41"/>
      <c r="H210" s="41"/>
      <c r="I210" s="221"/>
      <c r="J210" s="41"/>
      <c r="K210" s="41"/>
      <c r="L210" s="45"/>
      <c r="M210" s="222"/>
      <c r="N210" s="223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175</v>
      </c>
      <c r="AU210" s="18" t="s">
        <v>84</v>
      </c>
    </row>
    <row r="211" spans="1:65" s="2" customFormat="1" ht="16.5" customHeight="1">
      <c r="A211" s="39"/>
      <c r="B211" s="40"/>
      <c r="C211" s="259" t="s">
        <v>377</v>
      </c>
      <c r="D211" s="259" t="s">
        <v>267</v>
      </c>
      <c r="E211" s="260" t="s">
        <v>1031</v>
      </c>
      <c r="F211" s="261" t="s">
        <v>1032</v>
      </c>
      <c r="G211" s="262" t="s">
        <v>275</v>
      </c>
      <c r="H211" s="263">
        <v>9</v>
      </c>
      <c r="I211" s="264"/>
      <c r="J211" s="265">
        <f>ROUND(I211*H211,2)</f>
        <v>0</v>
      </c>
      <c r="K211" s="261" t="s">
        <v>170</v>
      </c>
      <c r="L211" s="266"/>
      <c r="M211" s="267" t="s">
        <v>19</v>
      </c>
      <c r="N211" s="268" t="s">
        <v>45</v>
      </c>
      <c r="O211" s="85"/>
      <c r="P211" s="215">
        <f>O211*H211</f>
        <v>0</v>
      </c>
      <c r="Q211" s="215">
        <v>0.521</v>
      </c>
      <c r="R211" s="215">
        <f>Q211*H211</f>
        <v>4.689</v>
      </c>
      <c r="S211" s="215">
        <v>0</v>
      </c>
      <c r="T211" s="21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7" t="s">
        <v>218</v>
      </c>
      <c r="AT211" s="217" t="s">
        <v>267</v>
      </c>
      <c r="AU211" s="217" t="s">
        <v>84</v>
      </c>
      <c r="AY211" s="18" t="s">
        <v>165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8" t="s">
        <v>82</v>
      </c>
      <c r="BK211" s="218">
        <f>ROUND(I211*H211,2)</f>
        <v>0</v>
      </c>
      <c r="BL211" s="18" t="s">
        <v>171</v>
      </c>
      <c r="BM211" s="217" t="s">
        <v>1134</v>
      </c>
    </row>
    <row r="212" spans="1:47" s="2" customFormat="1" ht="12">
      <c r="A212" s="39"/>
      <c r="B212" s="40"/>
      <c r="C212" s="41"/>
      <c r="D212" s="219" t="s">
        <v>173</v>
      </c>
      <c r="E212" s="41"/>
      <c r="F212" s="220" t="s">
        <v>1032</v>
      </c>
      <c r="G212" s="41"/>
      <c r="H212" s="41"/>
      <c r="I212" s="221"/>
      <c r="J212" s="41"/>
      <c r="K212" s="41"/>
      <c r="L212" s="45"/>
      <c r="M212" s="222"/>
      <c r="N212" s="223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173</v>
      </c>
      <c r="AU212" s="18" t="s">
        <v>84</v>
      </c>
    </row>
    <row r="213" spans="1:65" s="2" customFormat="1" ht="24.15" customHeight="1">
      <c r="A213" s="39"/>
      <c r="B213" s="40"/>
      <c r="C213" s="206" t="s">
        <v>393</v>
      </c>
      <c r="D213" s="206" t="s">
        <v>167</v>
      </c>
      <c r="E213" s="207" t="s">
        <v>1135</v>
      </c>
      <c r="F213" s="208" t="s">
        <v>1136</v>
      </c>
      <c r="G213" s="209" t="s">
        <v>825</v>
      </c>
      <c r="H213" s="210">
        <v>11</v>
      </c>
      <c r="I213" s="211"/>
      <c r="J213" s="212">
        <f>ROUND(I213*H213,2)</f>
        <v>0</v>
      </c>
      <c r="K213" s="208" t="s">
        <v>19</v>
      </c>
      <c r="L213" s="45"/>
      <c r="M213" s="213" t="s">
        <v>19</v>
      </c>
      <c r="N213" s="214" t="s">
        <v>45</v>
      </c>
      <c r="O213" s="85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7" t="s">
        <v>171</v>
      </c>
      <c r="AT213" s="217" t="s">
        <v>167</v>
      </c>
      <c r="AU213" s="217" t="s">
        <v>84</v>
      </c>
      <c r="AY213" s="18" t="s">
        <v>165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82</v>
      </c>
      <c r="BK213" s="218">
        <f>ROUND(I213*H213,2)</f>
        <v>0</v>
      </c>
      <c r="BL213" s="18" t="s">
        <v>171</v>
      </c>
      <c r="BM213" s="217" t="s">
        <v>1137</v>
      </c>
    </row>
    <row r="214" spans="1:47" s="2" customFormat="1" ht="12">
      <c r="A214" s="39"/>
      <c r="B214" s="40"/>
      <c r="C214" s="41"/>
      <c r="D214" s="219" t="s">
        <v>173</v>
      </c>
      <c r="E214" s="41"/>
      <c r="F214" s="220" t="s">
        <v>1136</v>
      </c>
      <c r="G214" s="41"/>
      <c r="H214" s="41"/>
      <c r="I214" s="221"/>
      <c r="J214" s="41"/>
      <c r="K214" s="41"/>
      <c r="L214" s="45"/>
      <c r="M214" s="222"/>
      <c r="N214" s="223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173</v>
      </c>
      <c r="AU214" s="18" t="s">
        <v>84</v>
      </c>
    </row>
    <row r="215" spans="1:65" s="2" customFormat="1" ht="16.5" customHeight="1">
      <c r="A215" s="39"/>
      <c r="B215" s="40"/>
      <c r="C215" s="206" t="s">
        <v>382</v>
      </c>
      <c r="D215" s="206" t="s">
        <v>167</v>
      </c>
      <c r="E215" s="207" t="s">
        <v>1034</v>
      </c>
      <c r="F215" s="208" t="s">
        <v>1035</v>
      </c>
      <c r="G215" s="209" t="s">
        <v>275</v>
      </c>
      <c r="H215" s="210">
        <v>9</v>
      </c>
      <c r="I215" s="211"/>
      <c r="J215" s="212">
        <f>ROUND(I215*H215,2)</f>
        <v>0</v>
      </c>
      <c r="K215" s="208" t="s">
        <v>170</v>
      </c>
      <c r="L215" s="45"/>
      <c r="M215" s="213" t="s">
        <v>19</v>
      </c>
      <c r="N215" s="214" t="s">
        <v>45</v>
      </c>
      <c r="O215" s="85"/>
      <c r="P215" s="215">
        <f>O215*H215</f>
        <v>0</v>
      </c>
      <c r="Q215" s="215">
        <v>0.21734</v>
      </c>
      <c r="R215" s="215">
        <f>Q215*H215</f>
        <v>1.9560600000000001</v>
      </c>
      <c r="S215" s="215">
        <v>0</v>
      </c>
      <c r="T215" s="21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7" t="s">
        <v>171</v>
      </c>
      <c r="AT215" s="217" t="s">
        <v>167</v>
      </c>
      <c r="AU215" s="217" t="s">
        <v>84</v>
      </c>
      <c r="AY215" s="18" t="s">
        <v>165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82</v>
      </c>
      <c r="BK215" s="218">
        <f>ROUND(I215*H215,2)</f>
        <v>0</v>
      </c>
      <c r="BL215" s="18" t="s">
        <v>171</v>
      </c>
      <c r="BM215" s="217" t="s">
        <v>1138</v>
      </c>
    </row>
    <row r="216" spans="1:47" s="2" customFormat="1" ht="12">
      <c r="A216" s="39"/>
      <c r="B216" s="40"/>
      <c r="C216" s="41"/>
      <c r="D216" s="219" t="s">
        <v>173</v>
      </c>
      <c r="E216" s="41"/>
      <c r="F216" s="220" t="s">
        <v>1037</v>
      </c>
      <c r="G216" s="41"/>
      <c r="H216" s="41"/>
      <c r="I216" s="221"/>
      <c r="J216" s="41"/>
      <c r="K216" s="41"/>
      <c r="L216" s="45"/>
      <c r="M216" s="222"/>
      <c r="N216" s="223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173</v>
      </c>
      <c r="AU216" s="18" t="s">
        <v>84</v>
      </c>
    </row>
    <row r="217" spans="1:47" s="2" customFormat="1" ht="12">
      <c r="A217" s="39"/>
      <c r="B217" s="40"/>
      <c r="C217" s="41"/>
      <c r="D217" s="224" t="s">
        <v>175</v>
      </c>
      <c r="E217" s="41"/>
      <c r="F217" s="225" t="s">
        <v>1038</v>
      </c>
      <c r="G217" s="41"/>
      <c r="H217" s="41"/>
      <c r="I217" s="221"/>
      <c r="J217" s="41"/>
      <c r="K217" s="41"/>
      <c r="L217" s="45"/>
      <c r="M217" s="222"/>
      <c r="N217" s="223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175</v>
      </c>
      <c r="AU217" s="18" t="s">
        <v>84</v>
      </c>
    </row>
    <row r="218" spans="1:65" s="2" customFormat="1" ht="16.5" customHeight="1">
      <c r="A218" s="39"/>
      <c r="B218" s="40"/>
      <c r="C218" s="259" t="s">
        <v>386</v>
      </c>
      <c r="D218" s="259" t="s">
        <v>267</v>
      </c>
      <c r="E218" s="260" t="s">
        <v>1039</v>
      </c>
      <c r="F218" s="261" t="s">
        <v>1040</v>
      </c>
      <c r="G218" s="262" t="s">
        <v>275</v>
      </c>
      <c r="H218" s="263">
        <v>9</v>
      </c>
      <c r="I218" s="264"/>
      <c r="J218" s="265">
        <f>ROUND(I218*H218,2)</f>
        <v>0</v>
      </c>
      <c r="K218" s="261" t="s">
        <v>19</v>
      </c>
      <c r="L218" s="266"/>
      <c r="M218" s="267" t="s">
        <v>19</v>
      </c>
      <c r="N218" s="268" t="s">
        <v>45</v>
      </c>
      <c r="O218" s="85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7" t="s">
        <v>218</v>
      </c>
      <c r="AT218" s="217" t="s">
        <v>267</v>
      </c>
      <c r="AU218" s="217" t="s">
        <v>84</v>
      </c>
      <c r="AY218" s="18" t="s">
        <v>165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82</v>
      </c>
      <c r="BK218" s="218">
        <f>ROUND(I218*H218,2)</f>
        <v>0</v>
      </c>
      <c r="BL218" s="18" t="s">
        <v>171</v>
      </c>
      <c r="BM218" s="217" t="s">
        <v>1139</v>
      </c>
    </row>
    <row r="219" spans="1:47" s="2" customFormat="1" ht="12">
      <c r="A219" s="39"/>
      <c r="B219" s="40"/>
      <c r="C219" s="41"/>
      <c r="D219" s="219" t="s">
        <v>173</v>
      </c>
      <c r="E219" s="41"/>
      <c r="F219" s="220" t="s">
        <v>1040</v>
      </c>
      <c r="G219" s="41"/>
      <c r="H219" s="41"/>
      <c r="I219" s="221"/>
      <c r="J219" s="41"/>
      <c r="K219" s="41"/>
      <c r="L219" s="45"/>
      <c r="M219" s="222"/>
      <c r="N219" s="223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173</v>
      </c>
      <c r="AU219" s="18" t="s">
        <v>84</v>
      </c>
    </row>
    <row r="220" spans="1:63" s="12" customFormat="1" ht="22.8" customHeight="1">
      <c r="A220" s="12"/>
      <c r="B220" s="190"/>
      <c r="C220" s="191"/>
      <c r="D220" s="192" t="s">
        <v>73</v>
      </c>
      <c r="E220" s="204" t="s">
        <v>545</v>
      </c>
      <c r="F220" s="204" t="s">
        <v>546</v>
      </c>
      <c r="G220" s="191"/>
      <c r="H220" s="191"/>
      <c r="I220" s="194"/>
      <c r="J220" s="205">
        <f>BK220</f>
        <v>0</v>
      </c>
      <c r="K220" s="191"/>
      <c r="L220" s="196"/>
      <c r="M220" s="197"/>
      <c r="N220" s="198"/>
      <c r="O220" s="198"/>
      <c r="P220" s="199">
        <f>SUM(P221:P226)</f>
        <v>0</v>
      </c>
      <c r="Q220" s="198"/>
      <c r="R220" s="199">
        <f>SUM(R221:R226)</f>
        <v>0</v>
      </c>
      <c r="S220" s="198"/>
      <c r="T220" s="200">
        <f>SUM(T221:T226)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1" t="s">
        <v>82</v>
      </c>
      <c r="AT220" s="202" t="s">
        <v>73</v>
      </c>
      <c r="AU220" s="202" t="s">
        <v>82</v>
      </c>
      <c r="AY220" s="201" t="s">
        <v>165</v>
      </c>
      <c r="BK220" s="203">
        <f>SUM(BK221:BK226)</f>
        <v>0</v>
      </c>
    </row>
    <row r="221" spans="1:65" s="2" customFormat="1" ht="16.5" customHeight="1">
      <c r="A221" s="39"/>
      <c r="B221" s="40"/>
      <c r="C221" s="206" t="s">
        <v>411</v>
      </c>
      <c r="D221" s="206" t="s">
        <v>167</v>
      </c>
      <c r="E221" s="207" t="s">
        <v>847</v>
      </c>
      <c r="F221" s="208" t="s">
        <v>848</v>
      </c>
      <c r="G221" s="209" t="s">
        <v>532</v>
      </c>
      <c r="H221" s="210">
        <v>40.759</v>
      </c>
      <c r="I221" s="211"/>
      <c r="J221" s="212">
        <f>ROUND(I221*H221,2)</f>
        <v>0</v>
      </c>
      <c r="K221" s="208" t="s">
        <v>170</v>
      </c>
      <c r="L221" s="45"/>
      <c r="M221" s="213" t="s">
        <v>19</v>
      </c>
      <c r="N221" s="214" t="s">
        <v>45</v>
      </c>
      <c r="O221" s="85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7" t="s">
        <v>171</v>
      </c>
      <c r="AT221" s="217" t="s">
        <v>167</v>
      </c>
      <c r="AU221" s="217" t="s">
        <v>84</v>
      </c>
      <c r="AY221" s="18" t="s">
        <v>165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82</v>
      </c>
      <c r="BK221" s="218">
        <f>ROUND(I221*H221,2)</f>
        <v>0</v>
      </c>
      <c r="BL221" s="18" t="s">
        <v>171</v>
      </c>
      <c r="BM221" s="217" t="s">
        <v>1140</v>
      </c>
    </row>
    <row r="222" spans="1:47" s="2" customFormat="1" ht="12">
      <c r="A222" s="39"/>
      <c r="B222" s="40"/>
      <c r="C222" s="41"/>
      <c r="D222" s="219" t="s">
        <v>173</v>
      </c>
      <c r="E222" s="41"/>
      <c r="F222" s="220" t="s">
        <v>850</v>
      </c>
      <c r="G222" s="41"/>
      <c r="H222" s="41"/>
      <c r="I222" s="221"/>
      <c r="J222" s="41"/>
      <c r="K222" s="41"/>
      <c r="L222" s="45"/>
      <c r="M222" s="222"/>
      <c r="N222" s="223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173</v>
      </c>
      <c r="AU222" s="18" t="s">
        <v>84</v>
      </c>
    </row>
    <row r="223" spans="1:47" s="2" customFormat="1" ht="12">
      <c r="A223" s="39"/>
      <c r="B223" s="40"/>
      <c r="C223" s="41"/>
      <c r="D223" s="224" t="s">
        <v>175</v>
      </c>
      <c r="E223" s="41"/>
      <c r="F223" s="225" t="s">
        <v>851</v>
      </c>
      <c r="G223" s="41"/>
      <c r="H223" s="41"/>
      <c r="I223" s="221"/>
      <c r="J223" s="41"/>
      <c r="K223" s="41"/>
      <c r="L223" s="45"/>
      <c r="M223" s="222"/>
      <c r="N223" s="223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175</v>
      </c>
      <c r="AU223" s="18" t="s">
        <v>84</v>
      </c>
    </row>
    <row r="224" spans="1:65" s="2" customFormat="1" ht="21.75" customHeight="1">
      <c r="A224" s="39"/>
      <c r="B224" s="40"/>
      <c r="C224" s="206" t="s">
        <v>416</v>
      </c>
      <c r="D224" s="206" t="s">
        <v>167</v>
      </c>
      <c r="E224" s="207" t="s">
        <v>853</v>
      </c>
      <c r="F224" s="208" t="s">
        <v>854</v>
      </c>
      <c r="G224" s="209" t="s">
        <v>532</v>
      </c>
      <c r="H224" s="210">
        <v>40.759</v>
      </c>
      <c r="I224" s="211"/>
      <c r="J224" s="212">
        <f>ROUND(I224*H224,2)</f>
        <v>0</v>
      </c>
      <c r="K224" s="208" t="s">
        <v>170</v>
      </c>
      <c r="L224" s="45"/>
      <c r="M224" s="213" t="s">
        <v>19</v>
      </c>
      <c r="N224" s="214" t="s">
        <v>45</v>
      </c>
      <c r="O224" s="85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7" t="s">
        <v>171</v>
      </c>
      <c r="AT224" s="217" t="s">
        <v>167</v>
      </c>
      <c r="AU224" s="217" t="s">
        <v>84</v>
      </c>
      <c r="AY224" s="18" t="s">
        <v>165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82</v>
      </c>
      <c r="BK224" s="218">
        <f>ROUND(I224*H224,2)</f>
        <v>0</v>
      </c>
      <c r="BL224" s="18" t="s">
        <v>171</v>
      </c>
      <c r="BM224" s="217" t="s">
        <v>1141</v>
      </c>
    </row>
    <row r="225" spans="1:47" s="2" customFormat="1" ht="12">
      <c r="A225" s="39"/>
      <c r="B225" s="40"/>
      <c r="C225" s="41"/>
      <c r="D225" s="219" t="s">
        <v>173</v>
      </c>
      <c r="E225" s="41"/>
      <c r="F225" s="220" t="s">
        <v>856</v>
      </c>
      <c r="G225" s="41"/>
      <c r="H225" s="41"/>
      <c r="I225" s="221"/>
      <c r="J225" s="41"/>
      <c r="K225" s="41"/>
      <c r="L225" s="45"/>
      <c r="M225" s="222"/>
      <c r="N225" s="223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173</v>
      </c>
      <c r="AU225" s="18" t="s">
        <v>84</v>
      </c>
    </row>
    <row r="226" spans="1:47" s="2" customFormat="1" ht="12">
      <c r="A226" s="39"/>
      <c r="B226" s="40"/>
      <c r="C226" s="41"/>
      <c r="D226" s="224" t="s">
        <v>175</v>
      </c>
      <c r="E226" s="41"/>
      <c r="F226" s="225" t="s">
        <v>857</v>
      </c>
      <c r="G226" s="41"/>
      <c r="H226" s="41"/>
      <c r="I226" s="221"/>
      <c r="J226" s="41"/>
      <c r="K226" s="41"/>
      <c r="L226" s="45"/>
      <c r="M226" s="222"/>
      <c r="N226" s="223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175</v>
      </c>
      <c r="AU226" s="18" t="s">
        <v>84</v>
      </c>
    </row>
    <row r="227" spans="1:63" s="12" customFormat="1" ht="25.9" customHeight="1">
      <c r="A227" s="12"/>
      <c r="B227" s="190"/>
      <c r="C227" s="191"/>
      <c r="D227" s="192" t="s">
        <v>73</v>
      </c>
      <c r="E227" s="193" t="s">
        <v>858</v>
      </c>
      <c r="F227" s="193" t="s">
        <v>859</v>
      </c>
      <c r="G227" s="191"/>
      <c r="H227" s="191"/>
      <c r="I227" s="194"/>
      <c r="J227" s="195">
        <f>BK227</f>
        <v>0</v>
      </c>
      <c r="K227" s="191"/>
      <c r="L227" s="196"/>
      <c r="M227" s="197"/>
      <c r="N227" s="198"/>
      <c r="O227" s="198"/>
      <c r="P227" s="199">
        <f>P228+P237+P242</f>
        <v>0</v>
      </c>
      <c r="Q227" s="198"/>
      <c r="R227" s="199">
        <f>R228+R237+R242</f>
        <v>0</v>
      </c>
      <c r="S227" s="198"/>
      <c r="T227" s="200">
        <f>T228+T237+T242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1" t="s">
        <v>201</v>
      </c>
      <c r="AT227" s="202" t="s">
        <v>73</v>
      </c>
      <c r="AU227" s="202" t="s">
        <v>74</v>
      </c>
      <c r="AY227" s="201" t="s">
        <v>165</v>
      </c>
      <c r="BK227" s="203">
        <f>BK228+BK237+BK242</f>
        <v>0</v>
      </c>
    </row>
    <row r="228" spans="1:63" s="12" customFormat="1" ht="22.8" customHeight="1">
      <c r="A228" s="12"/>
      <c r="B228" s="190"/>
      <c r="C228" s="191"/>
      <c r="D228" s="192" t="s">
        <v>73</v>
      </c>
      <c r="E228" s="204" t="s">
        <v>860</v>
      </c>
      <c r="F228" s="204" t="s">
        <v>861</v>
      </c>
      <c r="G228" s="191"/>
      <c r="H228" s="191"/>
      <c r="I228" s="194"/>
      <c r="J228" s="205">
        <f>BK228</f>
        <v>0</v>
      </c>
      <c r="K228" s="191"/>
      <c r="L228" s="196"/>
      <c r="M228" s="197"/>
      <c r="N228" s="198"/>
      <c r="O228" s="198"/>
      <c r="P228" s="199">
        <f>SUM(P229:P236)</f>
        <v>0</v>
      </c>
      <c r="Q228" s="198"/>
      <c r="R228" s="199">
        <f>SUM(R229:R236)</f>
        <v>0</v>
      </c>
      <c r="S228" s="198"/>
      <c r="T228" s="200">
        <f>SUM(T229:T236)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1" t="s">
        <v>201</v>
      </c>
      <c r="AT228" s="202" t="s">
        <v>73</v>
      </c>
      <c r="AU228" s="202" t="s">
        <v>82</v>
      </c>
      <c r="AY228" s="201" t="s">
        <v>165</v>
      </c>
      <c r="BK228" s="203">
        <f>SUM(BK229:BK236)</f>
        <v>0</v>
      </c>
    </row>
    <row r="229" spans="1:65" s="2" customFormat="1" ht="21.75" customHeight="1">
      <c r="A229" s="39"/>
      <c r="B229" s="40"/>
      <c r="C229" s="206" t="s">
        <v>423</v>
      </c>
      <c r="D229" s="206" t="s">
        <v>167</v>
      </c>
      <c r="E229" s="207" t="s">
        <v>863</v>
      </c>
      <c r="F229" s="208" t="s">
        <v>864</v>
      </c>
      <c r="G229" s="209" t="s">
        <v>825</v>
      </c>
      <c r="H229" s="210">
        <v>1</v>
      </c>
      <c r="I229" s="211"/>
      <c r="J229" s="212">
        <f>ROUND(I229*H229,2)</f>
        <v>0</v>
      </c>
      <c r="K229" s="208" t="s">
        <v>19</v>
      </c>
      <c r="L229" s="45"/>
      <c r="M229" s="213" t="s">
        <v>19</v>
      </c>
      <c r="N229" s="214" t="s">
        <v>45</v>
      </c>
      <c r="O229" s="85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7" t="s">
        <v>171</v>
      </c>
      <c r="AT229" s="217" t="s">
        <v>167</v>
      </c>
      <c r="AU229" s="217" t="s">
        <v>84</v>
      </c>
      <c r="AY229" s="18" t="s">
        <v>165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8" t="s">
        <v>82</v>
      </c>
      <c r="BK229" s="218">
        <f>ROUND(I229*H229,2)</f>
        <v>0</v>
      </c>
      <c r="BL229" s="18" t="s">
        <v>171</v>
      </c>
      <c r="BM229" s="217" t="s">
        <v>1142</v>
      </c>
    </row>
    <row r="230" spans="1:47" s="2" customFormat="1" ht="12">
      <c r="A230" s="39"/>
      <c r="B230" s="40"/>
      <c r="C230" s="41"/>
      <c r="D230" s="219" t="s">
        <v>173</v>
      </c>
      <c r="E230" s="41"/>
      <c r="F230" s="220" t="s">
        <v>864</v>
      </c>
      <c r="G230" s="41"/>
      <c r="H230" s="41"/>
      <c r="I230" s="221"/>
      <c r="J230" s="41"/>
      <c r="K230" s="41"/>
      <c r="L230" s="45"/>
      <c r="M230" s="222"/>
      <c r="N230" s="223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173</v>
      </c>
      <c r="AU230" s="18" t="s">
        <v>84</v>
      </c>
    </row>
    <row r="231" spans="1:65" s="2" customFormat="1" ht="16.5" customHeight="1">
      <c r="A231" s="39"/>
      <c r="B231" s="40"/>
      <c r="C231" s="206" t="s">
        <v>428</v>
      </c>
      <c r="D231" s="206" t="s">
        <v>167</v>
      </c>
      <c r="E231" s="207" t="s">
        <v>867</v>
      </c>
      <c r="F231" s="208" t="s">
        <v>868</v>
      </c>
      <c r="G231" s="209" t="s">
        <v>825</v>
      </c>
      <c r="H231" s="210">
        <v>1</v>
      </c>
      <c r="I231" s="211"/>
      <c r="J231" s="212">
        <f>ROUND(I231*H231,2)</f>
        <v>0</v>
      </c>
      <c r="K231" s="208" t="s">
        <v>19</v>
      </c>
      <c r="L231" s="45"/>
      <c r="M231" s="213" t="s">
        <v>19</v>
      </c>
      <c r="N231" s="214" t="s">
        <v>45</v>
      </c>
      <c r="O231" s="85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7" t="s">
        <v>171</v>
      </c>
      <c r="AT231" s="217" t="s">
        <v>167</v>
      </c>
      <c r="AU231" s="217" t="s">
        <v>84</v>
      </c>
      <c r="AY231" s="18" t="s">
        <v>165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8" t="s">
        <v>82</v>
      </c>
      <c r="BK231" s="218">
        <f>ROUND(I231*H231,2)</f>
        <v>0</v>
      </c>
      <c r="BL231" s="18" t="s">
        <v>171</v>
      </c>
      <c r="BM231" s="217" t="s">
        <v>1143</v>
      </c>
    </row>
    <row r="232" spans="1:47" s="2" customFormat="1" ht="12">
      <c r="A232" s="39"/>
      <c r="B232" s="40"/>
      <c r="C232" s="41"/>
      <c r="D232" s="219" t="s">
        <v>173</v>
      </c>
      <c r="E232" s="41"/>
      <c r="F232" s="220" t="s">
        <v>868</v>
      </c>
      <c r="G232" s="41"/>
      <c r="H232" s="41"/>
      <c r="I232" s="221"/>
      <c r="J232" s="41"/>
      <c r="K232" s="41"/>
      <c r="L232" s="45"/>
      <c r="M232" s="222"/>
      <c r="N232" s="223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173</v>
      </c>
      <c r="AU232" s="18" t="s">
        <v>84</v>
      </c>
    </row>
    <row r="233" spans="1:65" s="2" customFormat="1" ht="16.5" customHeight="1">
      <c r="A233" s="39"/>
      <c r="B233" s="40"/>
      <c r="C233" s="206" t="s">
        <v>435</v>
      </c>
      <c r="D233" s="206" t="s">
        <v>167</v>
      </c>
      <c r="E233" s="207" t="s">
        <v>871</v>
      </c>
      <c r="F233" s="208" t="s">
        <v>872</v>
      </c>
      <c r="G233" s="209" t="s">
        <v>825</v>
      </c>
      <c r="H233" s="210">
        <v>1</v>
      </c>
      <c r="I233" s="211"/>
      <c r="J233" s="212">
        <f>ROUND(I233*H233,2)</f>
        <v>0</v>
      </c>
      <c r="K233" s="208" t="s">
        <v>19</v>
      </c>
      <c r="L233" s="45"/>
      <c r="M233" s="213" t="s">
        <v>19</v>
      </c>
      <c r="N233" s="214" t="s">
        <v>45</v>
      </c>
      <c r="O233" s="85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7" t="s">
        <v>171</v>
      </c>
      <c r="AT233" s="217" t="s">
        <v>167</v>
      </c>
      <c r="AU233" s="217" t="s">
        <v>84</v>
      </c>
      <c r="AY233" s="18" t="s">
        <v>165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82</v>
      </c>
      <c r="BK233" s="218">
        <f>ROUND(I233*H233,2)</f>
        <v>0</v>
      </c>
      <c r="BL233" s="18" t="s">
        <v>171</v>
      </c>
      <c r="BM233" s="217" t="s">
        <v>1144</v>
      </c>
    </row>
    <row r="234" spans="1:47" s="2" customFormat="1" ht="12">
      <c r="A234" s="39"/>
      <c r="B234" s="40"/>
      <c r="C234" s="41"/>
      <c r="D234" s="219" t="s">
        <v>173</v>
      </c>
      <c r="E234" s="41"/>
      <c r="F234" s="220" t="s">
        <v>872</v>
      </c>
      <c r="G234" s="41"/>
      <c r="H234" s="41"/>
      <c r="I234" s="221"/>
      <c r="J234" s="41"/>
      <c r="K234" s="41"/>
      <c r="L234" s="45"/>
      <c r="M234" s="222"/>
      <c r="N234" s="223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173</v>
      </c>
      <c r="AU234" s="18" t="s">
        <v>84</v>
      </c>
    </row>
    <row r="235" spans="1:65" s="2" customFormat="1" ht="16.5" customHeight="1">
      <c r="A235" s="39"/>
      <c r="B235" s="40"/>
      <c r="C235" s="206" t="s">
        <v>440</v>
      </c>
      <c r="D235" s="206" t="s">
        <v>167</v>
      </c>
      <c r="E235" s="207" t="s">
        <v>875</v>
      </c>
      <c r="F235" s="208" t="s">
        <v>876</v>
      </c>
      <c r="G235" s="209" t="s">
        <v>825</v>
      </c>
      <c r="H235" s="210">
        <v>1</v>
      </c>
      <c r="I235" s="211"/>
      <c r="J235" s="212">
        <f>ROUND(I235*H235,2)</f>
        <v>0</v>
      </c>
      <c r="K235" s="208" t="s">
        <v>19</v>
      </c>
      <c r="L235" s="45"/>
      <c r="M235" s="213" t="s">
        <v>19</v>
      </c>
      <c r="N235" s="214" t="s">
        <v>45</v>
      </c>
      <c r="O235" s="85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7" t="s">
        <v>171</v>
      </c>
      <c r="AT235" s="217" t="s">
        <v>167</v>
      </c>
      <c r="AU235" s="217" t="s">
        <v>84</v>
      </c>
      <c r="AY235" s="18" t="s">
        <v>165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82</v>
      </c>
      <c r="BK235" s="218">
        <f>ROUND(I235*H235,2)</f>
        <v>0</v>
      </c>
      <c r="BL235" s="18" t="s">
        <v>171</v>
      </c>
      <c r="BM235" s="217" t="s">
        <v>1145</v>
      </c>
    </row>
    <row r="236" spans="1:47" s="2" customFormat="1" ht="12">
      <c r="A236" s="39"/>
      <c r="B236" s="40"/>
      <c r="C236" s="41"/>
      <c r="D236" s="219" t="s">
        <v>173</v>
      </c>
      <c r="E236" s="41"/>
      <c r="F236" s="220" t="s">
        <v>876</v>
      </c>
      <c r="G236" s="41"/>
      <c r="H236" s="41"/>
      <c r="I236" s="221"/>
      <c r="J236" s="41"/>
      <c r="K236" s="41"/>
      <c r="L236" s="45"/>
      <c r="M236" s="222"/>
      <c r="N236" s="223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173</v>
      </c>
      <c r="AU236" s="18" t="s">
        <v>84</v>
      </c>
    </row>
    <row r="237" spans="1:63" s="12" customFormat="1" ht="22.8" customHeight="1">
      <c r="A237" s="12"/>
      <c r="B237" s="190"/>
      <c r="C237" s="191"/>
      <c r="D237" s="192" t="s">
        <v>73</v>
      </c>
      <c r="E237" s="204" t="s">
        <v>878</v>
      </c>
      <c r="F237" s="204" t="s">
        <v>879</v>
      </c>
      <c r="G237" s="191"/>
      <c r="H237" s="191"/>
      <c r="I237" s="194"/>
      <c r="J237" s="205">
        <f>BK237</f>
        <v>0</v>
      </c>
      <c r="K237" s="191"/>
      <c r="L237" s="196"/>
      <c r="M237" s="197"/>
      <c r="N237" s="198"/>
      <c r="O237" s="198"/>
      <c r="P237" s="199">
        <f>SUM(P238:P241)</f>
        <v>0</v>
      </c>
      <c r="Q237" s="198"/>
      <c r="R237" s="199">
        <f>SUM(R238:R241)</f>
        <v>0</v>
      </c>
      <c r="S237" s="198"/>
      <c r="T237" s="200">
        <f>SUM(T238:T241)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1" t="s">
        <v>201</v>
      </c>
      <c r="AT237" s="202" t="s">
        <v>73</v>
      </c>
      <c r="AU237" s="202" t="s">
        <v>82</v>
      </c>
      <c r="AY237" s="201" t="s">
        <v>165</v>
      </c>
      <c r="BK237" s="203">
        <f>SUM(BK238:BK241)</f>
        <v>0</v>
      </c>
    </row>
    <row r="238" spans="1:65" s="2" customFormat="1" ht="16.5" customHeight="1">
      <c r="A238" s="39"/>
      <c r="B238" s="40"/>
      <c r="C238" s="206" t="s">
        <v>446</v>
      </c>
      <c r="D238" s="206" t="s">
        <v>167</v>
      </c>
      <c r="E238" s="207" t="s">
        <v>881</v>
      </c>
      <c r="F238" s="208" t="s">
        <v>882</v>
      </c>
      <c r="G238" s="209" t="s">
        <v>883</v>
      </c>
      <c r="H238" s="210">
        <v>10</v>
      </c>
      <c r="I238" s="211"/>
      <c r="J238" s="212">
        <f>ROUND(I238*H238,2)</f>
        <v>0</v>
      </c>
      <c r="K238" s="208" t="s">
        <v>19</v>
      </c>
      <c r="L238" s="45"/>
      <c r="M238" s="213" t="s">
        <v>19</v>
      </c>
      <c r="N238" s="214" t="s">
        <v>45</v>
      </c>
      <c r="O238" s="85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7" t="s">
        <v>171</v>
      </c>
      <c r="AT238" s="217" t="s">
        <v>167</v>
      </c>
      <c r="AU238" s="217" t="s">
        <v>84</v>
      </c>
      <c r="AY238" s="18" t="s">
        <v>165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8" t="s">
        <v>82</v>
      </c>
      <c r="BK238" s="218">
        <f>ROUND(I238*H238,2)</f>
        <v>0</v>
      </c>
      <c r="BL238" s="18" t="s">
        <v>171</v>
      </c>
      <c r="BM238" s="217" t="s">
        <v>1146</v>
      </c>
    </row>
    <row r="239" spans="1:47" s="2" customFormat="1" ht="12">
      <c r="A239" s="39"/>
      <c r="B239" s="40"/>
      <c r="C239" s="41"/>
      <c r="D239" s="219" t="s">
        <v>173</v>
      </c>
      <c r="E239" s="41"/>
      <c r="F239" s="220" t="s">
        <v>882</v>
      </c>
      <c r="G239" s="41"/>
      <c r="H239" s="41"/>
      <c r="I239" s="221"/>
      <c r="J239" s="41"/>
      <c r="K239" s="41"/>
      <c r="L239" s="45"/>
      <c r="M239" s="222"/>
      <c r="N239" s="223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173</v>
      </c>
      <c r="AU239" s="18" t="s">
        <v>84</v>
      </c>
    </row>
    <row r="240" spans="1:65" s="2" customFormat="1" ht="16.5" customHeight="1">
      <c r="A240" s="39"/>
      <c r="B240" s="40"/>
      <c r="C240" s="206" t="s">
        <v>450</v>
      </c>
      <c r="D240" s="206" t="s">
        <v>167</v>
      </c>
      <c r="E240" s="207" t="s">
        <v>1057</v>
      </c>
      <c r="F240" s="208" t="s">
        <v>1058</v>
      </c>
      <c r="G240" s="209" t="s">
        <v>825</v>
      </c>
      <c r="H240" s="210">
        <v>1</v>
      </c>
      <c r="I240" s="211"/>
      <c r="J240" s="212">
        <f>ROUND(I240*H240,2)</f>
        <v>0</v>
      </c>
      <c r="K240" s="208" t="s">
        <v>19</v>
      </c>
      <c r="L240" s="45"/>
      <c r="M240" s="213" t="s">
        <v>19</v>
      </c>
      <c r="N240" s="214" t="s">
        <v>45</v>
      </c>
      <c r="O240" s="85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7" t="s">
        <v>171</v>
      </c>
      <c r="AT240" s="217" t="s">
        <v>167</v>
      </c>
      <c r="AU240" s="217" t="s">
        <v>84</v>
      </c>
      <c r="AY240" s="18" t="s">
        <v>165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82</v>
      </c>
      <c r="BK240" s="218">
        <f>ROUND(I240*H240,2)</f>
        <v>0</v>
      </c>
      <c r="BL240" s="18" t="s">
        <v>171</v>
      </c>
      <c r="BM240" s="217" t="s">
        <v>1147</v>
      </c>
    </row>
    <row r="241" spans="1:47" s="2" customFormat="1" ht="12">
      <c r="A241" s="39"/>
      <c r="B241" s="40"/>
      <c r="C241" s="41"/>
      <c r="D241" s="219" t="s">
        <v>173</v>
      </c>
      <c r="E241" s="41"/>
      <c r="F241" s="220" t="s">
        <v>1058</v>
      </c>
      <c r="G241" s="41"/>
      <c r="H241" s="41"/>
      <c r="I241" s="221"/>
      <c r="J241" s="41"/>
      <c r="K241" s="41"/>
      <c r="L241" s="45"/>
      <c r="M241" s="222"/>
      <c r="N241" s="223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173</v>
      </c>
      <c r="AU241" s="18" t="s">
        <v>84</v>
      </c>
    </row>
    <row r="242" spans="1:63" s="12" customFormat="1" ht="22.8" customHeight="1">
      <c r="A242" s="12"/>
      <c r="B242" s="190"/>
      <c r="C242" s="191"/>
      <c r="D242" s="192" t="s">
        <v>73</v>
      </c>
      <c r="E242" s="204" t="s">
        <v>889</v>
      </c>
      <c r="F242" s="204" t="s">
        <v>890</v>
      </c>
      <c r="G242" s="191"/>
      <c r="H242" s="191"/>
      <c r="I242" s="194"/>
      <c r="J242" s="205">
        <f>BK242</f>
        <v>0</v>
      </c>
      <c r="K242" s="191"/>
      <c r="L242" s="196"/>
      <c r="M242" s="197"/>
      <c r="N242" s="198"/>
      <c r="O242" s="198"/>
      <c r="P242" s="199">
        <f>SUM(P243:P244)</f>
        <v>0</v>
      </c>
      <c r="Q242" s="198"/>
      <c r="R242" s="199">
        <f>SUM(R243:R244)</f>
        <v>0</v>
      </c>
      <c r="S242" s="198"/>
      <c r="T242" s="200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1" t="s">
        <v>201</v>
      </c>
      <c r="AT242" s="202" t="s">
        <v>73</v>
      </c>
      <c r="AU242" s="202" t="s">
        <v>82</v>
      </c>
      <c r="AY242" s="201" t="s">
        <v>165</v>
      </c>
      <c r="BK242" s="203">
        <f>SUM(BK243:BK244)</f>
        <v>0</v>
      </c>
    </row>
    <row r="243" spans="1:65" s="2" customFormat="1" ht="16.5" customHeight="1">
      <c r="A243" s="39"/>
      <c r="B243" s="40"/>
      <c r="C243" s="206" t="s">
        <v>457</v>
      </c>
      <c r="D243" s="206" t="s">
        <v>167</v>
      </c>
      <c r="E243" s="207" t="s">
        <v>892</v>
      </c>
      <c r="F243" s="208" t="s">
        <v>893</v>
      </c>
      <c r="G243" s="209" t="s">
        <v>825</v>
      </c>
      <c r="H243" s="210">
        <v>1</v>
      </c>
      <c r="I243" s="211"/>
      <c r="J243" s="212">
        <f>ROUND(I243*H243,2)</f>
        <v>0</v>
      </c>
      <c r="K243" s="208" t="s">
        <v>19</v>
      </c>
      <c r="L243" s="45"/>
      <c r="M243" s="213" t="s">
        <v>19</v>
      </c>
      <c r="N243" s="214" t="s">
        <v>45</v>
      </c>
      <c r="O243" s="85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7" t="s">
        <v>171</v>
      </c>
      <c r="AT243" s="217" t="s">
        <v>167</v>
      </c>
      <c r="AU243" s="217" t="s">
        <v>84</v>
      </c>
      <c r="AY243" s="18" t="s">
        <v>165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8" t="s">
        <v>82</v>
      </c>
      <c r="BK243" s="218">
        <f>ROUND(I243*H243,2)</f>
        <v>0</v>
      </c>
      <c r="BL243" s="18" t="s">
        <v>171</v>
      </c>
      <c r="BM243" s="217" t="s">
        <v>1148</v>
      </c>
    </row>
    <row r="244" spans="1:47" s="2" customFormat="1" ht="12">
      <c r="A244" s="39"/>
      <c r="B244" s="40"/>
      <c r="C244" s="41"/>
      <c r="D244" s="219" t="s">
        <v>173</v>
      </c>
      <c r="E244" s="41"/>
      <c r="F244" s="220" t="s">
        <v>893</v>
      </c>
      <c r="G244" s="41"/>
      <c r="H244" s="41"/>
      <c r="I244" s="221"/>
      <c r="J244" s="41"/>
      <c r="K244" s="41"/>
      <c r="L244" s="45"/>
      <c r="M244" s="269"/>
      <c r="N244" s="270"/>
      <c r="O244" s="271"/>
      <c r="P244" s="271"/>
      <c r="Q244" s="271"/>
      <c r="R244" s="271"/>
      <c r="S244" s="271"/>
      <c r="T244" s="272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173</v>
      </c>
      <c r="AU244" s="18" t="s">
        <v>84</v>
      </c>
    </row>
    <row r="245" spans="1:31" s="2" customFormat="1" ht="6.95" customHeight="1">
      <c r="A245" s="39"/>
      <c r="B245" s="60"/>
      <c r="C245" s="61"/>
      <c r="D245" s="61"/>
      <c r="E245" s="61"/>
      <c r="F245" s="61"/>
      <c r="G245" s="61"/>
      <c r="H245" s="61"/>
      <c r="I245" s="61"/>
      <c r="J245" s="61"/>
      <c r="K245" s="61"/>
      <c r="L245" s="45"/>
      <c r="M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</row>
  </sheetData>
  <sheetProtection password="CC35" sheet="1" objects="1" scenarios="1" formatColumns="0" formatRows="0" autoFilter="0"/>
  <autoFilter ref="C87:K24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2_01/132254206"/>
    <hyperlink ref="F105" r:id="rId2" display="https://podminky.urs.cz/item/CS_URS_2022_01/151101102"/>
    <hyperlink ref="F110" r:id="rId3" display="https://podminky.urs.cz/item/CS_URS_2022_01/151101112"/>
    <hyperlink ref="F113" r:id="rId4" display="https://podminky.urs.cz/item/CS_URS_2022_01/162351103"/>
    <hyperlink ref="F116" r:id="rId5" display="https://podminky.urs.cz/item/CS_URS_2022_01/162751117"/>
    <hyperlink ref="F119" r:id="rId6" display="https://podminky.urs.cz/item/CS_URS_2022_01/167151111"/>
    <hyperlink ref="F122" r:id="rId7" display="https://podminky.urs.cz/item/CS_URS_2022_01/171201231"/>
    <hyperlink ref="F128" r:id="rId8" display="https://podminky.urs.cz/item/CS_URS_2022_01/171251201"/>
    <hyperlink ref="F131" r:id="rId9" display="https://podminky.urs.cz/item/CS_URS_2022_01/174151101"/>
    <hyperlink ref="F136" r:id="rId10" display="https://podminky.urs.cz/item/CS_URS_2022_01/175151101"/>
    <hyperlink ref="F147" r:id="rId11" display="https://podminky.urs.cz/item/CS_URS_2022_01/451573111"/>
    <hyperlink ref="F152" r:id="rId12" display="https://podminky.urs.cz/item/CS_URS_2022_01/452311141"/>
    <hyperlink ref="F158" r:id="rId13" display="https://podminky.urs.cz/item/CS_URS_2022_01/871315241"/>
    <hyperlink ref="F166" r:id="rId14" display="https://podminky.urs.cz/item/CS_URS_2022_01/871365241"/>
    <hyperlink ref="F170" r:id="rId15" display="https://podminky.urs.cz/item/CS_URS_2022_01/871395241"/>
    <hyperlink ref="F174" r:id="rId16" display="https://podminky.urs.cz/item/CS_URS_2022_01/877365221"/>
    <hyperlink ref="F180" r:id="rId17" display="https://podminky.urs.cz/item/CS_URS_2022_01/877395221"/>
    <hyperlink ref="F186" r:id="rId18" display="https://podminky.urs.cz/item/CS_URS_2022_01/894411311"/>
    <hyperlink ref="F203" r:id="rId19" display="https://podminky.urs.cz/item/CS_URS_2022_01/894414111"/>
    <hyperlink ref="F210" r:id="rId20" display="https://podminky.urs.cz/item/CS_URS_2022_01/894414211"/>
    <hyperlink ref="F217" r:id="rId21" display="https://podminky.urs.cz/item/CS_URS_2022_01/899104112"/>
    <hyperlink ref="F223" r:id="rId22" display="https://podminky.urs.cz/item/CS_URS_2022_01/998276101"/>
    <hyperlink ref="F226" r:id="rId23" display="https://podminky.urs.cz/item/CS_URS_2022_01/99827612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</row>
    <row r="4" spans="2:4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1149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ROUND(J83,2)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ROUND((SUM(BE83:BE195)),2)</f>
        <v>0</v>
      </c>
      <c r="G33" s="39"/>
      <c r="H33" s="39"/>
      <c r="I33" s="150">
        <v>0.21</v>
      </c>
      <c r="J33" s="149">
        <f>ROUND(((SUM(BE83:BE195))*I33),2)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ROUND((SUM(BF83:BF195)),2)</f>
        <v>0</v>
      </c>
      <c r="G34" s="39"/>
      <c r="H34" s="39"/>
      <c r="I34" s="150">
        <v>0.15</v>
      </c>
      <c r="J34" s="149">
        <f>ROUND(((SUM(BF83:BF195))*I34),2)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ROUND((SUM(BG83:BG195)),2)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ROUND((SUM(BH83:BH195)),2)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ROUND((SUM(BI83:BI195)),2)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401 - Veřejné osvětlení (dále jen „VO)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1150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1151</v>
      </c>
      <c r="E61" s="170"/>
      <c r="F61" s="170"/>
      <c r="G61" s="170"/>
      <c r="H61" s="170"/>
      <c r="I61" s="170"/>
      <c r="J61" s="171">
        <f>J113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1152</v>
      </c>
      <c r="E62" s="170"/>
      <c r="F62" s="170"/>
      <c r="G62" s="170"/>
      <c r="H62" s="170"/>
      <c r="I62" s="170"/>
      <c r="J62" s="171">
        <f>J126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1153</v>
      </c>
      <c r="E63" s="170"/>
      <c r="F63" s="170"/>
      <c r="G63" s="170"/>
      <c r="H63" s="170"/>
      <c r="I63" s="170"/>
      <c r="J63" s="171">
        <f>J163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150</v>
      </c>
      <c r="D70" s="41"/>
      <c r="E70" s="41"/>
      <c r="F70" s="41"/>
      <c r="G70" s="41"/>
      <c r="H70" s="41"/>
      <c r="I70" s="41"/>
      <c r="J70" s="41"/>
      <c r="K70" s="4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2" t="str">
        <f>E7</f>
        <v>Stavební úpravy MK v ul. Komenského a 1. etapy ul. Polní v Třeboni</v>
      </c>
      <c r="F73" s="33"/>
      <c r="G73" s="33"/>
      <c r="H73" s="33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124</v>
      </c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401 - Veřejné osvětlení (dále jen „VO)</v>
      </c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Třeboň</v>
      </c>
      <c r="G77" s="41"/>
      <c r="H77" s="41"/>
      <c r="I77" s="33" t="s">
        <v>23</v>
      </c>
      <c r="J77" s="73" t="str">
        <f>IF(J12="","",J12)</f>
        <v>10. 2. 2022</v>
      </c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40.05" customHeight="1">
      <c r="A79" s="39"/>
      <c r="B79" s="40"/>
      <c r="C79" s="33" t="s">
        <v>25</v>
      </c>
      <c r="D79" s="41"/>
      <c r="E79" s="41"/>
      <c r="F79" s="28" t="str">
        <f>E15</f>
        <v>Město Třeboň, Palackého nám. 46/II, 379 01 Třeboň</v>
      </c>
      <c r="G79" s="41"/>
      <c r="H79" s="41"/>
      <c r="I79" s="33" t="s">
        <v>31</v>
      </c>
      <c r="J79" s="37" t="str">
        <f>E21</f>
        <v>INVENTE, s.r.o., Žerotínova 483/1, 370 04 Č. Buděj</v>
      </c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36</v>
      </c>
      <c r="J80" s="37" t="str">
        <f>E24</f>
        <v xml:space="preserve"> 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9"/>
      <c r="B82" s="180"/>
      <c r="C82" s="181" t="s">
        <v>151</v>
      </c>
      <c r="D82" s="182" t="s">
        <v>59</v>
      </c>
      <c r="E82" s="182" t="s">
        <v>55</v>
      </c>
      <c r="F82" s="182" t="s">
        <v>56</v>
      </c>
      <c r="G82" s="182" t="s">
        <v>152</v>
      </c>
      <c r="H82" s="182" t="s">
        <v>153</v>
      </c>
      <c r="I82" s="182" t="s">
        <v>154</v>
      </c>
      <c r="J82" s="182" t="s">
        <v>141</v>
      </c>
      <c r="K82" s="183" t="s">
        <v>155</v>
      </c>
      <c r="L82" s="184"/>
      <c r="M82" s="93" t="s">
        <v>19</v>
      </c>
      <c r="N82" s="94" t="s">
        <v>44</v>
      </c>
      <c r="O82" s="94" t="s">
        <v>156</v>
      </c>
      <c r="P82" s="94" t="s">
        <v>157</v>
      </c>
      <c r="Q82" s="94" t="s">
        <v>158</v>
      </c>
      <c r="R82" s="94" t="s">
        <v>159</v>
      </c>
      <c r="S82" s="94" t="s">
        <v>160</v>
      </c>
      <c r="T82" s="95" t="s">
        <v>161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39"/>
      <c r="B83" s="40"/>
      <c r="C83" s="100" t="s">
        <v>162</v>
      </c>
      <c r="D83" s="41"/>
      <c r="E83" s="41"/>
      <c r="F83" s="41"/>
      <c r="G83" s="41"/>
      <c r="H83" s="41"/>
      <c r="I83" s="41"/>
      <c r="J83" s="185">
        <f>BK83</f>
        <v>0</v>
      </c>
      <c r="K83" s="41"/>
      <c r="L83" s="45"/>
      <c r="M83" s="96"/>
      <c r="N83" s="186"/>
      <c r="O83" s="97"/>
      <c r="P83" s="187">
        <f>P84+P113+P126+P163</f>
        <v>0</v>
      </c>
      <c r="Q83" s="97"/>
      <c r="R83" s="187">
        <f>R84+R113+R126+R163</f>
        <v>0</v>
      </c>
      <c r="S83" s="97"/>
      <c r="T83" s="188">
        <f>T84+T113+T126+T163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73</v>
      </c>
      <c r="AU83" s="18" t="s">
        <v>142</v>
      </c>
      <c r="BK83" s="189">
        <f>BK84+BK113+BK126+BK163</f>
        <v>0</v>
      </c>
    </row>
    <row r="84" spans="1:63" s="12" customFormat="1" ht="25.9" customHeight="1">
      <c r="A84" s="12"/>
      <c r="B84" s="190"/>
      <c r="C84" s="191"/>
      <c r="D84" s="192" t="s">
        <v>73</v>
      </c>
      <c r="E84" s="193" t="s">
        <v>1154</v>
      </c>
      <c r="F84" s="193" t="s">
        <v>166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SUM(P85:P112)</f>
        <v>0</v>
      </c>
      <c r="Q84" s="198"/>
      <c r="R84" s="199">
        <f>SUM(R85:R112)</f>
        <v>0</v>
      </c>
      <c r="S84" s="198"/>
      <c r="T84" s="200">
        <f>SUM(T85:T112)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82</v>
      </c>
      <c r="AT84" s="202" t="s">
        <v>73</v>
      </c>
      <c r="AU84" s="202" t="s">
        <v>74</v>
      </c>
      <c r="AY84" s="201" t="s">
        <v>165</v>
      </c>
      <c r="BK84" s="203">
        <f>SUM(BK85:BK112)</f>
        <v>0</v>
      </c>
    </row>
    <row r="85" spans="1:65" s="2" customFormat="1" ht="16.5" customHeight="1">
      <c r="A85" s="39"/>
      <c r="B85" s="40"/>
      <c r="C85" s="206" t="s">
        <v>82</v>
      </c>
      <c r="D85" s="206" t="s">
        <v>167</v>
      </c>
      <c r="E85" s="207" t="s">
        <v>1155</v>
      </c>
      <c r="F85" s="208" t="s">
        <v>1156</v>
      </c>
      <c r="G85" s="209" t="s">
        <v>196</v>
      </c>
      <c r="H85" s="210">
        <v>315</v>
      </c>
      <c r="I85" s="211"/>
      <c r="J85" s="212">
        <f>ROUND(I85*H85,2)</f>
        <v>0</v>
      </c>
      <c r="K85" s="208" t="s">
        <v>19</v>
      </c>
      <c r="L85" s="45"/>
      <c r="M85" s="213" t="s">
        <v>19</v>
      </c>
      <c r="N85" s="214" t="s">
        <v>45</v>
      </c>
      <c r="O85" s="85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7" t="s">
        <v>171</v>
      </c>
      <c r="AT85" s="217" t="s">
        <v>167</v>
      </c>
      <c r="AU85" s="217" t="s">
        <v>82</v>
      </c>
      <c r="AY85" s="18" t="s">
        <v>165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8" t="s">
        <v>82</v>
      </c>
      <c r="BK85" s="218">
        <f>ROUND(I85*H85,2)</f>
        <v>0</v>
      </c>
      <c r="BL85" s="18" t="s">
        <v>171</v>
      </c>
      <c r="BM85" s="217" t="s">
        <v>1157</v>
      </c>
    </row>
    <row r="86" spans="1:47" s="2" customFormat="1" ht="12">
      <c r="A86" s="39"/>
      <c r="B86" s="40"/>
      <c r="C86" s="41"/>
      <c r="D86" s="219" t="s">
        <v>173</v>
      </c>
      <c r="E86" s="41"/>
      <c r="F86" s="220" t="s">
        <v>1156</v>
      </c>
      <c r="G86" s="41"/>
      <c r="H86" s="41"/>
      <c r="I86" s="221"/>
      <c r="J86" s="41"/>
      <c r="K86" s="41"/>
      <c r="L86" s="45"/>
      <c r="M86" s="222"/>
      <c r="N86" s="223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173</v>
      </c>
      <c r="AU86" s="18" t="s">
        <v>82</v>
      </c>
    </row>
    <row r="87" spans="1:65" s="2" customFormat="1" ht="16.5" customHeight="1">
      <c r="A87" s="39"/>
      <c r="B87" s="40"/>
      <c r="C87" s="206" t="s">
        <v>84</v>
      </c>
      <c r="D87" s="206" t="s">
        <v>167</v>
      </c>
      <c r="E87" s="207" t="s">
        <v>1158</v>
      </c>
      <c r="F87" s="208" t="s">
        <v>1159</v>
      </c>
      <c r="G87" s="209" t="s">
        <v>1160</v>
      </c>
      <c r="H87" s="210">
        <v>30</v>
      </c>
      <c r="I87" s="211"/>
      <c r="J87" s="212">
        <f>ROUND(I87*H87,2)</f>
        <v>0</v>
      </c>
      <c r="K87" s="208" t="s">
        <v>19</v>
      </c>
      <c r="L87" s="45"/>
      <c r="M87" s="213" t="s">
        <v>19</v>
      </c>
      <c r="N87" s="214" t="s">
        <v>45</v>
      </c>
      <c r="O87" s="85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7" t="s">
        <v>171</v>
      </c>
      <c r="AT87" s="217" t="s">
        <v>167</v>
      </c>
      <c r="AU87" s="217" t="s">
        <v>82</v>
      </c>
      <c r="AY87" s="18" t="s">
        <v>165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8" t="s">
        <v>82</v>
      </c>
      <c r="BK87" s="218">
        <f>ROUND(I87*H87,2)</f>
        <v>0</v>
      </c>
      <c r="BL87" s="18" t="s">
        <v>171</v>
      </c>
      <c r="BM87" s="217" t="s">
        <v>1161</v>
      </c>
    </row>
    <row r="88" spans="1:47" s="2" customFormat="1" ht="12">
      <c r="A88" s="39"/>
      <c r="B88" s="40"/>
      <c r="C88" s="41"/>
      <c r="D88" s="219" t="s">
        <v>173</v>
      </c>
      <c r="E88" s="41"/>
      <c r="F88" s="220" t="s">
        <v>1159</v>
      </c>
      <c r="G88" s="41"/>
      <c r="H88" s="41"/>
      <c r="I88" s="221"/>
      <c r="J88" s="41"/>
      <c r="K88" s="41"/>
      <c r="L88" s="45"/>
      <c r="M88" s="222"/>
      <c r="N88" s="223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173</v>
      </c>
      <c r="AU88" s="18" t="s">
        <v>82</v>
      </c>
    </row>
    <row r="89" spans="1:65" s="2" customFormat="1" ht="16.5" customHeight="1">
      <c r="A89" s="39"/>
      <c r="B89" s="40"/>
      <c r="C89" s="206" t="s">
        <v>107</v>
      </c>
      <c r="D89" s="206" t="s">
        <v>167</v>
      </c>
      <c r="E89" s="207" t="s">
        <v>1162</v>
      </c>
      <c r="F89" s="208" t="s">
        <v>1163</v>
      </c>
      <c r="G89" s="209" t="s">
        <v>196</v>
      </c>
      <c r="H89" s="210">
        <v>315</v>
      </c>
      <c r="I89" s="211"/>
      <c r="J89" s="212">
        <f>ROUND(I89*H89,2)</f>
        <v>0</v>
      </c>
      <c r="K89" s="208" t="s">
        <v>19</v>
      </c>
      <c r="L89" s="45"/>
      <c r="M89" s="213" t="s">
        <v>19</v>
      </c>
      <c r="N89" s="214" t="s">
        <v>45</v>
      </c>
      <c r="O89" s="85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7" t="s">
        <v>171</v>
      </c>
      <c r="AT89" s="217" t="s">
        <v>167</v>
      </c>
      <c r="AU89" s="217" t="s">
        <v>82</v>
      </c>
      <c r="AY89" s="18" t="s">
        <v>165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8" t="s">
        <v>82</v>
      </c>
      <c r="BK89" s="218">
        <f>ROUND(I89*H89,2)</f>
        <v>0</v>
      </c>
      <c r="BL89" s="18" t="s">
        <v>171</v>
      </c>
      <c r="BM89" s="217" t="s">
        <v>1164</v>
      </c>
    </row>
    <row r="90" spans="1:47" s="2" customFormat="1" ht="12">
      <c r="A90" s="39"/>
      <c r="B90" s="40"/>
      <c r="C90" s="41"/>
      <c r="D90" s="219" t="s">
        <v>173</v>
      </c>
      <c r="E90" s="41"/>
      <c r="F90" s="220" t="s">
        <v>1163</v>
      </c>
      <c r="G90" s="41"/>
      <c r="H90" s="41"/>
      <c r="I90" s="221"/>
      <c r="J90" s="41"/>
      <c r="K90" s="41"/>
      <c r="L90" s="45"/>
      <c r="M90" s="222"/>
      <c r="N90" s="223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173</v>
      </c>
      <c r="AU90" s="18" t="s">
        <v>82</v>
      </c>
    </row>
    <row r="91" spans="1:65" s="2" customFormat="1" ht="16.5" customHeight="1">
      <c r="A91" s="39"/>
      <c r="B91" s="40"/>
      <c r="C91" s="206" t="s">
        <v>171</v>
      </c>
      <c r="D91" s="206" t="s">
        <v>167</v>
      </c>
      <c r="E91" s="207" t="s">
        <v>1165</v>
      </c>
      <c r="F91" s="208" t="s">
        <v>1166</v>
      </c>
      <c r="G91" s="209" t="s">
        <v>1167</v>
      </c>
      <c r="H91" s="210">
        <v>0.32</v>
      </c>
      <c r="I91" s="211"/>
      <c r="J91" s="212">
        <f>ROUND(I91*H91,2)</f>
        <v>0</v>
      </c>
      <c r="K91" s="208" t="s">
        <v>19</v>
      </c>
      <c r="L91" s="45"/>
      <c r="M91" s="213" t="s">
        <v>19</v>
      </c>
      <c r="N91" s="214" t="s">
        <v>45</v>
      </c>
      <c r="O91" s="85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7" t="s">
        <v>171</v>
      </c>
      <c r="AT91" s="217" t="s">
        <v>167</v>
      </c>
      <c r="AU91" s="217" t="s">
        <v>82</v>
      </c>
      <c r="AY91" s="18" t="s">
        <v>165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8" t="s">
        <v>82</v>
      </c>
      <c r="BK91" s="218">
        <f>ROUND(I91*H91,2)</f>
        <v>0</v>
      </c>
      <c r="BL91" s="18" t="s">
        <v>171</v>
      </c>
      <c r="BM91" s="217" t="s">
        <v>1168</v>
      </c>
    </row>
    <row r="92" spans="1:47" s="2" customFormat="1" ht="12">
      <c r="A92" s="39"/>
      <c r="B92" s="40"/>
      <c r="C92" s="41"/>
      <c r="D92" s="219" t="s">
        <v>173</v>
      </c>
      <c r="E92" s="41"/>
      <c r="F92" s="220" t="s">
        <v>1166</v>
      </c>
      <c r="G92" s="41"/>
      <c r="H92" s="41"/>
      <c r="I92" s="221"/>
      <c r="J92" s="41"/>
      <c r="K92" s="41"/>
      <c r="L92" s="45"/>
      <c r="M92" s="222"/>
      <c r="N92" s="223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173</v>
      </c>
      <c r="AU92" s="18" t="s">
        <v>82</v>
      </c>
    </row>
    <row r="93" spans="1:65" s="2" customFormat="1" ht="16.5" customHeight="1">
      <c r="A93" s="39"/>
      <c r="B93" s="40"/>
      <c r="C93" s="206" t="s">
        <v>201</v>
      </c>
      <c r="D93" s="206" t="s">
        <v>167</v>
      </c>
      <c r="E93" s="207" t="s">
        <v>1169</v>
      </c>
      <c r="F93" s="208" t="s">
        <v>1170</v>
      </c>
      <c r="G93" s="209" t="s">
        <v>221</v>
      </c>
      <c r="H93" s="210">
        <v>2</v>
      </c>
      <c r="I93" s="211"/>
      <c r="J93" s="212">
        <f>ROUND(I93*H93,2)</f>
        <v>0</v>
      </c>
      <c r="K93" s="208" t="s">
        <v>19</v>
      </c>
      <c r="L93" s="45"/>
      <c r="M93" s="213" t="s">
        <v>19</v>
      </c>
      <c r="N93" s="214" t="s">
        <v>45</v>
      </c>
      <c r="O93" s="85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7" t="s">
        <v>171</v>
      </c>
      <c r="AT93" s="217" t="s">
        <v>167</v>
      </c>
      <c r="AU93" s="217" t="s">
        <v>82</v>
      </c>
      <c r="AY93" s="18" t="s">
        <v>165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82</v>
      </c>
      <c r="BK93" s="218">
        <f>ROUND(I93*H93,2)</f>
        <v>0</v>
      </c>
      <c r="BL93" s="18" t="s">
        <v>171</v>
      </c>
      <c r="BM93" s="217" t="s">
        <v>1171</v>
      </c>
    </row>
    <row r="94" spans="1:47" s="2" customFormat="1" ht="12">
      <c r="A94" s="39"/>
      <c r="B94" s="40"/>
      <c r="C94" s="41"/>
      <c r="D94" s="219" t="s">
        <v>173</v>
      </c>
      <c r="E94" s="41"/>
      <c r="F94" s="220" t="s">
        <v>1170</v>
      </c>
      <c r="G94" s="41"/>
      <c r="H94" s="41"/>
      <c r="I94" s="221"/>
      <c r="J94" s="41"/>
      <c r="K94" s="41"/>
      <c r="L94" s="45"/>
      <c r="M94" s="222"/>
      <c r="N94" s="223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173</v>
      </c>
      <c r="AU94" s="18" t="s">
        <v>82</v>
      </c>
    </row>
    <row r="95" spans="1:65" s="2" customFormat="1" ht="16.5" customHeight="1">
      <c r="A95" s="39"/>
      <c r="B95" s="40"/>
      <c r="C95" s="206" t="s">
        <v>207</v>
      </c>
      <c r="D95" s="206" t="s">
        <v>167</v>
      </c>
      <c r="E95" s="207" t="s">
        <v>1172</v>
      </c>
      <c r="F95" s="208" t="s">
        <v>1173</v>
      </c>
      <c r="G95" s="209" t="s">
        <v>221</v>
      </c>
      <c r="H95" s="210">
        <v>1</v>
      </c>
      <c r="I95" s="211"/>
      <c r="J95" s="212">
        <f>ROUND(I95*H95,2)</f>
        <v>0</v>
      </c>
      <c r="K95" s="208" t="s">
        <v>19</v>
      </c>
      <c r="L95" s="45"/>
      <c r="M95" s="213" t="s">
        <v>19</v>
      </c>
      <c r="N95" s="214" t="s">
        <v>45</v>
      </c>
      <c r="O95" s="85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171</v>
      </c>
      <c r="AT95" s="217" t="s">
        <v>167</v>
      </c>
      <c r="AU95" s="217" t="s">
        <v>82</v>
      </c>
      <c r="AY95" s="18" t="s">
        <v>165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82</v>
      </c>
      <c r="BK95" s="218">
        <f>ROUND(I95*H95,2)</f>
        <v>0</v>
      </c>
      <c r="BL95" s="18" t="s">
        <v>171</v>
      </c>
      <c r="BM95" s="217" t="s">
        <v>1174</v>
      </c>
    </row>
    <row r="96" spans="1:47" s="2" customFormat="1" ht="12">
      <c r="A96" s="39"/>
      <c r="B96" s="40"/>
      <c r="C96" s="41"/>
      <c r="D96" s="219" t="s">
        <v>173</v>
      </c>
      <c r="E96" s="41"/>
      <c r="F96" s="220" t="s">
        <v>1173</v>
      </c>
      <c r="G96" s="41"/>
      <c r="H96" s="41"/>
      <c r="I96" s="221"/>
      <c r="J96" s="41"/>
      <c r="K96" s="41"/>
      <c r="L96" s="45"/>
      <c r="M96" s="222"/>
      <c r="N96" s="223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173</v>
      </c>
      <c r="AU96" s="18" t="s">
        <v>82</v>
      </c>
    </row>
    <row r="97" spans="1:65" s="2" customFormat="1" ht="16.5" customHeight="1">
      <c r="A97" s="39"/>
      <c r="B97" s="40"/>
      <c r="C97" s="206" t="s">
        <v>137</v>
      </c>
      <c r="D97" s="206" t="s">
        <v>167</v>
      </c>
      <c r="E97" s="207" t="s">
        <v>1175</v>
      </c>
      <c r="F97" s="208" t="s">
        <v>1176</v>
      </c>
      <c r="G97" s="209" t="s">
        <v>221</v>
      </c>
      <c r="H97" s="210">
        <v>1</v>
      </c>
      <c r="I97" s="211"/>
      <c r="J97" s="212">
        <f>ROUND(I97*H97,2)</f>
        <v>0</v>
      </c>
      <c r="K97" s="208" t="s">
        <v>19</v>
      </c>
      <c r="L97" s="45"/>
      <c r="M97" s="213" t="s">
        <v>19</v>
      </c>
      <c r="N97" s="214" t="s">
        <v>45</v>
      </c>
      <c r="O97" s="85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171</v>
      </c>
      <c r="AT97" s="217" t="s">
        <v>167</v>
      </c>
      <c r="AU97" s="217" t="s">
        <v>82</v>
      </c>
      <c r="AY97" s="18" t="s">
        <v>165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82</v>
      </c>
      <c r="BK97" s="218">
        <f>ROUND(I97*H97,2)</f>
        <v>0</v>
      </c>
      <c r="BL97" s="18" t="s">
        <v>171</v>
      </c>
      <c r="BM97" s="217" t="s">
        <v>1177</v>
      </c>
    </row>
    <row r="98" spans="1:47" s="2" customFormat="1" ht="12">
      <c r="A98" s="39"/>
      <c r="B98" s="40"/>
      <c r="C98" s="41"/>
      <c r="D98" s="219" t="s">
        <v>173</v>
      </c>
      <c r="E98" s="41"/>
      <c r="F98" s="220" t="s">
        <v>1176</v>
      </c>
      <c r="G98" s="41"/>
      <c r="H98" s="41"/>
      <c r="I98" s="221"/>
      <c r="J98" s="41"/>
      <c r="K98" s="41"/>
      <c r="L98" s="45"/>
      <c r="M98" s="222"/>
      <c r="N98" s="223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173</v>
      </c>
      <c r="AU98" s="18" t="s">
        <v>82</v>
      </c>
    </row>
    <row r="99" spans="1:65" s="2" customFormat="1" ht="16.5" customHeight="1">
      <c r="A99" s="39"/>
      <c r="B99" s="40"/>
      <c r="C99" s="206" t="s">
        <v>218</v>
      </c>
      <c r="D99" s="206" t="s">
        <v>167</v>
      </c>
      <c r="E99" s="207" t="s">
        <v>1178</v>
      </c>
      <c r="F99" s="208" t="s">
        <v>1179</v>
      </c>
      <c r="G99" s="209" t="s">
        <v>196</v>
      </c>
      <c r="H99" s="210">
        <v>300</v>
      </c>
      <c r="I99" s="211"/>
      <c r="J99" s="212">
        <f>ROUND(I99*H99,2)</f>
        <v>0</v>
      </c>
      <c r="K99" s="208" t="s">
        <v>19</v>
      </c>
      <c r="L99" s="45"/>
      <c r="M99" s="213" t="s">
        <v>19</v>
      </c>
      <c r="N99" s="214" t="s">
        <v>45</v>
      </c>
      <c r="O99" s="85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7" t="s">
        <v>171</v>
      </c>
      <c r="AT99" s="217" t="s">
        <v>167</v>
      </c>
      <c r="AU99" s="217" t="s">
        <v>82</v>
      </c>
      <c r="AY99" s="18" t="s">
        <v>165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82</v>
      </c>
      <c r="BK99" s="218">
        <f>ROUND(I99*H99,2)</f>
        <v>0</v>
      </c>
      <c r="BL99" s="18" t="s">
        <v>171</v>
      </c>
      <c r="BM99" s="217" t="s">
        <v>1180</v>
      </c>
    </row>
    <row r="100" spans="1:47" s="2" customFormat="1" ht="12">
      <c r="A100" s="39"/>
      <c r="B100" s="40"/>
      <c r="C100" s="41"/>
      <c r="D100" s="219" t="s">
        <v>173</v>
      </c>
      <c r="E100" s="41"/>
      <c r="F100" s="220" t="s">
        <v>1179</v>
      </c>
      <c r="G100" s="41"/>
      <c r="H100" s="41"/>
      <c r="I100" s="221"/>
      <c r="J100" s="41"/>
      <c r="K100" s="41"/>
      <c r="L100" s="45"/>
      <c r="M100" s="222"/>
      <c r="N100" s="223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173</v>
      </c>
      <c r="AU100" s="18" t="s">
        <v>82</v>
      </c>
    </row>
    <row r="101" spans="1:65" s="2" customFormat="1" ht="16.5" customHeight="1">
      <c r="A101" s="39"/>
      <c r="B101" s="40"/>
      <c r="C101" s="206" t="s">
        <v>229</v>
      </c>
      <c r="D101" s="206" t="s">
        <v>167</v>
      </c>
      <c r="E101" s="207" t="s">
        <v>1181</v>
      </c>
      <c r="F101" s="208" t="s">
        <v>1182</v>
      </c>
      <c r="G101" s="209" t="s">
        <v>196</v>
      </c>
      <c r="H101" s="210">
        <v>15</v>
      </c>
      <c r="I101" s="211"/>
      <c r="J101" s="212">
        <f>ROUND(I101*H101,2)</f>
        <v>0</v>
      </c>
      <c r="K101" s="208" t="s">
        <v>19</v>
      </c>
      <c r="L101" s="45"/>
      <c r="M101" s="213" t="s">
        <v>19</v>
      </c>
      <c r="N101" s="214" t="s">
        <v>45</v>
      </c>
      <c r="O101" s="85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171</v>
      </c>
      <c r="AT101" s="217" t="s">
        <v>167</v>
      </c>
      <c r="AU101" s="217" t="s">
        <v>82</v>
      </c>
      <c r="AY101" s="18" t="s">
        <v>165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82</v>
      </c>
      <c r="BK101" s="218">
        <f>ROUND(I101*H101,2)</f>
        <v>0</v>
      </c>
      <c r="BL101" s="18" t="s">
        <v>171</v>
      </c>
      <c r="BM101" s="217" t="s">
        <v>1183</v>
      </c>
    </row>
    <row r="102" spans="1:47" s="2" customFormat="1" ht="12">
      <c r="A102" s="39"/>
      <c r="B102" s="40"/>
      <c r="C102" s="41"/>
      <c r="D102" s="219" t="s">
        <v>173</v>
      </c>
      <c r="E102" s="41"/>
      <c r="F102" s="220" t="s">
        <v>1182</v>
      </c>
      <c r="G102" s="41"/>
      <c r="H102" s="41"/>
      <c r="I102" s="221"/>
      <c r="J102" s="41"/>
      <c r="K102" s="41"/>
      <c r="L102" s="45"/>
      <c r="M102" s="222"/>
      <c r="N102" s="223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173</v>
      </c>
      <c r="AU102" s="18" t="s">
        <v>82</v>
      </c>
    </row>
    <row r="103" spans="1:65" s="2" customFormat="1" ht="16.5" customHeight="1">
      <c r="A103" s="39"/>
      <c r="B103" s="40"/>
      <c r="C103" s="206" t="s">
        <v>235</v>
      </c>
      <c r="D103" s="206" t="s">
        <v>167</v>
      </c>
      <c r="E103" s="207" t="s">
        <v>1184</v>
      </c>
      <c r="F103" s="208" t="s">
        <v>1185</v>
      </c>
      <c r="G103" s="209" t="s">
        <v>196</v>
      </c>
      <c r="H103" s="210">
        <v>300</v>
      </c>
      <c r="I103" s="211"/>
      <c r="J103" s="212">
        <f>ROUND(I103*H103,2)</f>
        <v>0</v>
      </c>
      <c r="K103" s="208" t="s">
        <v>19</v>
      </c>
      <c r="L103" s="45"/>
      <c r="M103" s="213" t="s">
        <v>19</v>
      </c>
      <c r="N103" s="214" t="s">
        <v>45</v>
      </c>
      <c r="O103" s="85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7" t="s">
        <v>171</v>
      </c>
      <c r="AT103" s="217" t="s">
        <v>167</v>
      </c>
      <c r="AU103" s="217" t="s">
        <v>82</v>
      </c>
      <c r="AY103" s="18" t="s">
        <v>165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82</v>
      </c>
      <c r="BK103" s="218">
        <f>ROUND(I103*H103,2)</f>
        <v>0</v>
      </c>
      <c r="BL103" s="18" t="s">
        <v>171</v>
      </c>
      <c r="BM103" s="217" t="s">
        <v>1186</v>
      </c>
    </row>
    <row r="104" spans="1:47" s="2" customFormat="1" ht="12">
      <c r="A104" s="39"/>
      <c r="B104" s="40"/>
      <c r="C104" s="41"/>
      <c r="D104" s="219" t="s">
        <v>173</v>
      </c>
      <c r="E104" s="41"/>
      <c r="F104" s="220" t="s">
        <v>1185</v>
      </c>
      <c r="G104" s="41"/>
      <c r="H104" s="41"/>
      <c r="I104" s="221"/>
      <c r="J104" s="41"/>
      <c r="K104" s="41"/>
      <c r="L104" s="45"/>
      <c r="M104" s="222"/>
      <c r="N104" s="22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173</v>
      </c>
      <c r="AU104" s="18" t="s">
        <v>82</v>
      </c>
    </row>
    <row r="105" spans="1:65" s="2" customFormat="1" ht="16.5" customHeight="1">
      <c r="A105" s="39"/>
      <c r="B105" s="40"/>
      <c r="C105" s="206" t="s">
        <v>243</v>
      </c>
      <c r="D105" s="206" t="s">
        <v>167</v>
      </c>
      <c r="E105" s="207" t="s">
        <v>1187</v>
      </c>
      <c r="F105" s="208" t="s">
        <v>1188</v>
      </c>
      <c r="G105" s="209" t="s">
        <v>196</v>
      </c>
      <c r="H105" s="210">
        <v>15</v>
      </c>
      <c r="I105" s="211"/>
      <c r="J105" s="212">
        <f>ROUND(I105*H105,2)</f>
        <v>0</v>
      </c>
      <c r="K105" s="208" t="s">
        <v>19</v>
      </c>
      <c r="L105" s="45"/>
      <c r="M105" s="213" t="s">
        <v>19</v>
      </c>
      <c r="N105" s="214" t="s">
        <v>45</v>
      </c>
      <c r="O105" s="85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171</v>
      </c>
      <c r="AT105" s="217" t="s">
        <v>167</v>
      </c>
      <c r="AU105" s="217" t="s">
        <v>82</v>
      </c>
      <c r="AY105" s="18" t="s">
        <v>165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82</v>
      </c>
      <c r="BK105" s="218">
        <f>ROUND(I105*H105,2)</f>
        <v>0</v>
      </c>
      <c r="BL105" s="18" t="s">
        <v>171</v>
      </c>
      <c r="BM105" s="217" t="s">
        <v>1189</v>
      </c>
    </row>
    <row r="106" spans="1:47" s="2" customFormat="1" ht="12">
      <c r="A106" s="39"/>
      <c r="B106" s="40"/>
      <c r="C106" s="41"/>
      <c r="D106" s="219" t="s">
        <v>173</v>
      </c>
      <c r="E106" s="41"/>
      <c r="F106" s="220" t="s">
        <v>1188</v>
      </c>
      <c r="G106" s="41"/>
      <c r="H106" s="41"/>
      <c r="I106" s="221"/>
      <c r="J106" s="41"/>
      <c r="K106" s="41"/>
      <c r="L106" s="45"/>
      <c r="M106" s="222"/>
      <c r="N106" s="223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173</v>
      </c>
      <c r="AU106" s="18" t="s">
        <v>82</v>
      </c>
    </row>
    <row r="107" spans="1:65" s="2" customFormat="1" ht="16.5" customHeight="1">
      <c r="A107" s="39"/>
      <c r="B107" s="40"/>
      <c r="C107" s="206" t="s">
        <v>253</v>
      </c>
      <c r="D107" s="206" t="s">
        <v>167</v>
      </c>
      <c r="E107" s="207" t="s">
        <v>1190</v>
      </c>
      <c r="F107" s="208" t="s">
        <v>1191</v>
      </c>
      <c r="G107" s="209" t="s">
        <v>280</v>
      </c>
      <c r="H107" s="210">
        <v>1</v>
      </c>
      <c r="I107" s="211"/>
      <c r="J107" s="212">
        <f>ROUND(I107*H107,2)</f>
        <v>0</v>
      </c>
      <c r="K107" s="208" t="s">
        <v>19</v>
      </c>
      <c r="L107" s="45"/>
      <c r="M107" s="213" t="s">
        <v>19</v>
      </c>
      <c r="N107" s="214" t="s">
        <v>45</v>
      </c>
      <c r="O107" s="85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171</v>
      </c>
      <c r="AT107" s="217" t="s">
        <v>167</v>
      </c>
      <c r="AU107" s="217" t="s">
        <v>82</v>
      </c>
      <c r="AY107" s="18" t="s">
        <v>165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82</v>
      </c>
      <c r="BK107" s="218">
        <f>ROUND(I107*H107,2)</f>
        <v>0</v>
      </c>
      <c r="BL107" s="18" t="s">
        <v>171</v>
      </c>
      <c r="BM107" s="217" t="s">
        <v>1192</v>
      </c>
    </row>
    <row r="108" spans="1:47" s="2" customFormat="1" ht="12">
      <c r="A108" s="39"/>
      <c r="B108" s="40"/>
      <c r="C108" s="41"/>
      <c r="D108" s="219" t="s">
        <v>173</v>
      </c>
      <c r="E108" s="41"/>
      <c r="F108" s="220" t="s">
        <v>1191</v>
      </c>
      <c r="G108" s="41"/>
      <c r="H108" s="41"/>
      <c r="I108" s="221"/>
      <c r="J108" s="41"/>
      <c r="K108" s="41"/>
      <c r="L108" s="45"/>
      <c r="M108" s="222"/>
      <c r="N108" s="22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173</v>
      </c>
      <c r="AU108" s="18" t="s">
        <v>82</v>
      </c>
    </row>
    <row r="109" spans="1:65" s="2" customFormat="1" ht="16.5" customHeight="1">
      <c r="A109" s="39"/>
      <c r="B109" s="40"/>
      <c r="C109" s="206" t="s">
        <v>259</v>
      </c>
      <c r="D109" s="206" t="s">
        <v>167</v>
      </c>
      <c r="E109" s="207" t="s">
        <v>1193</v>
      </c>
      <c r="F109" s="208" t="s">
        <v>1194</v>
      </c>
      <c r="G109" s="209" t="s">
        <v>280</v>
      </c>
      <c r="H109" s="210">
        <v>1</v>
      </c>
      <c r="I109" s="211"/>
      <c r="J109" s="212">
        <f>ROUND(I109*H109,2)</f>
        <v>0</v>
      </c>
      <c r="K109" s="208" t="s">
        <v>19</v>
      </c>
      <c r="L109" s="45"/>
      <c r="M109" s="213" t="s">
        <v>19</v>
      </c>
      <c r="N109" s="214" t="s">
        <v>45</v>
      </c>
      <c r="O109" s="85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7" t="s">
        <v>171</v>
      </c>
      <c r="AT109" s="217" t="s">
        <v>167</v>
      </c>
      <c r="AU109" s="217" t="s">
        <v>82</v>
      </c>
      <c r="AY109" s="18" t="s">
        <v>165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82</v>
      </c>
      <c r="BK109" s="218">
        <f>ROUND(I109*H109,2)</f>
        <v>0</v>
      </c>
      <c r="BL109" s="18" t="s">
        <v>171</v>
      </c>
      <c r="BM109" s="217" t="s">
        <v>1195</v>
      </c>
    </row>
    <row r="110" spans="1:47" s="2" customFormat="1" ht="12">
      <c r="A110" s="39"/>
      <c r="B110" s="40"/>
      <c r="C110" s="41"/>
      <c r="D110" s="219" t="s">
        <v>173</v>
      </c>
      <c r="E110" s="41"/>
      <c r="F110" s="220" t="s">
        <v>1196</v>
      </c>
      <c r="G110" s="41"/>
      <c r="H110" s="41"/>
      <c r="I110" s="221"/>
      <c r="J110" s="41"/>
      <c r="K110" s="41"/>
      <c r="L110" s="45"/>
      <c r="M110" s="222"/>
      <c r="N110" s="223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173</v>
      </c>
      <c r="AU110" s="18" t="s">
        <v>82</v>
      </c>
    </row>
    <row r="111" spans="1:65" s="2" customFormat="1" ht="16.5" customHeight="1">
      <c r="A111" s="39"/>
      <c r="B111" s="40"/>
      <c r="C111" s="206" t="s">
        <v>266</v>
      </c>
      <c r="D111" s="206" t="s">
        <v>167</v>
      </c>
      <c r="E111" s="207" t="s">
        <v>1197</v>
      </c>
      <c r="F111" s="208" t="s">
        <v>1198</v>
      </c>
      <c r="G111" s="209" t="s">
        <v>280</v>
      </c>
      <c r="H111" s="210">
        <v>1</v>
      </c>
      <c r="I111" s="211"/>
      <c r="J111" s="212">
        <f>ROUND(I111*H111,2)</f>
        <v>0</v>
      </c>
      <c r="K111" s="208" t="s">
        <v>19</v>
      </c>
      <c r="L111" s="45"/>
      <c r="M111" s="213" t="s">
        <v>19</v>
      </c>
      <c r="N111" s="214" t="s">
        <v>45</v>
      </c>
      <c r="O111" s="85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7" t="s">
        <v>171</v>
      </c>
      <c r="AT111" s="217" t="s">
        <v>167</v>
      </c>
      <c r="AU111" s="217" t="s">
        <v>82</v>
      </c>
      <c r="AY111" s="18" t="s">
        <v>165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82</v>
      </c>
      <c r="BK111" s="218">
        <f>ROUND(I111*H111,2)</f>
        <v>0</v>
      </c>
      <c r="BL111" s="18" t="s">
        <v>171</v>
      </c>
      <c r="BM111" s="217" t="s">
        <v>1199</v>
      </c>
    </row>
    <row r="112" spans="1:47" s="2" customFormat="1" ht="12">
      <c r="A112" s="39"/>
      <c r="B112" s="40"/>
      <c r="C112" s="41"/>
      <c r="D112" s="219" t="s">
        <v>173</v>
      </c>
      <c r="E112" s="41"/>
      <c r="F112" s="220" t="s">
        <v>1198</v>
      </c>
      <c r="G112" s="41"/>
      <c r="H112" s="41"/>
      <c r="I112" s="221"/>
      <c r="J112" s="41"/>
      <c r="K112" s="41"/>
      <c r="L112" s="45"/>
      <c r="M112" s="222"/>
      <c r="N112" s="223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173</v>
      </c>
      <c r="AU112" s="18" t="s">
        <v>82</v>
      </c>
    </row>
    <row r="113" spans="1:63" s="12" customFormat="1" ht="25.9" customHeight="1">
      <c r="A113" s="12"/>
      <c r="B113" s="190"/>
      <c r="C113" s="191"/>
      <c r="D113" s="192" t="s">
        <v>73</v>
      </c>
      <c r="E113" s="193" t="s">
        <v>1200</v>
      </c>
      <c r="F113" s="193" t="s">
        <v>1201</v>
      </c>
      <c r="G113" s="191"/>
      <c r="H113" s="191"/>
      <c r="I113" s="194"/>
      <c r="J113" s="195">
        <f>BK113</f>
        <v>0</v>
      </c>
      <c r="K113" s="191"/>
      <c r="L113" s="196"/>
      <c r="M113" s="197"/>
      <c r="N113" s="198"/>
      <c r="O113" s="198"/>
      <c r="P113" s="199">
        <f>SUM(P114:P125)</f>
        <v>0</v>
      </c>
      <c r="Q113" s="198"/>
      <c r="R113" s="199">
        <f>SUM(R114:R125)</f>
        <v>0</v>
      </c>
      <c r="S113" s="198"/>
      <c r="T113" s="200">
        <f>SUM(T114:T125)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82</v>
      </c>
      <c r="AT113" s="202" t="s">
        <v>73</v>
      </c>
      <c r="AU113" s="202" t="s">
        <v>74</v>
      </c>
      <c r="AY113" s="201" t="s">
        <v>165</v>
      </c>
      <c r="BK113" s="203">
        <f>SUM(BK114:BK125)</f>
        <v>0</v>
      </c>
    </row>
    <row r="114" spans="1:65" s="2" customFormat="1" ht="16.5" customHeight="1">
      <c r="A114" s="39"/>
      <c r="B114" s="40"/>
      <c r="C114" s="206" t="s">
        <v>8</v>
      </c>
      <c r="D114" s="206" t="s">
        <v>167</v>
      </c>
      <c r="E114" s="207" t="s">
        <v>1202</v>
      </c>
      <c r="F114" s="208" t="s">
        <v>1203</v>
      </c>
      <c r="G114" s="209" t="s">
        <v>280</v>
      </c>
      <c r="H114" s="210">
        <v>1</v>
      </c>
      <c r="I114" s="211"/>
      <c r="J114" s="212">
        <f>ROUND(I114*H114,2)</f>
        <v>0</v>
      </c>
      <c r="K114" s="208" t="s">
        <v>19</v>
      </c>
      <c r="L114" s="45"/>
      <c r="M114" s="213" t="s">
        <v>19</v>
      </c>
      <c r="N114" s="214" t="s">
        <v>45</v>
      </c>
      <c r="O114" s="85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7" t="s">
        <v>171</v>
      </c>
      <c r="AT114" s="217" t="s">
        <v>167</v>
      </c>
      <c r="AU114" s="217" t="s">
        <v>82</v>
      </c>
      <c r="AY114" s="18" t="s">
        <v>165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8" t="s">
        <v>82</v>
      </c>
      <c r="BK114" s="218">
        <f>ROUND(I114*H114,2)</f>
        <v>0</v>
      </c>
      <c r="BL114" s="18" t="s">
        <v>171</v>
      </c>
      <c r="BM114" s="217" t="s">
        <v>1204</v>
      </c>
    </row>
    <row r="115" spans="1:47" s="2" customFormat="1" ht="12">
      <c r="A115" s="39"/>
      <c r="B115" s="40"/>
      <c r="C115" s="41"/>
      <c r="D115" s="219" t="s">
        <v>173</v>
      </c>
      <c r="E115" s="41"/>
      <c r="F115" s="220" t="s">
        <v>1203</v>
      </c>
      <c r="G115" s="41"/>
      <c r="H115" s="41"/>
      <c r="I115" s="221"/>
      <c r="J115" s="41"/>
      <c r="K115" s="41"/>
      <c r="L115" s="45"/>
      <c r="M115" s="222"/>
      <c r="N115" s="223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173</v>
      </c>
      <c r="AU115" s="18" t="s">
        <v>82</v>
      </c>
    </row>
    <row r="116" spans="1:65" s="2" customFormat="1" ht="16.5" customHeight="1">
      <c r="A116" s="39"/>
      <c r="B116" s="40"/>
      <c r="C116" s="206" t="s">
        <v>277</v>
      </c>
      <c r="D116" s="206" t="s">
        <v>167</v>
      </c>
      <c r="E116" s="207" t="s">
        <v>1205</v>
      </c>
      <c r="F116" s="208" t="s">
        <v>1206</v>
      </c>
      <c r="G116" s="209" t="s">
        <v>280</v>
      </c>
      <c r="H116" s="210">
        <v>1</v>
      </c>
      <c r="I116" s="211"/>
      <c r="J116" s="212">
        <f>ROUND(I116*H116,2)</f>
        <v>0</v>
      </c>
      <c r="K116" s="208" t="s">
        <v>19</v>
      </c>
      <c r="L116" s="45"/>
      <c r="M116" s="213" t="s">
        <v>19</v>
      </c>
      <c r="N116" s="214" t="s">
        <v>45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171</v>
      </c>
      <c r="AT116" s="217" t="s">
        <v>167</v>
      </c>
      <c r="AU116" s="217" t="s">
        <v>82</v>
      </c>
      <c r="AY116" s="18" t="s">
        <v>165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82</v>
      </c>
      <c r="BK116" s="218">
        <f>ROUND(I116*H116,2)</f>
        <v>0</v>
      </c>
      <c r="BL116" s="18" t="s">
        <v>171</v>
      </c>
      <c r="BM116" s="217" t="s">
        <v>1207</v>
      </c>
    </row>
    <row r="117" spans="1:47" s="2" customFormat="1" ht="12">
      <c r="A117" s="39"/>
      <c r="B117" s="40"/>
      <c r="C117" s="41"/>
      <c r="D117" s="219" t="s">
        <v>173</v>
      </c>
      <c r="E117" s="41"/>
      <c r="F117" s="220" t="s">
        <v>1206</v>
      </c>
      <c r="G117" s="41"/>
      <c r="H117" s="41"/>
      <c r="I117" s="221"/>
      <c r="J117" s="41"/>
      <c r="K117" s="41"/>
      <c r="L117" s="45"/>
      <c r="M117" s="222"/>
      <c r="N117" s="223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173</v>
      </c>
      <c r="AU117" s="18" t="s">
        <v>82</v>
      </c>
    </row>
    <row r="118" spans="1:65" s="2" customFormat="1" ht="16.5" customHeight="1">
      <c r="A118" s="39"/>
      <c r="B118" s="40"/>
      <c r="C118" s="206" t="s">
        <v>283</v>
      </c>
      <c r="D118" s="206" t="s">
        <v>167</v>
      </c>
      <c r="E118" s="207" t="s">
        <v>1208</v>
      </c>
      <c r="F118" s="208" t="s">
        <v>1209</v>
      </c>
      <c r="G118" s="209" t="s">
        <v>280</v>
      </c>
      <c r="H118" s="210">
        <v>1</v>
      </c>
      <c r="I118" s="211"/>
      <c r="J118" s="212">
        <f>ROUND(I118*H118,2)</f>
        <v>0</v>
      </c>
      <c r="K118" s="208" t="s">
        <v>19</v>
      </c>
      <c r="L118" s="45"/>
      <c r="M118" s="213" t="s">
        <v>19</v>
      </c>
      <c r="N118" s="214" t="s">
        <v>45</v>
      </c>
      <c r="O118" s="85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7" t="s">
        <v>171</v>
      </c>
      <c r="AT118" s="217" t="s">
        <v>167</v>
      </c>
      <c r="AU118" s="217" t="s">
        <v>82</v>
      </c>
      <c r="AY118" s="18" t="s">
        <v>165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8" t="s">
        <v>82</v>
      </c>
      <c r="BK118" s="218">
        <f>ROUND(I118*H118,2)</f>
        <v>0</v>
      </c>
      <c r="BL118" s="18" t="s">
        <v>171</v>
      </c>
      <c r="BM118" s="217" t="s">
        <v>1210</v>
      </c>
    </row>
    <row r="119" spans="1:47" s="2" customFormat="1" ht="12">
      <c r="A119" s="39"/>
      <c r="B119" s="40"/>
      <c r="C119" s="41"/>
      <c r="D119" s="219" t="s">
        <v>173</v>
      </c>
      <c r="E119" s="41"/>
      <c r="F119" s="220" t="s">
        <v>1209</v>
      </c>
      <c r="G119" s="41"/>
      <c r="H119" s="41"/>
      <c r="I119" s="221"/>
      <c r="J119" s="41"/>
      <c r="K119" s="41"/>
      <c r="L119" s="45"/>
      <c r="M119" s="222"/>
      <c r="N119" s="223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173</v>
      </c>
      <c r="AU119" s="18" t="s">
        <v>82</v>
      </c>
    </row>
    <row r="120" spans="1:65" s="2" customFormat="1" ht="16.5" customHeight="1">
      <c r="A120" s="39"/>
      <c r="B120" s="40"/>
      <c r="C120" s="206" t="s">
        <v>289</v>
      </c>
      <c r="D120" s="206" t="s">
        <v>167</v>
      </c>
      <c r="E120" s="207" t="s">
        <v>1211</v>
      </c>
      <c r="F120" s="208" t="s">
        <v>1212</v>
      </c>
      <c r="G120" s="209" t="s">
        <v>280</v>
      </c>
      <c r="H120" s="210">
        <v>1</v>
      </c>
      <c r="I120" s="211"/>
      <c r="J120" s="212">
        <f>ROUND(I120*H120,2)</f>
        <v>0</v>
      </c>
      <c r="K120" s="208" t="s">
        <v>19</v>
      </c>
      <c r="L120" s="45"/>
      <c r="M120" s="213" t="s">
        <v>19</v>
      </c>
      <c r="N120" s="214" t="s">
        <v>45</v>
      </c>
      <c r="O120" s="85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171</v>
      </c>
      <c r="AT120" s="217" t="s">
        <v>167</v>
      </c>
      <c r="AU120" s="217" t="s">
        <v>82</v>
      </c>
      <c r="AY120" s="18" t="s">
        <v>165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82</v>
      </c>
      <c r="BK120" s="218">
        <f>ROUND(I120*H120,2)</f>
        <v>0</v>
      </c>
      <c r="BL120" s="18" t="s">
        <v>171</v>
      </c>
      <c r="BM120" s="217" t="s">
        <v>1213</v>
      </c>
    </row>
    <row r="121" spans="1:47" s="2" customFormat="1" ht="12">
      <c r="A121" s="39"/>
      <c r="B121" s="40"/>
      <c r="C121" s="41"/>
      <c r="D121" s="219" t="s">
        <v>173</v>
      </c>
      <c r="E121" s="41"/>
      <c r="F121" s="220" t="s">
        <v>1212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173</v>
      </c>
      <c r="AU121" s="18" t="s">
        <v>82</v>
      </c>
    </row>
    <row r="122" spans="1:65" s="2" customFormat="1" ht="24.15" customHeight="1">
      <c r="A122" s="39"/>
      <c r="B122" s="40"/>
      <c r="C122" s="206" t="s">
        <v>296</v>
      </c>
      <c r="D122" s="206" t="s">
        <v>167</v>
      </c>
      <c r="E122" s="207" t="s">
        <v>1214</v>
      </c>
      <c r="F122" s="208" t="s">
        <v>1215</v>
      </c>
      <c r="G122" s="209" t="s">
        <v>1216</v>
      </c>
      <c r="H122" s="210">
        <v>1</v>
      </c>
      <c r="I122" s="211"/>
      <c r="J122" s="212">
        <f>ROUND(I122*H122,2)</f>
        <v>0</v>
      </c>
      <c r="K122" s="208" t="s">
        <v>19</v>
      </c>
      <c r="L122" s="45"/>
      <c r="M122" s="213" t="s">
        <v>19</v>
      </c>
      <c r="N122" s="214" t="s">
        <v>45</v>
      </c>
      <c r="O122" s="85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171</v>
      </c>
      <c r="AT122" s="217" t="s">
        <v>167</v>
      </c>
      <c r="AU122" s="217" t="s">
        <v>82</v>
      </c>
      <c r="AY122" s="18" t="s">
        <v>165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82</v>
      </c>
      <c r="BK122" s="218">
        <f>ROUND(I122*H122,2)</f>
        <v>0</v>
      </c>
      <c r="BL122" s="18" t="s">
        <v>171</v>
      </c>
      <c r="BM122" s="217" t="s">
        <v>1217</v>
      </c>
    </row>
    <row r="123" spans="1:47" s="2" customFormat="1" ht="12">
      <c r="A123" s="39"/>
      <c r="B123" s="40"/>
      <c r="C123" s="41"/>
      <c r="D123" s="219" t="s">
        <v>173</v>
      </c>
      <c r="E123" s="41"/>
      <c r="F123" s="220" t="s">
        <v>1215</v>
      </c>
      <c r="G123" s="41"/>
      <c r="H123" s="41"/>
      <c r="I123" s="221"/>
      <c r="J123" s="41"/>
      <c r="K123" s="41"/>
      <c r="L123" s="45"/>
      <c r="M123" s="222"/>
      <c r="N123" s="223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173</v>
      </c>
      <c r="AU123" s="18" t="s">
        <v>82</v>
      </c>
    </row>
    <row r="124" spans="1:65" s="2" customFormat="1" ht="16.5" customHeight="1">
      <c r="A124" s="39"/>
      <c r="B124" s="40"/>
      <c r="C124" s="206" t="s">
        <v>302</v>
      </c>
      <c r="D124" s="206" t="s">
        <v>167</v>
      </c>
      <c r="E124" s="207" t="s">
        <v>1218</v>
      </c>
      <c r="F124" s="208" t="s">
        <v>1219</v>
      </c>
      <c r="G124" s="209" t="s">
        <v>280</v>
      </c>
      <c r="H124" s="210">
        <v>1</v>
      </c>
      <c r="I124" s="211"/>
      <c r="J124" s="212">
        <f>ROUND(I124*H124,2)</f>
        <v>0</v>
      </c>
      <c r="K124" s="208" t="s">
        <v>19</v>
      </c>
      <c r="L124" s="45"/>
      <c r="M124" s="213" t="s">
        <v>19</v>
      </c>
      <c r="N124" s="214" t="s">
        <v>45</v>
      </c>
      <c r="O124" s="85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7" t="s">
        <v>171</v>
      </c>
      <c r="AT124" s="217" t="s">
        <v>167</v>
      </c>
      <c r="AU124" s="217" t="s">
        <v>82</v>
      </c>
      <c r="AY124" s="18" t="s">
        <v>165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82</v>
      </c>
      <c r="BK124" s="218">
        <f>ROUND(I124*H124,2)</f>
        <v>0</v>
      </c>
      <c r="BL124" s="18" t="s">
        <v>171</v>
      </c>
      <c r="BM124" s="217" t="s">
        <v>1220</v>
      </c>
    </row>
    <row r="125" spans="1:47" s="2" customFormat="1" ht="12">
      <c r="A125" s="39"/>
      <c r="B125" s="40"/>
      <c r="C125" s="41"/>
      <c r="D125" s="219" t="s">
        <v>173</v>
      </c>
      <c r="E125" s="41"/>
      <c r="F125" s="220" t="s">
        <v>1219</v>
      </c>
      <c r="G125" s="41"/>
      <c r="H125" s="41"/>
      <c r="I125" s="221"/>
      <c r="J125" s="41"/>
      <c r="K125" s="41"/>
      <c r="L125" s="45"/>
      <c r="M125" s="222"/>
      <c r="N125" s="223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173</v>
      </c>
      <c r="AU125" s="18" t="s">
        <v>82</v>
      </c>
    </row>
    <row r="126" spans="1:63" s="12" customFormat="1" ht="25.9" customHeight="1">
      <c r="A126" s="12"/>
      <c r="B126" s="190"/>
      <c r="C126" s="191"/>
      <c r="D126" s="192" t="s">
        <v>73</v>
      </c>
      <c r="E126" s="193" t="s">
        <v>1221</v>
      </c>
      <c r="F126" s="193" t="s">
        <v>1222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SUM(P127:P162)</f>
        <v>0</v>
      </c>
      <c r="Q126" s="198"/>
      <c r="R126" s="199">
        <f>SUM(R127:R162)</f>
        <v>0</v>
      </c>
      <c r="S126" s="198"/>
      <c r="T126" s="200">
        <f>SUM(T127:T162)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1" t="s">
        <v>82</v>
      </c>
      <c r="AT126" s="202" t="s">
        <v>73</v>
      </c>
      <c r="AU126" s="202" t="s">
        <v>74</v>
      </c>
      <c r="AY126" s="201" t="s">
        <v>165</v>
      </c>
      <c r="BK126" s="203">
        <f>SUM(BK127:BK162)</f>
        <v>0</v>
      </c>
    </row>
    <row r="127" spans="1:65" s="2" customFormat="1" ht="16.5" customHeight="1">
      <c r="A127" s="39"/>
      <c r="B127" s="40"/>
      <c r="C127" s="206" t="s">
        <v>7</v>
      </c>
      <c r="D127" s="206" t="s">
        <v>167</v>
      </c>
      <c r="E127" s="207" t="s">
        <v>1223</v>
      </c>
      <c r="F127" s="208" t="s">
        <v>1224</v>
      </c>
      <c r="G127" s="209" t="s">
        <v>196</v>
      </c>
      <c r="H127" s="210">
        <v>380</v>
      </c>
      <c r="I127" s="211"/>
      <c r="J127" s="212">
        <f>ROUND(I127*H127,2)</f>
        <v>0</v>
      </c>
      <c r="K127" s="208" t="s">
        <v>19</v>
      </c>
      <c r="L127" s="45"/>
      <c r="M127" s="213" t="s">
        <v>19</v>
      </c>
      <c r="N127" s="214" t="s">
        <v>45</v>
      </c>
      <c r="O127" s="85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7" t="s">
        <v>171</v>
      </c>
      <c r="AT127" s="217" t="s">
        <v>167</v>
      </c>
      <c r="AU127" s="217" t="s">
        <v>82</v>
      </c>
      <c r="AY127" s="18" t="s">
        <v>165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82</v>
      </c>
      <c r="BK127" s="218">
        <f>ROUND(I127*H127,2)</f>
        <v>0</v>
      </c>
      <c r="BL127" s="18" t="s">
        <v>171</v>
      </c>
      <c r="BM127" s="217" t="s">
        <v>1225</v>
      </c>
    </row>
    <row r="128" spans="1:47" s="2" customFormat="1" ht="12">
      <c r="A128" s="39"/>
      <c r="B128" s="40"/>
      <c r="C128" s="41"/>
      <c r="D128" s="219" t="s">
        <v>173</v>
      </c>
      <c r="E128" s="41"/>
      <c r="F128" s="220" t="s">
        <v>1224</v>
      </c>
      <c r="G128" s="41"/>
      <c r="H128" s="41"/>
      <c r="I128" s="221"/>
      <c r="J128" s="41"/>
      <c r="K128" s="41"/>
      <c r="L128" s="45"/>
      <c r="M128" s="222"/>
      <c r="N128" s="223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173</v>
      </c>
      <c r="AU128" s="18" t="s">
        <v>82</v>
      </c>
    </row>
    <row r="129" spans="1:65" s="2" customFormat="1" ht="16.5" customHeight="1">
      <c r="A129" s="39"/>
      <c r="B129" s="40"/>
      <c r="C129" s="206" t="s">
        <v>313</v>
      </c>
      <c r="D129" s="206" t="s">
        <v>167</v>
      </c>
      <c r="E129" s="207" t="s">
        <v>1226</v>
      </c>
      <c r="F129" s="208" t="s">
        <v>1227</v>
      </c>
      <c r="G129" s="209" t="s">
        <v>1160</v>
      </c>
      <c r="H129" s="210">
        <v>10</v>
      </c>
      <c r="I129" s="211"/>
      <c r="J129" s="212">
        <f>ROUND(I129*H129,2)</f>
        <v>0</v>
      </c>
      <c r="K129" s="208" t="s">
        <v>19</v>
      </c>
      <c r="L129" s="45"/>
      <c r="M129" s="213" t="s">
        <v>19</v>
      </c>
      <c r="N129" s="214" t="s">
        <v>45</v>
      </c>
      <c r="O129" s="85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171</v>
      </c>
      <c r="AT129" s="217" t="s">
        <v>167</v>
      </c>
      <c r="AU129" s="217" t="s">
        <v>82</v>
      </c>
      <c r="AY129" s="18" t="s">
        <v>165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82</v>
      </c>
      <c r="BK129" s="218">
        <f>ROUND(I129*H129,2)</f>
        <v>0</v>
      </c>
      <c r="BL129" s="18" t="s">
        <v>171</v>
      </c>
      <c r="BM129" s="217" t="s">
        <v>1228</v>
      </c>
    </row>
    <row r="130" spans="1:47" s="2" customFormat="1" ht="12">
      <c r="A130" s="39"/>
      <c r="B130" s="40"/>
      <c r="C130" s="41"/>
      <c r="D130" s="219" t="s">
        <v>173</v>
      </c>
      <c r="E130" s="41"/>
      <c r="F130" s="220" t="s">
        <v>1227</v>
      </c>
      <c r="G130" s="41"/>
      <c r="H130" s="41"/>
      <c r="I130" s="221"/>
      <c r="J130" s="41"/>
      <c r="K130" s="41"/>
      <c r="L130" s="45"/>
      <c r="M130" s="222"/>
      <c r="N130" s="223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173</v>
      </c>
      <c r="AU130" s="18" t="s">
        <v>82</v>
      </c>
    </row>
    <row r="131" spans="1:65" s="2" customFormat="1" ht="16.5" customHeight="1">
      <c r="A131" s="39"/>
      <c r="B131" s="40"/>
      <c r="C131" s="206" t="s">
        <v>319</v>
      </c>
      <c r="D131" s="206" t="s">
        <v>167</v>
      </c>
      <c r="E131" s="207" t="s">
        <v>1229</v>
      </c>
      <c r="F131" s="208" t="s">
        <v>1230</v>
      </c>
      <c r="G131" s="209" t="s">
        <v>221</v>
      </c>
      <c r="H131" s="210">
        <v>1</v>
      </c>
      <c r="I131" s="211"/>
      <c r="J131" s="212">
        <f>ROUND(I131*H131,2)</f>
        <v>0</v>
      </c>
      <c r="K131" s="208" t="s">
        <v>19</v>
      </c>
      <c r="L131" s="45"/>
      <c r="M131" s="213" t="s">
        <v>19</v>
      </c>
      <c r="N131" s="214" t="s">
        <v>45</v>
      </c>
      <c r="O131" s="85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171</v>
      </c>
      <c r="AT131" s="217" t="s">
        <v>167</v>
      </c>
      <c r="AU131" s="217" t="s">
        <v>82</v>
      </c>
      <c r="AY131" s="18" t="s">
        <v>165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82</v>
      </c>
      <c r="BK131" s="218">
        <f>ROUND(I131*H131,2)</f>
        <v>0</v>
      </c>
      <c r="BL131" s="18" t="s">
        <v>171</v>
      </c>
      <c r="BM131" s="217" t="s">
        <v>1231</v>
      </c>
    </row>
    <row r="132" spans="1:47" s="2" customFormat="1" ht="12">
      <c r="A132" s="39"/>
      <c r="B132" s="40"/>
      <c r="C132" s="41"/>
      <c r="D132" s="219" t="s">
        <v>173</v>
      </c>
      <c r="E132" s="41"/>
      <c r="F132" s="220" t="s">
        <v>1230</v>
      </c>
      <c r="G132" s="41"/>
      <c r="H132" s="41"/>
      <c r="I132" s="221"/>
      <c r="J132" s="41"/>
      <c r="K132" s="41"/>
      <c r="L132" s="45"/>
      <c r="M132" s="222"/>
      <c r="N132" s="22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82</v>
      </c>
    </row>
    <row r="133" spans="1:65" s="2" customFormat="1" ht="16.5" customHeight="1">
      <c r="A133" s="39"/>
      <c r="B133" s="40"/>
      <c r="C133" s="206" t="s">
        <v>325</v>
      </c>
      <c r="D133" s="206" t="s">
        <v>167</v>
      </c>
      <c r="E133" s="207" t="s">
        <v>1232</v>
      </c>
      <c r="F133" s="208" t="s">
        <v>1233</v>
      </c>
      <c r="G133" s="209" t="s">
        <v>1160</v>
      </c>
      <c r="H133" s="210">
        <v>10</v>
      </c>
      <c r="I133" s="211"/>
      <c r="J133" s="212">
        <f>ROUND(I133*H133,2)</f>
        <v>0</v>
      </c>
      <c r="K133" s="208" t="s">
        <v>19</v>
      </c>
      <c r="L133" s="45"/>
      <c r="M133" s="213" t="s">
        <v>19</v>
      </c>
      <c r="N133" s="214" t="s">
        <v>45</v>
      </c>
      <c r="O133" s="85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7" t="s">
        <v>171</v>
      </c>
      <c r="AT133" s="217" t="s">
        <v>167</v>
      </c>
      <c r="AU133" s="217" t="s">
        <v>82</v>
      </c>
      <c r="AY133" s="18" t="s">
        <v>165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82</v>
      </c>
      <c r="BK133" s="218">
        <f>ROUND(I133*H133,2)</f>
        <v>0</v>
      </c>
      <c r="BL133" s="18" t="s">
        <v>171</v>
      </c>
      <c r="BM133" s="217" t="s">
        <v>1234</v>
      </c>
    </row>
    <row r="134" spans="1:47" s="2" customFormat="1" ht="12">
      <c r="A134" s="39"/>
      <c r="B134" s="40"/>
      <c r="C134" s="41"/>
      <c r="D134" s="219" t="s">
        <v>173</v>
      </c>
      <c r="E134" s="41"/>
      <c r="F134" s="220" t="s">
        <v>1233</v>
      </c>
      <c r="G134" s="41"/>
      <c r="H134" s="41"/>
      <c r="I134" s="221"/>
      <c r="J134" s="41"/>
      <c r="K134" s="41"/>
      <c r="L134" s="45"/>
      <c r="M134" s="222"/>
      <c r="N134" s="223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173</v>
      </c>
      <c r="AU134" s="18" t="s">
        <v>82</v>
      </c>
    </row>
    <row r="135" spans="1:65" s="2" customFormat="1" ht="16.5" customHeight="1">
      <c r="A135" s="39"/>
      <c r="B135" s="40"/>
      <c r="C135" s="206" t="s">
        <v>332</v>
      </c>
      <c r="D135" s="206" t="s">
        <v>167</v>
      </c>
      <c r="E135" s="207" t="s">
        <v>1235</v>
      </c>
      <c r="F135" s="208" t="s">
        <v>1236</v>
      </c>
      <c r="G135" s="209" t="s">
        <v>1160</v>
      </c>
      <c r="H135" s="210">
        <v>10</v>
      </c>
      <c r="I135" s="211"/>
      <c r="J135" s="212">
        <f>ROUND(I135*H135,2)</f>
        <v>0</v>
      </c>
      <c r="K135" s="208" t="s">
        <v>19</v>
      </c>
      <c r="L135" s="45"/>
      <c r="M135" s="213" t="s">
        <v>19</v>
      </c>
      <c r="N135" s="214" t="s">
        <v>45</v>
      </c>
      <c r="O135" s="85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7" t="s">
        <v>171</v>
      </c>
      <c r="AT135" s="217" t="s">
        <v>167</v>
      </c>
      <c r="AU135" s="217" t="s">
        <v>82</v>
      </c>
      <c r="AY135" s="18" t="s">
        <v>165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82</v>
      </c>
      <c r="BK135" s="218">
        <f>ROUND(I135*H135,2)</f>
        <v>0</v>
      </c>
      <c r="BL135" s="18" t="s">
        <v>171</v>
      </c>
      <c r="BM135" s="217" t="s">
        <v>1237</v>
      </c>
    </row>
    <row r="136" spans="1:47" s="2" customFormat="1" ht="12">
      <c r="A136" s="39"/>
      <c r="B136" s="40"/>
      <c r="C136" s="41"/>
      <c r="D136" s="219" t="s">
        <v>173</v>
      </c>
      <c r="E136" s="41"/>
      <c r="F136" s="220" t="s">
        <v>1236</v>
      </c>
      <c r="G136" s="41"/>
      <c r="H136" s="41"/>
      <c r="I136" s="221"/>
      <c r="J136" s="41"/>
      <c r="K136" s="41"/>
      <c r="L136" s="45"/>
      <c r="M136" s="222"/>
      <c r="N136" s="223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173</v>
      </c>
      <c r="AU136" s="18" t="s">
        <v>82</v>
      </c>
    </row>
    <row r="137" spans="1:65" s="2" customFormat="1" ht="16.5" customHeight="1">
      <c r="A137" s="39"/>
      <c r="B137" s="40"/>
      <c r="C137" s="206" t="s">
        <v>338</v>
      </c>
      <c r="D137" s="206" t="s">
        <v>167</v>
      </c>
      <c r="E137" s="207" t="s">
        <v>1238</v>
      </c>
      <c r="F137" s="208" t="s">
        <v>1239</v>
      </c>
      <c r="G137" s="209" t="s">
        <v>1160</v>
      </c>
      <c r="H137" s="210">
        <v>10</v>
      </c>
      <c r="I137" s="211"/>
      <c r="J137" s="212">
        <f>ROUND(I137*H137,2)</f>
        <v>0</v>
      </c>
      <c r="K137" s="208" t="s">
        <v>19</v>
      </c>
      <c r="L137" s="45"/>
      <c r="M137" s="213" t="s">
        <v>19</v>
      </c>
      <c r="N137" s="214" t="s">
        <v>45</v>
      </c>
      <c r="O137" s="85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7" t="s">
        <v>171</v>
      </c>
      <c r="AT137" s="217" t="s">
        <v>167</v>
      </c>
      <c r="AU137" s="217" t="s">
        <v>82</v>
      </c>
      <c r="AY137" s="18" t="s">
        <v>165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82</v>
      </c>
      <c r="BK137" s="218">
        <f>ROUND(I137*H137,2)</f>
        <v>0</v>
      </c>
      <c r="BL137" s="18" t="s">
        <v>171</v>
      </c>
      <c r="BM137" s="217" t="s">
        <v>1240</v>
      </c>
    </row>
    <row r="138" spans="1:47" s="2" customFormat="1" ht="12">
      <c r="A138" s="39"/>
      <c r="B138" s="40"/>
      <c r="C138" s="41"/>
      <c r="D138" s="219" t="s">
        <v>173</v>
      </c>
      <c r="E138" s="41"/>
      <c r="F138" s="220" t="s">
        <v>1239</v>
      </c>
      <c r="G138" s="41"/>
      <c r="H138" s="41"/>
      <c r="I138" s="221"/>
      <c r="J138" s="41"/>
      <c r="K138" s="41"/>
      <c r="L138" s="45"/>
      <c r="M138" s="222"/>
      <c r="N138" s="223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82</v>
      </c>
    </row>
    <row r="139" spans="1:65" s="2" customFormat="1" ht="16.5" customHeight="1">
      <c r="A139" s="39"/>
      <c r="B139" s="40"/>
      <c r="C139" s="206" t="s">
        <v>344</v>
      </c>
      <c r="D139" s="206" t="s">
        <v>167</v>
      </c>
      <c r="E139" s="207" t="s">
        <v>1241</v>
      </c>
      <c r="F139" s="208" t="s">
        <v>1242</v>
      </c>
      <c r="G139" s="209" t="s">
        <v>1160</v>
      </c>
      <c r="H139" s="210">
        <v>10</v>
      </c>
      <c r="I139" s="211"/>
      <c r="J139" s="212">
        <f>ROUND(I139*H139,2)</f>
        <v>0</v>
      </c>
      <c r="K139" s="208" t="s">
        <v>19</v>
      </c>
      <c r="L139" s="45"/>
      <c r="M139" s="213" t="s">
        <v>19</v>
      </c>
      <c r="N139" s="214" t="s">
        <v>45</v>
      </c>
      <c r="O139" s="85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7" t="s">
        <v>171</v>
      </c>
      <c r="AT139" s="217" t="s">
        <v>167</v>
      </c>
      <c r="AU139" s="217" t="s">
        <v>82</v>
      </c>
      <c r="AY139" s="18" t="s">
        <v>165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82</v>
      </c>
      <c r="BK139" s="218">
        <f>ROUND(I139*H139,2)</f>
        <v>0</v>
      </c>
      <c r="BL139" s="18" t="s">
        <v>171</v>
      </c>
      <c r="BM139" s="217" t="s">
        <v>1243</v>
      </c>
    </row>
    <row r="140" spans="1:47" s="2" customFormat="1" ht="12">
      <c r="A140" s="39"/>
      <c r="B140" s="40"/>
      <c r="C140" s="41"/>
      <c r="D140" s="219" t="s">
        <v>173</v>
      </c>
      <c r="E140" s="41"/>
      <c r="F140" s="220" t="s">
        <v>1242</v>
      </c>
      <c r="G140" s="41"/>
      <c r="H140" s="41"/>
      <c r="I140" s="221"/>
      <c r="J140" s="41"/>
      <c r="K140" s="41"/>
      <c r="L140" s="45"/>
      <c r="M140" s="222"/>
      <c r="N140" s="223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173</v>
      </c>
      <c r="AU140" s="18" t="s">
        <v>82</v>
      </c>
    </row>
    <row r="141" spans="1:65" s="2" customFormat="1" ht="16.5" customHeight="1">
      <c r="A141" s="39"/>
      <c r="B141" s="40"/>
      <c r="C141" s="206" t="s">
        <v>350</v>
      </c>
      <c r="D141" s="206" t="s">
        <v>167</v>
      </c>
      <c r="E141" s="207" t="s">
        <v>1244</v>
      </c>
      <c r="F141" s="208" t="s">
        <v>1245</v>
      </c>
      <c r="G141" s="209" t="s">
        <v>1160</v>
      </c>
      <c r="H141" s="210">
        <v>10</v>
      </c>
      <c r="I141" s="211"/>
      <c r="J141" s="212">
        <f>ROUND(I141*H141,2)</f>
        <v>0</v>
      </c>
      <c r="K141" s="208" t="s">
        <v>19</v>
      </c>
      <c r="L141" s="45"/>
      <c r="M141" s="213" t="s">
        <v>19</v>
      </c>
      <c r="N141" s="214" t="s">
        <v>45</v>
      </c>
      <c r="O141" s="85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7" t="s">
        <v>171</v>
      </c>
      <c r="AT141" s="217" t="s">
        <v>167</v>
      </c>
      <c r="AU141" s="217" t="s">
        <v>82</v>
      </c>
      <c r="AY141" s="18" t="s">
        <v>165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82</v>
      </c>
      <c r="BK141" s="218">
        <f>ROUND(I141*H141,2)</f>
        <v>0</v>
      </c>
      <c r="BL141" s="18" t="s">
        <v>171</v>
      </c>
      <c r="BM141" s="217" t="s">
        <v>1246</v>
      </c>
    </row>
    <row r="142" spans="1:47" s="2" customFormat="1" ht="12">
      <c r="A142" s="39"/>
      <c r="B142" s="40"/>
      <c r="C142" s="41"/>
      <c r="D142" s="219" t="s">
        <v>173</v>
      </c>
      <c r="E142" s="41"/>
      <c r="F142" s="220" t="s">
        <v>1245</v>
      </c>
      <c r="G142" s="41"/>
      <c r="H142" s="41"/>
      <c r="I142" s="221"/>
      <c r="J142" s="41"/>
      <c r="K142" s="41"/>
      <c r="L142" s="45"/>
      <c r="M142" s="222"/>
      <c r="N142" s="223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173</v>
      </c>
      <c r="AU142" s="18" t="s">
        <v>82</v>
      </c>
    </row>
    <row r="143" spans="1:65" s="2" customFormat="1" ht="16.5" customHeight="1">
      <c r="A143" s="39"/>
      <c r="B143" s="40"/>
      <c r="C143" s="206" t="s">
        <v>356</v>
      </c>
      <c r="D143" s="206" t="s">
        <v>167</v>
      </c>
      <c r="E143" s="207" t="s">
        <v>1247</v>
      </c>
      <c r="F143" s="208" t="s">
        <v>1248</v>
      </c>
      <c r="G143" s="209" t="s">
        <v>196</v>
      </c>
      <c r="H143" s="210">
        <v>340</v>
      </c>
      <c r="I143" s="211"/>
      <c r="J143" s="212">
        <f>ROUND(I143*H143,2)</f>
        <v>0</v>
      </c>
      <c r="K143" s="208" t="s">
        <v>19</v>
      </c>
      <c r="L143" s="45"/>
      <c r="M143" s="213" t="s">
        <v>19</v>
      </c>
      <c r="N143" s="214" t="s">
        <v>45</v>
      </c>
      <c r="O143" s="85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7" t="s">
        <v>171</v>
      </c>
      <c r="AT143" s="217" t="s">
        <v>167</v>
      </c>
      <c r="AU143" s="217" t="s">
        <v>82</v>
      </c>
      <c r="AY143" s="18" t="s">
        <v>165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82</v>
      </c>
      <c r="BK143" s="218">
        <f>ROUND(I143*H143,2)</f>
        <v>0</v>
      </c>
      <c r="BL143" s="18" t="s">
        <v>171</v>
      </c>
      <c r="BM143" s="217" t="s">
        <v>1249</v>
      </c>
    </row>
    <row r="144" spans="1:47" s="2" customFormat="1" ht="12">
      <c r="A144" s="39"/>
      <c r="B144" s="40"/>
      <c r="C144" s="41"/>
      <c r="D144" s="219" t="s">
        <v>173</v>
      </c>
      <c r="E144" s="41"/>
      <c r="F144" s="220" t="s">
        <v>1248</v>
      </c>
      <c r="G144" s="41"/>
      <c r="H144" s="41"/>
      <c r="I144" s="221"/>
      <c r="J144" s="41"/>
      <c r="K144" s="41"/>
      <c r="L144" s="45"/>
      <c r="M144" s="222"/>
      <c r="N144" s="223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173</v>
      </c>
      <c r="AU144" s="18" t="s">
        <v>82</v>
      </c>
    </row>
    <row r="145" spans="1:65" s="2" customFormat="1" ht="16.5" customHeight="1">
      <c r="A145" s="39"/>
      <c r="B145" s="40"/>
      <c r="C145" s="206" t="s">
        <v>362</v>
      </c>
      <c r="D145" s="206" t="s">
        <v>167</v>
      </c>
      <c r="E145" s="207" t="s">
        <v>1250</v>
      </c>
      <c r="F145" s="208" t="s">
        <v>1251</v>
      </c>
      <c r="G145" s="209" t="s">
        <v>1160</v>
      </c>
      <c r="H145" s="210">
        <v>10</v>
      </c>
      <c r="I145" s="211"/>
      <c r="J145" s="212">
        <f>ROUND(I145*H145,2)</f>
        <v>0</v>
      </c>
      <c r="K145" s="208" t="s">
        <v>19</v>
      </c>
      <c r="L145" s="45"/>
      <c r="M145" s="213" t="s">
        <v>19</v>
      </c>
      <c r="N145" s="214" t="s">
        <v>45</v>
      </c>
      <c r="O145" s="85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7" t="s">
        <v>171</v>
      </c>
      <c r="AT145" s="217" t="s">
        <v>167</v>
      </c>
      <c r="AU145" s="217" t="s">
        <v>82</v>
      </c>
      <c r="AY145" s="18" t="s">
        <v>165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82</v>
      </c>
      <c r="BK145" s="218">
        <f>ROUND(I145*H145,2)</f>
        <v>0</v>
      </c>
      <c r="BL145" s="18" t="s">
        <v>171</v>
      </c>
      <c r="BM145" s="217" t="s">
        <v>1252</v>
      </c>
    </row>
    <row r="146" spans="1:47" s="2" customFormat="1" ht="12">
      <c r="A146" s="39"/>
      <c r="B146" s="40"/>
      <c r="C146" s="41"/>
      <c r="D146" s="219" t="s">
        <v>173</v>
      </c>
      <c r="E146" s="41"/>
      <c r="F146" s="220" t="s">
        <v>1251</v>
      </c>
      <c r="G146" s="41"/>
      <c r="H146" s="41"/>
      <c r="I146" s="221"/>
      <c r="J146" s="41"/>
      <c r="K146" s="41"/>
      <c r="L146" s="45"/>
      <c r="M146" s="222"/>
      <c r="N146" s="223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173</v>
      </c>
      <c r="AU146" s="18" t="s">
        <v>82</v>
      </c>
    </row>
    <row r="147" spans="1:65" s="2" customFormat="1" ht="16.5" customHeight="1">
      <c r="A147" s="39"/>
      <c r="B147" s="40"/>
      <c r="C147" s="206" t="s">
        <v>367</v>
      </c>
      <c r="D147" s="206" t="s">
        <v>167</v>
      </c>
      <c r="E147" s="207" t="s">
        <v>1253</v>
      </c>
      <c r="F147" s="208" t="s">
        <v>1254</v>
      </c>
      <c r="G147" s="209" t="s">
        <v>1160</v>
      </c>
      <c r="H147" s="210">
        <v>34</v>
      </c>
      <c r="I147" s="211"/>
      <c r="J147" s="212">
        <f>ROUND(I147*H147,2)</f>
        <v>0</v>
      </c>
      <c r="K147" s="208" t="s">
        <v>19</v>
      </c>
      <c r="L147" s="45"/>
      <c r="M147" s="213" t="s">
        <v>19</v>
      </c>
      <c r="N147" s="214" t="s">
        <v>45</v>
      </c>
      <c r="O147" s="85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171</v>
      </c>
      <c r="AT147" s="217" t="s">
        <v>167</v>
      </c>
      <c r="AU147" s="217" t="s">
        <v>82</v>
      </c>
      <c r="AY147" s="18" t="s">
        <v>165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82</v>
      </c>
      <c r="BK147" s="218">
        <f>ROUND(I147*H147,2)</f>
        <v>0</v>
      </c>
      <c r="BL147" s="18" t="s">
        <v>171</v>
      </c>
      <c r="BM147" s="217" t="s">
        <v>1255</v>
      </c>
    </row>
    <row r="148" spans="1:47" s="2" customFormat="1" ht="12">
      <c r="A148" s="39"/>
      <c r="B148" s="40"/>
      <c r="C148" s="41"/>
      <c r="D148" s="219" t="s">
        <v>173</v>
      </c>
      <c r="E148" s="41"/>
      <c r="F148" s="220" t="s">
        <v>1254</v>
      </c>
      <c r="G148" s="41"/>
      <c r="H148" s="41"/>
      <c r="I148" s="221"/>
      <c r="J148" s="41"/>
      <c r="K148" s="41"/>
      <c r="L148" s="45"/>
      <c r="M148" s="222"/>
      <c r="N148" s="223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173</v>
      </c>
      <c r="AU148" s="18" t="s">
        <v>82</v>
      </c>
    </row>
    <row r="149" spans="1:65" s="2" customFormat="1" ht="16.5" customHeight="1">
      <c r="A149" s="39"/>
      <c r="B149" s="40"/>
      <c r="C149" s="206" t="s">
        <v>371</v>
      </c>
      <c r="D149" s="206" t="s">
        <v>167</v>
      </c>
      <c r="E149" s="207" t="s">
        <v>1256</v>
      </c>
      <c r="F149" s="208" t="s">
        <v>1257</v>
      </c>
      <c r="G149" s="209" t="s">
        <v>1160</v>
      </c>
      <c r="H149" s="210">
        <v>10</v>
      </c>
      <c r="I149" s="211"/>
      <c r="J149" s="212">
        <f>ROUND(I149*H149,2)</f>
        <v>0</v>
      </c>
      <c r="K149" s="208" t="s">
        <v>19</v>
      </c>
      <c r="L149" s="45"/>
      <c r="M149" s="213" t="s">
        <v>19</v>
      </c>
      <c r="N149" s="214" t="s">
        <v>45</v>
      </c>
      <c r="O149" s="85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7" t="s">
        <v>171</v>
      </c>
      <c r="AT149" s="217" t="s">
        <v>167</v>
      </c>
      <c r="AU149" s="217" t="s">
        <v>82</v>
      </c>
      <c r="AY149" s="18" t="s">
        <v>165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82</v>
      </c>
      <c r="BK149" s="218">
        <f>ROUND(I149*H149,2)</f>
        <v>0</v>
      </c>
      <c r="BL149" s="18" t="s">
        <v>171</v>
      </c>
      <c r="BM149" s="217" t="s">
        <v>1258</v>
      </c>
    </row>
    <row r="150" spans="1:47" s="2" customFormat="1" ht="12">
      <c r="A150" s="39"/>
      <c r="B150" s="40"/>
      <c r="C150" s="41"/>
      <c r="D150" s="219" t="s">
        <v>173</v>
      </c>
      <c r="E150" s="41"/>
      <c r="F150" s="220" t="s">
        <v>1257</v>
      </c>
      <c r="G150" s="41"/>
      <c r="H150" s="41"/>
      <c r="I150" s="221"/>
      <c r="J150" s="41"/>
      <c r="K150" s="41"/>
      <c r="L150" s="45"/>
      <c r="M150" s="222"/>
      <c r="N150" s="223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173</v>
      </c>
      <c r="AU150" s="18" t="s">
        <v>82</v>
      </c>
    </row>
    <row r="151" spans="1:65" s="2" customFormat="1" ht="16.5" customHeight="1">
      <c r="A151" s="39"/>
      <c r="B151" s="40"/>
      <c r="C151" s="206" t="s">
        <v>377</v>
      </c>
      <c r="D151" s="206" t="s">
        <v>167</v>
      </c>
      <c r="E151" s="207" t="s">
        <v>1259</v>
      </c>
      <c r="F151" s="208" t="s">
        <v>1260</v>
      </c>
      <c r="G151" s="209" t="s">
        <v>196</v>
      </c>
      <c r="H151" s="210">
        <v>380</v>
      </c>
      <c r="I151" s="211"/>
      <c r="J151" s="212">
        <f>ROUND(I151*H151,2)</f>
        <v>0</v>
      </c>
      <c r="K151" s="208" t="s">
        <v>19</v>
      </c>
      <c r="L151" s="45"/>
      <c r="M151" s="213" t="s">
        <v>19</v>
      </c>
      <c r="N151" s="214" t="s">
        <v>45</v>
      </c>
      <c r="O151" s="85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7" t="s">
        <v>171</v>
      </c>
      <c r="AT151" s="217" t="s">
        <v>167</v>
      </c>
      <c r="AU151" s="217" t="s">
        <v>82</v>
      </c>
      <c r="AY151" s="18" t="s">
        <v>165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82</v>
      </c>
      <c r="BK151" s="218">
        <f>ROUND(I151*H151,2)</f>
        <v>0</v>
      </c>
      <c r="BL151" s="18" t="s">
        <v>171</v>
      </c>
      <c r="BM151" s="217" t="s">
        <v>1261</v>
      </c>
    </row>
    <row r="152" spans="1:47" s="2" customFormat="1" ht="12">
      <c r="A152" s="39"/>
      <c r="B152" s="40"/>
      <c r="C152" s="41"/>
      <c r="D152" s="219" t="s">
        <v>173</v>
      </c>
      <c r="E152" s="41"/>
      <c r="F152" s="220" t="s">
        <v>1260</v>
      </c>
      <c r="G152" s="41"/>
      <c r="H152" s="41"/>
      <c r="I152" s="221"/>
      <c r="J152" s="41"/>
      <c r="K152" s="41"/>
      <c r="L152" s="45"/>
      <c r="M152" s="222"/>
      <c r="N152" s="223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173</v>
      </c>
      <c r="AU152" s="18" t="s">
        <v>82</v>
      </c>
    </row>
    <row r="153" spans="1:65" s="2" customFormat="1" ht="16.5" customHeight="1">
      <c r="A153" s="39"/>
      <c r="B153" s="40"/>
      <c r="C153" s="206" t="s">
        <v>382</v>
      </c>
      <c r="D153" s="206" t="s">
        <v>167</v>
      </c>
      <c r="E153" s="207" t="s">
        <v>1262</v>
      </c>
      <c r="F153" s="208" t="s">
        <v>1263</v>
      </c>
      <c r="G153" s="209" t="s">
        <v>1160</v>
      </c>
      <c r="H153" s="210">
        <v>10</v>
      </c>
      <c r="I153" s="211"/>
      <c r="J153" s="212">
        <f>ROUND(I153*H153,2)</f>
        <v>0</v>
      </c>
      <c r="K153" s="208" t="s">
        <v>19</v>
      </c>
      <c r="L153" s="45"/>
      <c r="M153" s="213" t="s">
        <v>19</v>
      </c>
      <c r="N153" s="214" t="s">
        <v>45</v>
      </c>
      <c r="O153" s="85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7" t="s">
        <v>171</v>
      </c>
      <c r="AT153" s="217" t="s">
        <v>167</v>
      </c>
      <c r="AU153" s="217" t="s">
        <v>82</v>
      </c>
      <c r="AY153" s="18" t="s">
        <v>165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82</v>
      </c>
      <c r="BK153" s="218">
        <f>ROUND(I153*H153,2)</f>
        <v>0</v>
      </c>
      <c r="BL153" s="18" t="s">
        <v>171</v>
      </c>
      <c r="BM153" s="217" t="s">
        <v>1264</v>
      </c>
    </row>
    <row r="154" spans="1:47" s="2" customFormat="1" ht="12">
      <c r="A154" s="39"/>
      <c r="B154" s="40"/>
      <c r="C154" s="41"/>
      <c r="D154" s="219" t="s">
        <v>173</v>
      </c>
      <c r="E154" s="41"/>
      <c r="F154" s="220" t="s">
        <v>1263</v>
      </c>
      <c r="G154" s="41"/>
      <c r="H154" s="41"/>
      <c r="I154" s="221"/>
      <c r="J154" s="41"/>
      <c r="K154" s="41"/>
      <c r="L154" s="45"/>
      <c r="M154" s="222"/>
      <c r="N154" s="223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173</v>
      </c>
      <c r="AU154" s="18" t="s">
        <v>82</v>
      </c>
    </row>
    <row r="155" spans="1:65" s="2" customFormat="1" ht="16.5" customHeight="1">
      <c r="A155" s="39"/>
      <c r="B155" s="40"/>
      <c r="C155" s="206" t="s">
        <v>386</v>
      </c>
      <c r="D155" s="206" t="s">
        <v>167</v>
      </c>
      <c r="E155" s="207" t="s">
        <v>1265</v>
      </c>
      <c r="F155" s="208" t="s">
        <v>1266</v>
      </c>
      <c r="G155" s="209" t="s">
        <v>1160</v>
      </c>
      <c r="H155" s="210">
        <v>10</v>
      </c>
      <c r="I155" s="211"/>
      <c r="J155" s="212">
        <f>ROUND(I155*H155,2)</f>
        <v>0</v>
      </c>
      <c r="K155" s="208" t="s">
        <v>19</v>
      </c>
      <c r="L155" s="45"/>
      <c r="M155" s="213" t="s">
        <v>19</v>
      </c>
      <c r="N155" s="214" t="s">
        <v>45</v>
      </c>
      <c r="O155" s="85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7" t="s">
        <v>171</v>
      </c>
      <c r="AT155" s="217" t="s">
        <v>167</v>
      </c>
      <c r="AU155" s="217" t="s">
        <v>82</v>
      </c>
      <c r="AY155" s="18" t="s">
        <v>165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82</v>
      </c>
      <c r="BK155" s="218">
        <f>ROUND(I155*H155,2)</f>
        <v>0</v>
      </c>
      <c r="BL155" s="18" t="s">
        <v>171</v>
      </c>
      <c r="BM155" s="217" t="s">
        <v>1267</v>
      </c>
    </row>
    <row r="156" spans="1:47" s="2" customFormat="1" ht="12">
      <c r="A156" s="39"/>
      <c r="B156" s="40"/>
      <c r="C156" s="41"/>
      <c r="D156" s="219" t="s">
        <v>173</v>
      </c>
      <c r="E156" s="41"/>
      <c r="F156" s="220" t="s">
        <v>1266</v>
      </c>
      <c r="G156" s="41"/>
      <c r="H156" s="41"/>
      <c r="I156" s="221"/>
      <c r="J156" s="41"/>
      <c r="K156" s="41"/>
      <c r="L156" s="45"/>
      <c r="M156" s="222"/>
      <c r="N156" s="223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173</v>
      </c>
      <c r="AU156" s="18" t="s">
        <v>82</v>
      </c>
    </row>
    <row r="157" spans="1:65" s="2" customFormat="1" ht="16.5" customHeight="1">
      <c r="A157" s="39"/>
      <c r="B157" s="40"/>
      <c r="C157" s="206" t="s">
        <v>393</v>
      </c>
      <c r="D157" s="206" t="s">
        <v>167</v>
      </c>
      <c r="E157" s="207" t="s">
        <v>1268</v>
      </c>
      <c r="F157" s="208" t="s">
        <v>1269</v>
      </c>
      <c r="G157" s="209" t="s">
        <v>196</v>
      </c>
      <c r="H157" s="210">
        <v>10</v>
      </c>
      <c r="I157" s="211"/>
      <c r="J157" s="212">
        <f>ROUND(I157*H157,2)</f>
        <v>0</v>
      </c>
      <c r="K157" s="208" t="s">
        <v>19</v>
      </c>
      <c r="L157" s="45"/>
      <c r="M157" s="213" t="s">
        <v>19</v>
      </c>
      <c r="N157" s="214" t="s">
        <v>45</v>
      </c>
      <c r="O157" s="85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7" t="s">
        <v>171</v>
      </c>
      <c r="AT157" s="217" t="s">
        <v>167</v>
      </c>
      <c r="AU157" s="217" t="s">
        <v>82</v>
      </c>
      <c r="AY157" s="18" t="s">
        <v>165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82</v>
      </c>
      <c r="BK157" s="218">
        <f>ROUND(I157*H157,2)</f>
        <v>0</v>
      </c>
      <c r="BL157" s="18" t="s">
        <v>171</v>
      </c>
      <c r="BM157" s="217" t="s">
        <v>1270</v>
      </c>
    </row>
    <row r="158" spans="1:47" s="2" customFormat="1" ht="12">
      <c r="A158" s="39"/>
      <c r="B158" s="40"/>
      <c r="C158" s="41"/>
      <c r="D158" s="219" t="s">
        <v>173</v>
      </c>
      <c r="E158" s="41"/>
      <c r="F158" s="220" t="s">
        <v>1271</v>
      </c>
      <c r="G158" s="41"/>
      <c r="H158" s="41"/>
      <c r="I158" s="221"/>
      <c r="J158" s="41"/>
      <c r="K158" s="41"/>
      <c r="L158" s="45"/>
      <c r="M158" s="222"/>
      <c r="N158" s="223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173</v>
      </c>
      <c r="AU158" s="18" t="s">
        <v>82</v>
      </c>
    </row>
    <row r="159" spans="1:65" s="2" customFormat="1" ht="16.5" customHeight="1">
      <c r="A159" s="39"/>
      <c r="B159" s="40"/>
      <c r="C159" s="206" t="s">
        <v>398</v>
      </c>
      <c r="D159" s="206" t="s">
        <v>167</v>
      </c>
      <c r="E159" s="207" t="s">
        <v>1272</v>
      </c>
      <c r="F159" s="208" t="s">
        <v>1273</v>
      </c>
      <c r="G159" s="209" t="s">
        <v>196</v>
      </c>
      <c r="H159" s="210">
        <v>70</v>
      </c>
      <c r="I159" s="211"/>
      <c r="J159" s="212">
        <f>ROUND(I159*H159,2)</f>
        <v>0</v>
      </c>
      <c r="K159" s="208" t="s">
        <v>19</v>
      </c>
      <c r="L159" s="45"/>
      <c r="M159" s="213" t="s">
        <v>19</v>
      </c>
      <c r="N159" s="214" t="s">
        <v>45</v>
      </c>
      <c r="O159" s="85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7" t="s">
        <v>171</v>
      </c>
      <c r="AT159" s="217" t="s">
        <v>167</v>
      </c>
      <c r="AU159" s="217" t="s">
        <v>82</v>
      </c>
      <c r="AY159" s="18" t="s">
        <v>165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82</v>
      </c>
      <c r="BK159" s="218">
        <f>ROUND(I159*H159,2)</f>
        <v>0</v>
      </c>
      <c r="BL159" s="18" t="s">
        <v>171</v>
      </c>
      <c r="BM159" s="217" t="s">
        <v>1274</v>
      </c>
    </row>
    <row r="160" spans="1:47" s="2" customFormat="1" ht="12">
      <c r="A160" s="39"/>
      <c r="B160" s="40"/>
      <c r="C160" s="41"/>
      <c r="D160" s="219" t="s">
        <v>173</v>
      </c>
      <c r="E160" s="41"/>
      <c r="F160" s="220" t="s">
        <v>1273</v>
      </c>
      <c r="G160" s="41"/>
      <c r="H160" s="41"/>
      <c r="I160" s="221"/>
      <c r="J160" s="41"/>
      <c r="K160" s="41"/>
      <c r="L160" s="45"/>
      <c r="M160" s="222"/>
      <c r="N160" s="223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173</v>
      </c>
      <c r="AU160" s="18" t="s">
        <v>82</v>
      </c>
    </row>
    <row r="161" spans="1:65" s="2" customFormat="1" ht="16.5" customHeight="1">
      <c r="A161" s="39"/>
      <c r="B161" s="40"/>
      <c r="C161" s="206" t="s">
        <v>405</v>
      </c>
      <c r="D161" s="206" t="s">
        <v>167</v>
      </c>
      <c r="E161" s="207" t="s">
        <v>1275</v>
      </c>
      <c r="F161" s="208" t="s">
        <v>1276</v>
      </c>
      <c r="G161" s="209" t="s">
        <v>280</v>
      </c>
      <c r="H161" s="210">
        <v>1</v>
      </c>
      <c r="I161" s="211"/>
      <c r="J161" s="212">
        <f>ROUND(I161*H161,2)</f>
        <v>0</v>
      </c>
      <c r="K161" s="208" t="s">
        <v>19</v>
      </c>
      <c r="L161" s="45"/>
      <c r="M161" s="213" t="s">
        <v>19</v>
      </c>
      <c r="N161" s="214" t="s">
        <v>45</v>
      </c>
      <c r="O161" s="85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7" t="s">
        <v>171</v>
      </c>
      <c r="AT161" s="217" t="s">
        <v>167</v>
      </c>
      <c r="AU161" s="217" t="s">
        <v>82</v>
      </c>
      <c r="AY161" s="18" t="s">
        <v>165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82</v>
      </c>
      <c r="BK161" s="218">
        <f>ROUND(I161*H161,2)</f>
        <v>0</v>
      </c>
      <c r="BL161" s="18" t="s">
        <v>171</v>
      </c>
      <c r="BM161" s="217" t="s">
        <v>1277</v>
      </c>
    </row>
    <row r="162" spans="1:47" s="2" customFormat="1" ht="12">
      <c r="A162" s="39"/>
      <c r="B162" s="40"/>
      <c r="C162" s="41"/>
      <c r="D162" s="219" t="s">
        <v>173</v>
      </c>
      <c r="E162" s="41"/>
      <c r="F162" s="220" t="s">
        <v>1276</v>
      </c>
      <c r="G162" s="41"/>
      <c r="H162" s="41"/>
      <c r="I162" s="221"/>
      <c r="J162" s="41"/>
      <c r="K162" s="41"/>
      <c r="L162" s="45"/>
      <c r="M162" s="222"/>
      <c r="N162" s="223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173</v>
      </c>
      <c r="AU162" s="18" t="s">
        <v>82</v>
      </c>
    </row>
    <row r="163" spans="1:63" s="12" customFormat="1" ht="25.9" customHeight="1">
      <c r="A163" s="12"/>
      <c r="B163" s="190"/>
      <c r="C163" s="191"/>
      <c r="D163" s="192" t="s">
        <v>73</v>
      </c>
      <c r="E163" s="193" t="s">
        <v>1278</v>
      </c>
      <c r="F163" s="193" t="s">
        <v>1279</v>
      </c>
      <c r="G163" s="191"/>
      <c r="H163" s="191"/>
      <c r="I163" s="194"/>
      <c r="J163" s="195">
        <f>BK163</f>
        <v>0</v>
      </c>
      <c r="K163" s="191"/>
      <c r="L163" s="196"/>
      <c r="M163" s="197"/>
      <c r="N163" s="198"/>
      <c r="O163" s="198"/>
      <c r="P163" s="199">
        <f>SUM(P164:P195)</f>
        <v>0</v>
      </c>
      <c r="Q163" s="198"/>
      <c r="R163" s="199">
        <f>SUM(R164:R195)</f>
        <v>0</v>
      </c>
      <c r="S163" s="198"/>
      <c r="T163" s="200">
        <f>SUM(T164:T195)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1" t="s">
        <v>82</v>
      </c>
      <c r="AT163" s="202" t="s">
        <v>73</v>
      </c>
      <c r="AU163" s="202" t="s">
        <v>74</v>
      </c>
      <c r="AY163" s="201" t="s">
        <v>165</v>
      </c>
      <c r="BK163" s="203">
        <f>SUM(BK164:BK195)</f>
        <v>0</v>
      </c>
    </row>
    <row r="164" spans="1:65" s="2" customFormat="1" ht="16.5" customHeight="1">
      <c r="A164" s="39"/>
      <c r="B164" s="40"/>
      <c r="C164" s="206" t="s">
        <v>411</v>
      </c>
      <c r="D164" s="206" t="s">
        <v>167</v>
      </c>
      <c r="E164" s="207" t="s">
        <v>1280</v>
      </c>
      <c r="F164" s="208" t="s">
        <v>1281</v>
      </c>
      <c r="G164" s="209" t="s">
        <v>196</v>
      </c>
      <c r="H164" s="210">
        <v>380</v>
      </c>
      <c r="I164" s="211"/>
      <c r="J164" s="212">
        <f>ROUND(I164*H164,2)</f>
        <v>0</v>
      </c>
      <c r="K164" s="208" t="s">
        <v>19</v>
      </c>
      <c r="L164" s="45"/>
      <c r="M164" s="213" t="s">
        <v>19</v>
      </c>
      <c r="N164" s="214" t="s">
        <v>45</v>
      </c>
      <c r="O164" s="85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7" t="s">
        <v>171</v>
      </c>
      <c r="AT164" s="217" t="s">
        <v>167</v>
      </c>
      <c r="AU164" s="217" t="s">
        <v>82</v>
      </c>
      <c r="AY164" s="18" t="s">
        <v>165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82</v>
      </c>
      <c r="BK164" s="218">
        <f>ROUND(I164*H164,2)</f>
        <v>0</v>
      </c>
      <c r="BL164" s="18" t="s">
        <v>171</v>
      </c>
      <c r="BM164" s="217" t="s">
        <v>1282</v>
      </c>
    </row>
    <row r="165" spans="1:47" s="2" customFormat="1" ht="12">
      <c r="A165" s="39"/>
      <c r="B165" s="40"/>
      <c r="C165" s="41"/>
      <c r="D165" s="219" t="s">
        <v>173</v>
      </c>
      <c r="E165" s="41"/>
      <c r="F165" s="220" t="s">
        <v>1281</v>
      </c>
      <c r="G165" s="41"/>
      <c r="H165" s="41"/>
      <c r="I165" s="221"/>
      <c r="J165" s="41"/>
      <c r="K165" s="41"/>
      <c r="L165" s="45"/>
      <c r="M165" s="222"/>
      <c r="N165" s="223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173</v>
      </c>
      <c r="AU165" s="18" t="s">
        <v>82</v>
      </c>
    </row>
    <row r="166" spans="1:65" s="2" customFormat="1" ht="16.5" customHeight="1">
      <c r="A166" s="39"/>
      <c r="B166" s="40"/>
      <c r="C166" s="206" t="s">
        <v>416</v>
      </c>
      <c r="D166" s="206" t="s">
        <v>167</v>
      </c>
      <c r="E166" s="207" t="s">
        <v>1283</v>
      </c>
      <c r="F166" s="208" t="s">
        <v>1284</v>
      </c>
      <c r="G166" s="209" t="s">
        <v>1160</v>
      </c>
      <c r="H166" s="210">
        <v>30</v>
      </c>
      <c r="I166" s="211"/>
      <c r="J166" s="212">
        <f>ROUND(I166*H166,2)</f>
        <v>0</v>
      </c>
      <c r="K166" s="208" t="s">
        <v>19</v>
      </c>
      <c r="L166" s="45"/>
      <c r="M166" s="213" t="s">
        <v>19</v>
      </c>
      <c r="N166" s="214" t="s">
        <v>45</v>
      </c>
      <c r="O166" s="85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7" t="s">
        <v>171</v>
      </c>
      <c r="AT166" s="217" t="s">
        <v>167</v>
      </c>
      <c r="AU166" s="217" t="s">
        <v>82</v>
      </c>
      <c r="AY166" s="18" t="s">
        <v>165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82</v>
      </c>
      <c r="BK166" s="218">
        <f>ROUND(I166*H166,2)</f>
        <v>0</v>
      </c>
      <c r="BL166" s="18" t="s">
        <v>171</v>
      </c>
      <c r="BM166" s="217" t="s">
        <v>1285</v>
      </c>
    </row>
    <row r="167" spans="1:47" s="2" customFormat="1" ht="12">
      <c r="A167" s="39"/>
      <c r="B167" s="40"/>
      <c r="C167" s="41"/>
      <c r="D167" s="219" t="s">
        <v>173</v>
      </c>
      <c r="E167" s="41"/>
      <c r="F167" s="220" t="s">
        <v>1284</v>
      </c>
      <c r="G167" s="41"/>
      <c r="H167" s="41"/>
      <c r="I167" s="221"/>
      <c r="J167" s="41"/>
      <c r="K167" s="41"/>
      <c r="L167" s="45"/>
      <c r="M167" s="222"/>
      <c r="N167" s="223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173</v>
      </c>
      <c r="AU167" s="18" t="s">
        <v>82</v>
      </c>
    </row>
    <row r="168" spans="1:65" s="2" customFormat="1" ht="16.5" customHeight="1">
      <c r="A168" s="39"/>
      <c r="B168" s="40"/>
      <c r="C168" s="206" t="s">
        <v>423</v>
      </c>
      <c r="D168" s="206" t="s">
        <v>167</v>
      </c>
      <c r="E168" s="207" t="s">
        <v>1286</v>
      </c>
      <c r="F168" s="208" t="s">
        <v>1287</v>
      </c>
      <c r="G168" s="209" t="s">
        <v>1160</v>
      </c>
      <c r="H168" s="210">
        <v>6</v>
      </c>
      <c r="I168" s="211"/>
      <c r="J168" s="212">
        <f>ROUND(I168*H168,2)</f>
        <v>0</v>
      </c>
      <c r="K168" s="208" t="s">
        <v>19</v>
      </c>
      <c r="L168" s="45"/>
      <c r="M168" s="213" t="s">
        <v>19</v>
      </c>
      <c r="N168" s="214" t="s">
        <v>45</v>
      </c>
      <c r="O168" s="85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7" t="s">
        <v>171</v>
      </c>
      <c r="AT168" s="217" t="s">
        <v>167</v>
      </c>
      <c r="AU168" s="217" t="s">
        <v>82</v>
      </c>
      <c r="AY168" s="18" t="s">
        <v>165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82</v>
      </c>
      <c r="BK168" s="218">
        <f>ROUND(I168*H168,2)</f>
        <v>0</v>
      </c>
      <c r="BL168" s="18" t="s">
        <v>171</v>
      </c>
      <c r="BM168" s="217" t="s">
        <v>1288</v>
      </c>
    </row>
    <row r="169" spans="1:47" s="2" customFormat="1" ht="12">
      <c r="A169" s="39"/>
      <c r="B169" s="40"/>
      <c r="C169" s="41"/>
      <c r="D169" s="219" t="s">
        <v>173</v>
      </c>
      <c r="E169" s="41"/>
      <c r="F169" s="220" t="s">
        <v>1287</v>
      </c>
      <c r="G169" s="41"/>
      <c r="H169" s="41"/>
      <c r="I169" s="221"/>
      <c r="J169" s="41"/>
      <c r="K169" s="41"/>
      <c r="L169" s="45"/>
      <c r="M169" s="222"/>
      <c r="N169" s="223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173</v>
      </c>
      <c r="AU169" s="18" t="s">
        <v>82</v>
      </c>
    </row>
    <row r="170" spans="1:65" s="2" customFormat="1" ht="16.5" customHeight="1">
      <c r="A170" s="39"/>
      <c r="B170" s="40"/>
      <c r="C170" s="206" t="s">
        <v>428</v>
      </c>
      <c r="D170" s="206" t="s">
        <v>167</v>
      </c>
      <c r="E170" s="207" t="s">
        <v>1289</v>
      </c>
      <c r="F170" s="208" t="s">
        <v>1290</v>
      </c>
      <c r="G170" s="209" t="s">
        <v>1160</v>
      </c>
      <c r="H170" s="210">
        <v>80</v>
      </c>
      <c r="I170" s="211"/>
      <c r="J170" s="212">
        <f>ROUND(I170*H170,2)</f>
        <v>0</v>
      </c>
      <c r="K170" s="208" t="s">
        <v>19</v>
      </c>
      <c r="L170" s="45"/>
      <c r="M170" s="213" t="s">
        <v>19</v>
      </c>
      <c r="N170" s="214" t="s">
        <v>45</v>
      </c>
      <c r="O170" s="85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7" t="s">
        <v>171</v>
      </c>
      <c r="AT170" s="217" t="s">
        <v>167</v>
      </c>
      <c r="AU170" s="217" t="s">
        <v>82</v>
      </c>
      <c r="AY170" s="18" t="s">
        <v>165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82</v>
      </c>
      <c r="BK170" s="218">
        <f>ROUND(I170*H170,2)</f>
        <v>0</v>
      </c>
      <c r="BL170" s="18" t="s">
        <v>171</v>
      </c>
      <c r="BM170" s="217" t="s">
        <v>1291</v>
      </c>
    </row>
    <row r="171" spans="1:47" s="2" customFormat="1" ht="12">
      <c r="A171" s="39"/>
      <c r="B171" s="40"/>
      <c r="C171" s="41"/>
      <c r="D171" s="219" t="s">
        <v>173</v>
      </c>
      <c r="E171" s="41"/>
      <c r="F171" s="220" t="s">
        <v>1290</v>
      </c>
      <c r="G171" s="41"/>
      <c r="H171" s="41"/>
      <c r="I171" s="221"/>
      <c r="J171" s="41"/>
      <c r="K171" s="41"/>
      <c r="L171" s="45"/>
      <c r="M171" s="222"/>
      <c r="N171" s="223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173</v>
      </c>
      <c r="AU171" s="18" t="s">
        <v>82</v>
      </c>
    </row>
    <row r="172" spans="1:65" s="2" customFormat="1" ht="16.5" customHeight="1">
      <c r="A172" s="39"/>
      <c r="B172" s="40"/>
      <c r="C172" s="206" t="s">
        <v>435</v>
      </c>
      <c r="D172" s="206" t="s">
        <v>167</v>
      </c>
      <c r="E172" s="207" t="s">
        <v>1292</v>
      </c>
      <c r="F172" s="208" t="s">
        <v>1293</v>
      </c>
      <c r="G172" s="209" t="s">
        <v>1160</v>
      </c>
      <c r="H172" s="210">
        <v>10</v>
      </c>
      <c r="I172" s="211"/>
      <c r="J172" s="212">
        <f>ROUND(I172*H172,2)</f>
        <v>0</v>
      </c>
      <c r="K172" s="208" t="s">
        <v>19</v>
      </c>
      <c r="L172" s="45"/>
      <c r="M172" s="213" t="s">
        <v>19</v>
      </c>
      <c r="N172" s="214" t="s">
        <v>45</v>
      </c>
      <c r="O172" s="85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7" t="s">
        <v>171</v>
      </c>
      <c r="AT172" s="217" t="s">
        <v>167</v>
      </c>
      <c r="AU172" s="217" t="s">
        <v>82</v>
      </c>
      <c r="AY172" s="18" t="s">
        <v>165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82</v>
      </c>
      <c r="BK172" s="218">
        <f>ROUND(I172*H172,2)</f>
        <v>0</v>
      </c>
      <c r="BL172" s="18" t="s">
        <v>171</v>
      </c>
      <c r="BM172" s="217" t="s">
        <v>1294</v>
      </c>
    </row>
    <row r="173" spans="1:47" s="2" customFormat="1" ht="12">
      <c r="A173" s="39"/>
      <c r="B173" s="40"/>
      <c r="C173" s="41"/>
      <c r="D173" s="219" t="s">
        <v>173</v>
      </c>
      <c r="E173" s="41"/>
      <c r="F173" s="220" t="s">
        <v>1293</v>
      </c>
      <c r="G173" s="41"/>
      <c r="H173" s="41"/>
      <c r="I173" s="221"/>
      <c r="J173" s="41"/>
      <c r="K173" s="41"/>
      <c r="L173" s="45"/>
      <c r="M173" s="222"/>
      <c r="N173" s="223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173</v>
      </c>
      <c r="AU173" s="18" t="s">
        <v>82</v>
      </c>
    </row>
    <row r="174" spans="1:65" s="2" customFormat="1" ht="16.5" customHeight="1">
      <c r="A174" s="39"/>
      <c r="B174" s="40"/>
      <c r="C174" s="206" t="s">
        <v>440</v>
      </c>
      <c r="D174" s="206" t="s">
        <v>167</v>
      </c>
      <c r="E174" s="207" t="s">
        <v>1295</v>
      </c>
      <c r="F174" s="208" t="s">
        <v>1296</v>
      </c>
      <c r="G174" s="209" t="s">
        <v>1160</v>
      </c>
      <c r="H174" s="210">
        <v>9</v>
      </c>
      <c r="I174" s="211"/>
      <c r="J174" s="212">
        <f>ROUND(I174*H174,2)</f>
        <v>0</v>
      </c>
      <c r="K174" s="208" t="s">
        <v>19</v>
      </c>
      <c r="L174" s="45"/>
      <c r="M174" s="213" t="s">
        <v>19</v>
      </c>
      <c r="N174" s="214" t="s">
        <v>45</v>
      </c>
      <c r="O174" s="85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7" t="s">
        <v>171</v>
      </c>
      <c r="AT174" s="217" t="s">
        <v>167</v>
      </c>
      <c r="AU174" s="217" t="s">
        <v>82</v>
      </c>
      <c r="AY174" s="18" t="s">
        <v>165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82</v>
      </c>
      <c r="BK174" s="218">
        <f>ROUND(I174*H174,2)</f>
        <v>0</v>
      </c>
      <c r="BL174" s="18" t="s">
        <v>171</v>
      </c>
      <c r="BM174" s="217" t="s">
        <v>1297</v>
      </c>
    </row>
    <row r="175" spans="1:47" s="2" customFormat="1" ht="12">
      <c r="A175" s="39"/>
      <c r="B175" s="40"/>
      <c r="C175" s="41"/>
      <c r="D175" s="219" t="s">
        <v>173</v>
      </c>
      <c r="E175" s="41"/>
      <c r="F175" s="220" t="s">
        <v>1296</v>
      </c>
      <c r="G175" s="41"/>
      <c r="H175" s="41"/>
      <c r="I175" s="221"/>
      <c r="J175" s="41"/>
      <c r="K175" s="41"/>
      <c r="L175" s="45"/>
      <c r="M175" s="222"/>
      <c r="N175" s="223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173</v>
      </c>
      <c r="AU175" s="18" t="s">
        <v>82</v>
      </c>
    </row>
    <row r="176" spans="1:65" s="2" customFormat="1" ht="16.5" customHeight="1">
      <c r="A176" s="39"/>
      <c r="B176" s="40"/>
      <c r="C176" s="206" t="s">
        <v>446</v>
      </c>
      <c r="D176" s="206" t="s">
        <v>167</v>
      </c>
      <c r="E176" s="207" t="s">
        <v>1298</v>
      </c>
      <c r="F176" s="208" t="s">
        <v>1299</v>
      </c>
      <c r="G176" s="209" t="s">
        <v>1160</v>
      </c>
      <c r="H176" s="210">
        <v>10</v>
      </c>
      <c r="I176" s="211"/>
      <c r="J176" s="212">
        <f>ROUND(I176*H176,2)</f>
        <v>0</v>
      </c>
      <c r="K176" s="208" t="s">
        <v>19</v>
      </c>
      <c r="L176" s="45"/>
      <c r="M176" s="213" t="s">
        <v>19</v>
      </c>
      <c r="N176" s="214" t="s">
        <v>45</v>
      </c>
      <c r="O176" s="85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7" t="s">
        <v>171</v>
      </c>
      <c r="AT176" s="217" t="s">
        <v>167</v>
      </c>
      <c r="AU176" s="217" t="s">
        <v>82</v>
      </c>
      <c r="AY176" s="18" t="s">
        <v>165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82</v>
      </c>
      <c r="BK176" s="218">
        <f>ROUND(I176*H176,2)</f>
        <v>0</v>
      </c>
      <c r="BL176" s="18" t="s">
        <v>171</v>
      </c>
      <c r="BM176" s="217" t="s">
        <v>1300</v>
      </c>
    </row>
    <row r="177" spans="1:47" s="2" customFormat="1" ht="12">
      <c r="A177" s="39"/>
      <c r="B177" s="40"/>
      <c r="C177" s="41"/>
      <c r="D177" s="219" t="s">
        <v>173</v>
      </c>
      <c r="E177" s="41"/>
      <c r="F177" s="220" t="s">
        <v>1299</v>
      </c>
      <c r="G177" s="41"/>
      <c r="H177" s="41"/>
      <c r="I177" s="221"/>
      <c r="J177" s="41"/>
      <c r="K177" s="41"/>
      <c r="L177" s="45"/>
      <c r="M177" s="222"/>
      <c r="N177" s="223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173</v>
      </c>
      <c r="AU177" s="18" t="s">
        <v>82</v>
      </c>
    </row>
    <row r="178" spans="1:65" s="2" customFormat="1" ht="16.5" customHeight="1">
      <c r="A178" s="39"/>
      <c r="B178" s="40"/>
      <c r="C178" s="206" t="s">
        <v>450</v>
      </c>
      <c r="D178" s="206" t="s">
        <v>167</v>
      </c>
      <c r="E178" s="207" t="s">
        <v>1301</v>
      </c>
      <c r="F178" s="208" t="s">
        <v>1302</v>
      </c>
      <c r="G178" s="209" t="s">
        <v>1160</v>
      </c>
      <c r="H178" s="210">
        <v>9</v>
      </c>
      <c r="I178" s="211"/>
      <c r="J178" s="212">
        <f>ROUND(I178*H178,2)</f>
        <v>0</v>
      </c>
      <c r="K178" s="208" t="s">
        <v>19</v>
      </c>
      <c r="L178" s="45"/>
      <c r="M178" s="213" t="s">
        <v>19</v>
      </c>
      <c r="N178" s="214" t="s">
        <v>45</v>
      </c>
      <c r="O178" s="85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7" t="s">
        <v>171</v>
      </c>
      <c r="AT178" s="217" t="s">
        <v>167</v>
      </c>
      <c r="AU178" s="217" t="s">
        <v>82</v>
      </c>
      <c r="AY178" s="18" t="s">
        <v>165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82</v>
      </c>
      <c r="BK178" s="218">
        <f>ROUND(I178*H178,2)</f>
        <v>0</v>
      </c>
      <c r="BL178" s="18" t="s">
        <v>171</v>
      </c>
      <c r="BM178" s="217" t="s">
        <v>1303</v>
      </c>
    </row>
    <row r="179" spans="1:47" s="2" customFormat="1" ht="12">
      <c r="A179" s="39"/>
      <c r="B179" s="40"/>
      <c r="C179" s="41"/>
      <c r="D179" s="219" t="s">
        <v>173</v>
      </c>
      <c r="E179" s="41"/>
      <c r="F179" s="220" t="s">
        <v>1302</v>
      </c>
      <c r="G179" s="41"/>
      <c r="H179" s="41"/>
      <c r="I179" s="221"/>
      <c r="J179" s="41"/>
      <c r="K179" s="41"/>
      <c r="L179" s="45"/>
      <c r="M179" s="222"/>
      <c r="N179" s="223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173</v>
      </c>
      <c r="AU179" s="18" t="s">
        <v>82</v>
      </c>
    </row>
    <row r="180" spans="1:65" s="2" customFormat="1" ht="16.5" customHeight="1">
      <c r="A180" s="39"/>
      <c r="B180" s="40"/>
      <c r="C180" s="206" t="s">
        <v>457</v>
      </c>
      <c r="D180" s="206" t="s">
        <v>167</v>
      </c>
      <c r="E180" s="207" t="s">
        <v>1304</v>
      </c>
      <c r="F180" s="208" t="s">
        <v>1305</v>
      </c>
      <c r="G180" s="209" t="s">
        <v>1160</v>
      </c>
      <c r="H180" s="210">
        <v>10</v>
      </c>
      <c r="I180" s="211"/>
      <c r="J180" s="212">
        <f>ROUND(I180*H180,2)</f>
        <v>0</v>
      </c>
      <c r="K180" s="208" t="s">
        <v>19</v>
      </c>
      <c r="L180" s="45"/>
      <c r="M180" s="213" t="s">
        <v>19</v>
      </c>
      <c r="N180" s="214" t="s">
        <v>45</v>
      </c>
      <c r="O180" s="85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7" t="s">
        <v>171</v>
      </c>
      <c r="AT180" s="217" t="s">
        <v>167</v>
      </c>
      <c r="AU180" s="217" t="s">
        <v>82</v>
      </c>
      <c r="AY180" s="18" t="s">
        <v>165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82</v>
      </c>
      <c r="BK180" s="218">
        <f>ROUND(I180*H180,2)</f>
        <v>0</v>
      </c>
      <c r="BL180" s="18" t="s">
        <v>171</v>
      </c>
      <c r="BM180" s="217" t="s">
        <v>1306</v>
      </c>
    </row>
    <row r="181" spans="1:47" s="2" customFormat="1" ht="12">
      <c r="A181" s="39"/>
      <c r="B181" s="40"/>
      <c r="C181" s="41"/>
      <c r="D181" s="219" t="s">
        <v>173</v>
      </c>
      <c r="E181" s="41"/>
      <c r="F181" s="220" t="s">
        <v>1305</v>
      </c>
      <c r="G181" s="41"/>
      <c r="H181" s="41"/>
      <c r="I181" s="221"/>
      <c r="J181" s="41"/>
      <c r="K181" s="41"/>
      <c r="L181" s="45"/>
      <c r="M181" s="222"/>
      <c r="N181" s="223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173</v>
      </c>
      <c r="AU181" s="18" t="s">
        <v>82</v>
      </c>
    </row>
    <row r="182" spans="1:65" s="2" customFormat="1" ht="16.5" customHeight="1">
      <c r="A182" s="39"/>
      <c r="B182" s="40"/>
      <c r="C182" s="206" t="s">
        <v>466</v>
      </c>
      <c r="D182" s="206" t="s">
        <v>167</v>
      </c>
      <c r="E182" s="207" t="s">
        <v>1307</v>
      </c>
      <c r="F182" s="208" t="s">
        <v>1308</v>
      </c>
      <c r="G182" s="209" t="s">
        <v>1160</v>
      </c>
      <c r="H182" s="210">
        <v>10</v>
      </c>
      <c r="I182" s="211"/>
      <c r="J182" s="212">
        <f>ROUND(I182*H182,2)</f>
        <v>0</v>
      </c>
      <c r="K182" s="208" t="s">
        <v>19</v>
      </c>
      <c r="L182" s="45"/>
      <c r="M182" s="213" t="s">
        <v>19</v>
      </c>
      <c r="N182" s="214" t="s">
        <v>45</v>
      </c>
      <c r="O182" s="85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7" t="s">
        <v>171</v>
      </c>
      <c r="AT182" s="217" t="s">
        <v>167</v>
      </c>
      <c r="AU182" s="217" t="s">
        <v>82</v>
      </c>
      <c r="AY182" s="18" t="s">
        <v>165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82</v>
      </c>
      <c r="BK182" s="218">
        <f>ROUND(I182*H182,2)</f>
        <v>0</v>
      </c>
      <c r="BL182" s="18" t="s">
        <v>171</v>
      </c>
      <c r="BM182" s="217" t="s">
        <v>1309</v>
      </c>
    </row>
    <row r="183" spans="1:47" s="2" customFormat="1" ht="12">
      <c r="A183" s="39"/>
      <c r="B183" s="40"/>
      <c r="C183" s="41"/>
      <c r="D183" s="219" t="s">
        <v>173</v>
      </c>
      <c r="E183" s="41"/>
      <c r="F183" s="220" t="s">
        <v>1308</v>
      </c>
      <c r="G183" s="41"/>
      <c r="H183" s="41"/>
      <c r="I183" s="221"/>
      <c r="J183" s="41"/>
      <c r="K183" s="41"/>
      <c r="L183" s="45"/>
      <c r="M183" s="222"/>
      <c r="N183" s="223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173</v>
      </c>
      <c r="AU183" s="18" t="s">
        <v>82</v>
      </c>
    </row>
    <row r="184" spans="1:65" s="2" customFormat="1" ht="16.5" customHeight="1">
      <c r="A184" s="39"/>
      <c r="B184" s="40"/>
      <c r="C184" s="206" t="s">
        <v>473</v>
      </c>
      <c r="D184" s="206" t="s">
        <v>167</v>
      </c>
      <c r="E184" s="207" t="s">
        <v>1310</v>
      </c>
      <c r="F184" s="208" t="s">
        <v>1311</v>
      </c>
      <c r="G184" s="209" t="s">
        <v>196</v>
      </c>
      <c r="H184" s="210">
        <v>340</v>
      </c>
      <c r="I184" s="211"/>
      <c r="J184" s="212">
        <f>ROUND(I184*H184,2)</f>
        <v>0</v>
      </c>
      <c r="K184" s="208" t="s">
        <v>19</v>
      </c>
      <c r="L184" s="45"/>
      <c r="M184" s="213" t="s">
        <v>19</v>
      </c>
      <c r="N184" s="214" t="s">
        <v>45</v>
      </c>
      <c r="O184" s="85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7" t="s">
        <v>171</v>
      </c>
      <c r="AT184" s="217" t="s">
        <v>167</v>
      </c>
      <c r="AU184" s="217" t="s">
        <v>82</v>
      </c>
      <c r="AY184" s="18" t="s">
        <v>165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82</v>
      </c>
      <c r="BK184" s="218">
        <f>ROUND(I184*H184,2)</f>
        <v>0</v>
      </c>
      <c r="BL184" s="18" t="s">
        <v>171</v>
      </c>
      <c r="BM184" s="217" t="s">
        <v>1312</v>
      </c>
    </row>
    <row r="185" spans="1:47" s="2" customFormat="1" ht="12">
      <c r="A185" s="39"/>
      <c r="B185" s="40"/>
      <c r="C185" s="41"/>
      <c r="D185" s="219" t="s">
        <v>173</v>
      </c>
      <c r="E185" s="41"/>
      <c r="F185" s="220" t="s">
        <v>1311</v>
      </c>
      <c r="G185" s="41"/>
      <c r="H185" s="41"/>
      <c r="I185" s="221"/>
      <c r="J185" s="41"/>
      <c r="K185" s="41"/>
      <c r="L185" s="45"/>
      <c r="M185" s="222"/>
      <c r="N185" s="223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173</v>
      </c>
      <c r="AU185" s="18" t="s">
        <v>82</v>
      </c>
    </row>
    <row r="186" spans="1:65" s="2" customFormat="1" ht="16.5" customHeight="1">
      <c r="A186" s="39"/>
      <c r="B186" s="40"/>
      <c r="C186" s="206" t="s">
        <v>479</v>
      </c>
      <c r="D186" s="206" t="s">
        <v>167</v>
      </c>
      <c r="E186" s="207" t="s">
        <v>1313</v>
      </c>
      <c r="F186" s="208" t="s">
        <v>1314</v>
      </c>
      <c r="G186" s="209" t="s">
        <v>196</v>
      </c>
      <c r="H186" s="210">
        <v>10</v>
      </c>
      <c r="I186" s="211"/>
      <c r="J186" s="212">
        <f>ROUND(I186*H186,2)</f>
        <v>0</v>
      </c>
      <c r="K186" s="208" t="s">
        <v>19</v>
      </c>
      <c r="L186" s="45"/>
      <c r="M186" s="213" t="s">
        <v>19</v>
      </c>
      <c r="N186" s="214" t="s">
        <v>45</v>
      </c>
      <c r="O186" s="85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7" t="s">
        <v>171</v>
      </c>
      <c r="AT186" s="217" t="s">
        <v>167</v>
      </c>
      <c r="AU186" s="217" t="s">
        <v>82</v>
      </c>
      <c r="AY186" s="18" t="s">
        <v>165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82</v>
      </c>
      <c r="BK186" s="218">
        <f>ROUND(I186*H186,2)</f>
        <v>0</v>
      </c>
      <c r="BL186" s="18" t="s">
        <v>171</v>
      </c>
      <c r="BM186" s="217" t="s">
        <v>1315</v>
      </c>
    </row>
    <row r="187" spans="1:47" s="2" customFormat="1" ht="12">
      <c r="A187" s="39"/>
      <c r="B187" s="40"/>
      <c r="C187" s="41"/>
      <c r="D187" s="219" t="s">
        <v>173</v>
      </c>
      <c r="E187" s="41"/>
      <c r="F187" s="220" t="s">
        <v>1314</v>
      </c>
      <c r="G187" s="41"/>
      <c r="H187" s="41"/>
      <c r="I187" s="221"/>
      <c r="J187" s="41"/>
      <c r="K187" s="41"/>
      <c r="L187" s="45"/>
      <c r="M187" s="222"/>
      <c r="N187" s="223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173</v>
      </c>
      <c r="AU187" s="18" t="s">
        <v>82</v>
      </c>
    </row>
    <row r="188" spans="1:65" s="2" customFormat="1" ht="16.5" customHeight="1">
      <c r="A188" s="39"/>
      <c r="B188" s="40"/>
      <c r="C188" s="206" t="s">
        <v>485</v>
      </c>
      <c r="D188" s="206" t="s">
        <v>167</v>
      </c>
      <c r="E188" s="207" t="s">
        <v>1316</v>
      </c>
      <c r="F188" s="208" t="s">
        <v>1317</v>
      </c>
      <c r="G188" s="209" t="s">
        <v>196</v>
      </c>
      <c r="H188" s="210">
        <v>70</v>
      </c>
      <c r="I188" s="211"/>
      <c r="J188" s="212">
        <f>ROUND(I188*H188,2)</f>
        <v>0</v>
      </c>
      <c r="K188" s="208" t="s">
        <v>19</v>
      </c>
      <c r="L188" s="45"/>
      <c r="M188" s="213" t="s">
        <v>19</v>
      </c>
      <c r="N188" s="214" t="s">
        <v>45</v>
      </c>
      <c r="O188" s="85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7" t="s">
        <v>171</v>
      </c>
      <c r="AT188" s="217" t="s">
        <v>167</v>
      </c>
      <c r="AU188" s="217" t="s">
        <v>82</v>
      </c>
      <c r="AY188" s="18" t="s">
        <v>165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8" t="s">
        <v>82</v>
      </c>
      <c r="BK188" s="218">
        <f>ROUND(I188*H188,2)</f>
        <v>0</v>
      </c>
      <c r="BL188" s="18" t="s">
        <v>171</v>
      </c>
      <c r="BM188" s="217" t="s">
        <v>1318</v>
      </c>
    </row>
    <row r="189" spans="1:47" s="2" customFormat="1" ht="12">
      <c r="A189" s="39"/>
      <c r="B189" s="40"/>
      <c r="C189" s="41"/>
      <c r="D189" s="219" t="s">
        <v>173</v>
      </c>
      <c r="E189" s="41"/>
      <c r="F189" s="220" t="s">
        <v>1317</v>
      </c>
      <c r="G189" s="41"/>
      <c r="H189" s="41"/>
      <c r="I189" s="221"/>
      <c r="J189" s="41"/>
      <c r="K189" s="41"/>
      <c r="L189" s="45"/>
      <c r="M189" s="222"/>
      <c r="N189" s="223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173</v>
      </c>
      <c r="AU189" s="18" t="s">
        <v>82</v>
      </c>
    </row>
    <row r="190" spans="1:65" s="2" customFormat="1" ht="16.5" customHeight="1">
      <c r="A190" s="39"/>
      <c r="B190" s="40"/>
      <c r="C190" s="206" t="s">
        <v>491</v>
      </c>
      <c r="D190" s="206" t="s">
        <v>167</v>
      </c>
      <c r="E190" s="207" t="s">
        <v>1319</v>
      </c>
      <c r="F190" s="208" t="s">
        <v>1320</v>
      </c>
      <c r="G190" s="209" t="s">
        <v>196</v>
      </c>
      <c r="H190" s="210">
        <v>380</v>
      </c>
      <c r="I190" s="211"/>
      <c r="J190" s="212">
        <f>ROUND(I190*H190,2)</f>
        <v>0</v>
      </c>
      <c r="K190" s="208" t="s">
        <v>19</v>
      </c>
      <c r="L190" s="45"/>
      <c r="M190" s="213" t="s">
        <v>19</v>
      </c>
      <c r="N190" s="214" t="s">
        <v>45</v>
      </c>
      <c r="O190" s="85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7" t="s">
        <v>171</v>
      </c>
      <c r="AT190" s="217" t="s">
        <v>167</v>
      </c>
      <c r="AU190" s="217" t="s">
        <v>82</v>
      </c>
      <c r="AY190" s="18" t="s">
        <v>165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82</v>
      </c>
      <c r="BK190" s="218">
        <f>ROUND(I190*H190,2)</f>
        <v>0</v>
      </c>
      <c r="BL190" s="18" t="s">
        <v>171</v>
      </c>
      <c r="BM190" s="217" t="s">
        <v>1321</v>
      </c>
    </row>
    <row r="191" spans="1:47" s="2" customFormat="1" ht="12">
      <c r="A191" s="39"/>
      <c r="B191" s="40"/>
      <c r="C191" s="41"/>
      <c r="D191" s="219" t="s">
        <v>173</v>
      </c>
      <c r="E191" s="41"/>
      <c r="F191" s="220" t="s">
        <v>1320</v>
      </c>
      <c r="G191" s="41"/>
      <c r="H191" s="41"/>
      <c r="I191" s="221"/>
      <c r="J191" s="41"/>
      <c r="K191" s="41"/>
      <c r="L191" s="45"/>
      <c r="M191" s="222"/>
      <c r="N191" s="223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173</v>
      </c>
      <c r="AU191" s="18" t="s">
        <v>82</v>
      </c>
    </row>
    <row r="192" spans="1:65" s="2" customFormat="1" ht="16.5" customHeight="1">
      <c r="A192" s="39"/>
      <c r="B192" s="40"/>
      <c r="C192" s="206" t="s">
        <v>498</v>
      </c>
      <c r="D192" s="206" t="s">
        <v>167</v>
      </c>
      <c r="E192" s="207" t="s">
        <v>1322</v>
      </c>
      <c r="F192" s="208" t="s">
        <v>1323</v>
      </c>
      <c r="G192" s="209" t="s">
        <v>1160</v>
      </c>
      <c r="H192" s="210">
        <v>20</v>
      </c>
      <c r="I192" s="211"/>
      <c r="J192" s="212">
        <f>ROUND(I192*H192,2)</f>
        <v>0</v>
      </c>
      <c r="K192" s="208" t="s">
        <v>19</v>
      </c>
      <c r="L192" s="45"/>
      <c r="M192" s="213" t="s">
        <v>19</v>
      </c>
      <c r="N192" s="214" t="s">
        <v>45</v>
      </c>
      <c r="O192" s="85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7" t="s">
        <v>171</v>
      </c>
      <c r="AT192" s="217" t="s">
        <v>167</v>
      </c>
      <c r="AU192" s="217" t="s">
        <v>82</v>
      </c>
      <c r="AY192" s="18" t="s">
        <v>165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82</v>
      </c>
      <c r="BK192" s="218">
        <f>ROUND(I192*H192,2)</f>
        <v>0</v>
      </c>
      <c r="BL192" s="18" t="s">
        <v>171</v>
      </c>
      <c r="BM192" s="217" t="s">
        <v>1324</v>
      </c>
    </row>
    <row r="193" spans="1:47" s="2" customFormat="1" ht="12">
      <c r="A193" s="39"/>
      <c r="B193" s="40"/>
      <c r="C193" s="41"/>
      <c r="D193" s="219" t="s">
        <v>173</v>
      </c>
      <c r="E193" s="41"/>
      <c r="F193" s="220" t="s">
        <v>1323</v>
      </c>
      <c r="G193" s="41"/>
      <c r="H193" s="41"/>
      <c r="I193" s="221"/>
      <c r="J193" s="41"/>
      <c r="K193" s="41"/>
      <c r="L193" s="45"/>
      <c r="M193" s="222"/>
      <c r="N193" s="223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173</v>
      </c>
      <c r="AU193" s="18" t="s">
        <v>82</v>
      </c>
    </row>
    <row r="194" spans="1:65" s="2" customFormat="1" ht="16.5" customHeight="1">
      <c r="A194" s="39"/>
      <c r="B194" s="40"/>
      <c r="C194" s="206" t="s">
        <v>503</v>
      </c>
      <c r="D194" s="206" t="s">
        <v>167</v>
      </c>
      <c r="E194" s="207" t="s">
        <v>1325</v>
      </c>
      <c r="F194" s="208" t="s">
        <v>1326</v>
      </c>
      <c r="G194" s="209" t="s">
        <v>280</v>
      </c>
      <c r="H194" s="210">
        <v>1</v>
      </c>
      <c r="I194" s="211"/>
      <c r="J194" s="212">
        <f>ROUND(I194*H194,2)</f>
        <v>0</v>
      </c>
      <c r="K194" s="208" t="s">
        <v>19</v>
      </c>
      <c r="L194" s="45"/>
      <c r="M194" s="213" t="s">
        <v>19</v>
      </c>
      <c r="N194" s="214" t="s">
        <v>45</v>
      </c>
      <c r="O194" s="85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7" t="s">
        <v>171</v>
      </c>
      <c r="AT194" s="217" t="s">
        <v>167</v>
      </c>
      <c r="AU194" s="217" t="s">
        <v>82</v>
      </c>
      <c r="AY194" s="18" t="s">
        <v>165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82</v>
      </c>
      <c r="BK194" s="218">
        <f>ROUND(I194*H194,2)</f>
        <v>0</v>
      </c>
      <c r="BL194" s="18" t="s">
        <v>171</v>
      </c>
      <c r="BM194" s="217" t="s">
        <v>1327</v>
      </c>
    </row>
    <row r="195" spans="1:47" s="2" customFormat="1" ht="12">
      <c r="A195" s="39"/>
      <c r="B195" s="40"/>
      <c r="C195" s="41"/>
      <c r="D195" s="219" t="s">
        <v>173</v>
      </c>
      <c r="E195" s="41"/>
      <c r="F195" s="220" t="s">
        <v>1326</v>
      </c>
      <c r="G195" s="41"/>
      <c r="H195" s="41"/>
      <c r="I195" s="221"/>
      <c r="J195" s="41"/>
      <c r="K195" s="41"/>
      <c r="L195" s="45"/>
      <c r="M195" s="269"/>
      <c r="N195" s="270"/>
      <c r="O195" s="271"/>
      <c r="P195" s="271"/>
      <c r="Q195" s="271"/>
      <c r="R195" s="271"/>
      <c r="S195" s="271"/>
      <c r="T195" s="272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173</v>
      </c>
      <c r="AU195" s="18" t="s">
        <v>82</v>
      </c>
    </row>
    <row r="196" spans="1:31" s="2" customFormat="1" ht="6.95" customHeight="1">
      <c r="A196" s="39"/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45"/>
      <c r="M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</sheetData>
  <sheetProtection password="CC35" sheet="1" objects="1" scenarios="1" formatColumns="0" formatRows="0" autoFilter="0"/>
  <autoFilter ref="C82:K19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</row>
    <row r="4" spans="2:4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1328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ROUND(J84,2)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ROUND((SUM(BE84:BE118)),2)</f>
        <v>0</v>
      </c>
      <c r="G33" s="39"/>
      <c r="H33" s="39"/>
      <c r="I33" s="150">
        <v>0.21</v>
      </c>
      <c r="J33" s="149">
        <f>ROUND(((SUM(BE84:BE118))*I33),2)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ROUND((SUM(BF84:BF118)),2)</f>
        <v>0</v>
      </c>
      <c r="G34" s="39"/>
      <c r="H34" s="39"/>
      <c r="I34" s="150">
        <v>0.15</v>
      </c>
      <c r="J34" s="149">
        <f>ROUND(((SUM(BF84:BF118))*I34),2)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ROUND((SUM(BG84:BG118)),2)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ROUND((SUM(BH84:BH118)),2)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ROUND((SUM(BI84:BI118)),2)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701 - Kontejnerové přístřešky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143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144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145</v>
      </c>
      <c r="E62" s="176"/>
      <c r="F62" s="176"/>
      <c r="G62" s="176"/>
      <c r="H62" s="176"/>
      <c r="I62" s="176"/>
      <c r="J62" s="177">
        <f>J94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1329</v>
      </c>
      <c r="E63" s="170"/>
      <c r="F63" s="170"/>
      <c r="G63" s="170"/>
      <c r="H63" s="170"/>
      <c r="I63" s="170"/>
      <c r="J63" s="171">
        <f>J112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1330</v>
      </c>
      <c r="E64" s="176"/>
      <c r="F64" s="176"/>
      <c r="G64" s="176"/>
      <c r="H64" s="176"/>
      <c r="I64" s="176"/>
      <c r="J64" s="177">
        <f>J113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150</v>
      </c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2" t="str">
        <f>E7</f>
        <v>Stavební úpravy MK v ul. Komenského a 1. etapy ul. Polní v Třeboni</v>
      </c>
      <c r="F74" s="33"/>
      <c r="G74" s="33"/>
      <c r="H74" s="33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124</v>
      </c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701 - Kontejnerové přístřešky</v>
      </c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Třeboň</v>
      </c>
      <c r="G78" s="41"/>
      <c r="H78" s="41"/>
      <c r="I78" s="33" t="s">
        <v>23</v>
      </c>
      <c r="J78" s="73" t="str">
        <f>IF(J12="","",J12)</f>
        <v>10. 2. 2022</v>
      </c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40.05" customHeight="1">
      <c r="A80" s="39"/>
      <c r="B80" s="40"/>
      <c r="C80" s="33" t="s">
        <v>25</v>
      </c>
      <c r="D80" s="41"/>
      <c r="E80" s="41"/>
      <c r="F80" s="28" t="str">
        <f>E15</f>
        <v>Město Třeboň, Palackého nám. 46/II, 379 01 Třeboň</v>
      </c>
      <c r="G80" s="41"/>
      <c r="H80" s="41"/>
      <c r="I80" s="33" t="s">
        <v>31</v>
      </c>
      <c r="J80" s="37" t="str">
        <f>E21</f>
        <v>INVENTE, s.r.o., Žerotínova 483/1, 370 04 Č. Buděj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36</v>
      </c>
      <c r="J81" s="37" t="str">
        <f>E24</f>
        <v xml:space="preserve"> </v>
      </c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9"/>
      <c r="B83" s="180"/>
      <c r="C83" s="181" t="s">
        <v>151</v>
      </c>
      <c r="D83" s="182" t="s">
        <v>59</v>
      </c>
      <c r="E83" s="182" t="s">
        <v>55</v>
      </c>
      <c r="F83" s="182" t="s">
        <v>56</v>
      </c>
      <c r="G83" s="182" t="s">
        <v>152</v>
      </c>
      <c r="H83" s="182" t="s">
        <v>153</v>
      </c>
      <c r="I83" s="182" t="s">
        <v>154</v>
      </c>
      <c r="J83" s="182" t="s">
        <v>141</v>
      </c>
      <c r="K83" s="183" t="s">
        <v>155</v>
      </c>
      <c r="L83" s="184"/>
      <c r="M83" s="93" t="s">
        <v>19</v>
      </c>
      <c r="N83" s="94" t="s">
        <v>44</v>
      </c>
      <c r="O83" s="94" t="s">
        <v>156</v>
      </c>
      <c r="P83" s="94" t="s">
        <v>157</v>
      </c>
      <c r="Q83" s="94" t="s">
        <v>158</v>
      </c>
      <c r="R83" s="94" t="s">
        <v>159</v>
      </c>
      <c r="S83" s="94" t="s">
        <v>160</v>
      </c>
      <c r="T83" s="95" t="s">
        <v>161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39"/>
      <c r="B84" s="40"/>
      <c r="C84" s="100" t="s">
        <v>162</v>
      </c>
      <c r="D84" s="41"/>
      <c r="E84" s="41"/>
      <c r="F84" s="41"/>
      <c r="G84" s="41"/>
      <c r="H84" s="41"/>
      <c r="I84" s="41"/>
      <c r="J84" s="185">
        <f>BK84</f>
        <v>0</v>
      </c>
      <c r="K84" s="41"/>
      <c r="L84" s="45"/>
      <c r="M84" s="96"/>
      <c r="N84" s="186"/>
      <c r="O84" s="97"/>
      <c r="P84" s="187">
        <f>P85+P112</f>
        <v>0</v>
      </c>
      <c r="Q84" s="97"/>
      <c r="R84" s="187">
        <f>R85+R112</f>
        <v>2.0129961599999997</v>
      </c>
      <c r="S84" s="97"/>
      <c r="T84" s="188">
        <f>T85+T112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142</v>
      </c>
      <c r="BK84" s="189">
        <f>BK85+BK112</f>
        <v>0</v>
      </c>
    </row>
    <row r="85" spans="1:63" s="12" customFormat="1" ht="25.9" customHeight="1">
      <c r="A85" s="12"/>
      <c r="B85" s="190"/>
      <c r="C85" s="191"/>
      <c r="D85" s="192" t="s">
        <v>73</v>
      </c>
      <c r="E85" s="193" t="s">
        <v>163</v>
      </c>
      <c r="F85" s="193" t="s">
        <v>164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P86+P94</f>
        <v>0</v>
      </c>
      <c r="Q85" s="198"/>
      <c r="R85" s="199">
        <f>R86+R94</f>
        <v>2.01254616</v>
      </c>
      <c r="S85" s="198"/>
      <c r="T85" s="200">
        <f>T86+T94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82</v>
      </c>
      <c r="AT85" s="202" t="s">
        <v>73</v>
      </c>
      <c r="AU85" s="202" t="s">
        <v>74</v>
      </c>
      <c r="AY85" s="201" t="s">
        <v>165</v>
      </c>
      <c r="BK85" s="203">
        <f>BK86+BK94</f>
        <v>0</v>
      </c>
    </row>
    <row r="86" spans="1:63" s="12" customFormat="1" ht="22.8" customHeight="1">
      <c r="A86" s="12"/>
      <c r="B86" s="190"/>
      <c r="C86" s="191"/>
      <c r="D86" s="192" t="s">
        <v>73</v>
      </c>
      <c r="E86" s="204" t="s">
        <v>82</v>
      </c>
      <c r="F86" s="204" t="s">
        <v>166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SUM(P87:P93)</f>
        <v>0</v>
      </c>
      <c r="Q86" s="198"/>
      <c r="R86" s="199">
        <f>SUM(R87:R93)</f>
        <v>0</v>
      </c>
      <c r="S86" s="198"/>
      <c r="T86" s="200">
        <f>SUM(T87:T93)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82</v>
      </c>
      <c r="AT86" s="202" t="s">
        <v>73</v>
      </c>
      <c r="AU86" s="202" t="s">
        <v>82</v>
      </c>
      <c r="AY86" s="201" t="s">
        <v>165</v>
      </c>
      <c r="BK86" s="203">
        <f>SUM(BK87:BK93)</f>
        <v>0</v>
      </c>
    </row>
    <row r="87" spans="1:65" s="2" customFormat="1" ht="24.15" customHeight="1">
      <c r="A87" s="39"/>
      <c r="B87" s="40"/>
      <c r="C87" s="206" t="s">
        <v>82</v>
      </c>
      <c r="D87" s="206" t="s">
        <v>167</v>
      </c>
      <c r="E87" s="207" t="s">
        <v>230</v>
      </c>
      <c r="F87" s="208" t="s">
        <v>231</v>
      </c>
      <c r="G87" s="209" t="s">
        <v>221</v>
      </c>
      <c r="H87" s="210">
        <v>0.648</v>
      </c>
      <c r="I87" s="211"/>
      <c r="J87" s="212">
        <f>ROUND(I87*H87,2)</f>
        <v>0</v>
      </c>
      <c r="K87" s="208" t="s">
        <v>19</v>
      </c>
      <c r="L87" s="45"/>
      <c r="M87" s="213" t="s">
        <v>19</v>
      </c>
      <c r="N87" s="214" t="s">
        <v>45</v>
      </c>
      <c r="O87" s="85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7" t="s">
        <v>171</v>
      </c>
      <c r="AT87" s="217" t="s">
        <v>167</v>
      </c>
      <c r="AU87" s="217" t="s">
        <v>84</v>
      </c>
      <c r="AY87" s="18" t="s">
        <v>165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8" t="s">
        <v>82</v>
      </c>
      <c r="BK87" s="218">
        <f>ROUND(I87*H87,2)</f>
        <v>0</v>
      </c>
      <c r="BL87" s="18" t="s">
        <v>171</v>
      </c>
      <c r="BM87" s="217" t="s">
        <v>1331</v>
      </c>
    </row>
    <row r="88" spans="1:47" s="2" customFormat="1" ht="12">
      <c r="A88" s="39"/>
      <c r="B88" s="40"/>
      <c r="C88" s="41"/>
      <c r="D88" s="219" t="s">
        <v>173</v>
      </c>
      <c r="E88" s="41"/>
      <c r="F88" s="220" t="s">
        <v>233</v>
      </c>
      <c r="G88" s="41"/>
      <c r="H88" s="41"/>
      <c r="I88" s="221"/>
      <c r="J88" s="41"/>
      <c r="K88" s="41"/>
      <c r="L88" s="45"/>
      <c r="M88" s="222"/>
      <c r="N88" s="223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173</v>
      </c>
      <c r="AU88" s="18" t="s">
        <v>84</v>
      </c>
    </row>
    <row r="89" spans="1:65" s="2" customFormat="1" ht="21.75" customHeight="1">
      <c r="A89" s="39"/>
      <c r="B89" s="40"/>
      <c r="C89" s="206" t="s">
        <v>84</v>
      </c>
      <c r="D89" s="206" t="s">
        <v>167</v>
      </c>
      <c r="E89" s="207" t="s">
        <v>1332</v>
      </c>
      <c r="F89" s="208" t="s">
        <v>1333</v>
      </c>
      <c r="G89" s="209" t="s">
        <v>221</v>
      </c>
      <c r="H89" s="210">
        <v>0.648</v>
      </c>
      <c r="I89" s="211"/>
      <c r="J89" s="212">
        <f>ROUND(I89*H89,2)</f>
        <v>0</v>
      </c>
      <c r="K89" s="208" t="s">
        <v>170</v>
      </c>
      <c r="L89" s="45"/>
      <c r="M89" s="213" t="s">
        <v>19</v>
      </c>
      <c r="N89" s="214" t="s">
        <v>45</v>
      </c>
      <c r="O89" s="85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7" t="s">
        <v>171</v>
      </c>
      <c r="AT89" s="217" t="s">
        <v>167</v>
      </c>
      <c r="AU89" s="217" t="s">
        <v>84</v>
      </c>
      <c r="AY89" s="18" t="s">
        <v>165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8" t="s">
        <v>82</v>
      </c>
      <c r="BK89" s="218">
        <f>ROUND(I89*H89,2)</f>
        <v>0</v>
      </c>
      <c r="BL89" s="18" t="s">
        <v>171</v>
      </c>
      <c r="BM89" s="217" t="s">
        <v>1334</v>
      </c>
    </row>
    <row r="90" spans="1:47" s="2" customFormat="1" ht="12">
      <c r="A90" s="39"/>
      <c r="B90" s="40"/>
      <c r="C90" s="41"/>
      <c r="D90" s="219" t="s">
        <v>173</v>
      </c>
      <c r="E90" s="41"/>
      <c r="F90" s="220" t="s">
        <v>1335</v>
      </c>
      <c r="G90" s="41"/>
      <c r="H90" s="41"/>
      <c r="I90" s="221"/>
      <c r="J90" s="41"/>
      <c r="K90" s="41"/>
      <c r="L90" s="45"/>
      <c r="M90" s="222"/>
      <c r="N90" s="223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173</v>
      </c>
      <c r="AU90" s="18" t="s">
        <v>84</v>
      </c>
    </row>
    <row r="91" spans="1:47" s="2" customFormat="1" ht="12">
      <c r="A91" s="39"/>
      <c r="B91" s="40"/>
      <c r="C91" s="41"/>
      <c r="D91" s="224" t="s">
        <v>175</v>
      </c>
      <c r="E91" s="41"/>
      <c r="F91" s="225" t="s">
        <v>1336</v>
      </c>
      <c r="G91" s="41"/>
      <c r="H91" s="41"/>
      <c r="I91" s="221"/>
      <c r="J91" s="41"/>
      <c r="K91" s="41"/>
      <c r="L91" s="45"/>
      <c r="M91" s="222"/>
      <c r="N91" s="223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175</v>
      </c>
      <c r="AU91" s="18" t="s">
        <v>84</v>
      </c>
    </row>
    <row r="92" spans="1:51" s="13" customFormat="1" ht="12">
      <c r="A92" s="13"/>
      <c r="B92" s="226"/>
      <c r="C92" s="227"/>
      <c r="D92" s="219" t="s">
        <v>177</v>
      </c>
      <c r="E92" s="228" t="s">
        <v>19</v>
      </c>
      <c r="F92" s="229" t="s">
        <v>1337</v>
      </c>
      <c r="G92" s="227"/>
      <c r="H92" s="230">
        <v>0.648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177</v>
      </c>
      <c r="AU92" s="236" t="s">
        <v>84</v>
      </c>
      <c r="AV92" s="13" t="s">
        <v>84</v>
      </c>
      <c r="AW92" s="13" t="s">
        <v>35</v>
      </c>
      <c r="AX92" s="13" t="s">
        <v>74</v>
      </c>
      <c r="AY92" s="236" t="s">
        <v>165</v>
      </c>
    </row>
    <row r="93" spans="1:51" s="14" customFormat="1" ht="12">
      <c r="A93" s="14"/>
      <c r="B93" s="237"/>
      <c r="C93" s="238"/>
      <c r="D93" s="219" t="s">
        <v>177</v>
      </c>
      <c r="E93" s="239" t="s">
        <v>19</v>
      </c>
      <c r="F93" s="240" t="s">
        <v>179</v>
      </c>
      <c r="G93" s="238"/>
      <c r="H93" s="241">
        <v>0.648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7" t="s">
        <v>177</v>
      </c>
      <c r="AU93" s="247" t="s">
        <v>84</v>
      </c>
      <c r="AV93" s="14" t="s">
        <v>171</v>
      </c>
      <c r="AW93" s="14" t="s">
        <v>35</v>
      </c>
      <c r="AX93" s="14" t="s">
        <v>82</v>
      </c>
      <c r="AY93" s="247" t="s">
        <v>165</v>
      </c>
    </row>
    <row r="94" spans="1:63" s="12" customFormat="1" ht="22.8" customHeight="1">
      <c r="A94" s="12"/>
      <c r="B94" s="190"/>
      <c r="C94" s="191"/>
      <c r="D94" s="192" t="s">
        <v>73</v>
      </c>
      <c r="E94" s="204" t="s">
        <v>84</v>
      </c>
      <c r="F94" s="204" t="s">
        <v>282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SUM(P95:P111)</f>
        <v>0</v>
      </c>
      <c r="Q94" s="198"/>
      <c r="R94" s="199">
        <f>SUM(R95:R111)</f>
        <v>2.01254616</v>
      </c>
      <c r="S94" s="198"/>
      <c r="T94" s="200">
        <f>SUM(T95:T111)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82</v>
      </c>
      <c r="AT94" s="202" t="s">
        <v>73</v>
      </c>
      <c r="AU94" s="202" t="s">
        <v>82</v>
      </c>
      <c r="AY94" s="201" t="s">
        <v>165</v>
      </c>
      <c r="BK94" s="203">
        <f>SUM(BK95:BK111)</f>
        <v>0</v>
      </c>
    </row>
    <row r="95" spans="1:65" s="2" customFormat="1" ht="16.5" customHeight="1">
      <c r="A95" s="39"/>
      <c r="B95" s="40"/>
      <c r="C95" s="206" t="s">
        <v>107</v>
      </c>
      <c r="D95" s="206" t="s">
        <v>167</v>
      </c>
      <c r="E95" s="207" t="s">
        <v>1338</v>
      </c>
      <c r="F95" s="208" t="s">
        <v>1339</v>
      </c>
      <c r="G95" s="209" t="s">
        <v>275</v>
      </c>
      <c r="H95" s="210">
        <v>0.648</v>
      </c>
      <c r="I95" s="211"/>
      <c r="J95" s="212">
        <f>ROUND(I95*H95,2)</f>
        <v>0</v>
      </c>
      <c r="K95" s="208" t="s">
        <v>170</v>
      </c>
      <c r="L95" s="45"/>
      <c r="M95" s="213" t="s">
        <v>19</v>
      </c>
      <c r="N95" s="214" t="s">
        <v>45</v>
      </c>
      <c r="O95" s="85"/>
      <c r="P95" s="215">
        <f>O95*H95</f>
        <v>0</v>
      </c>
      <c r="Q95" s="215">
        <v>0.0028</v>
      </c>
      <c r="R95" s="215">
        <f>Q95*H95</f>
        <v>0.0018144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171</v>
      </c>
      <c r="AT95" s="217" t="s">
        <v>167</v>
      </c>
      <c r="AU95" s="217" t="s">
        <v>84</v>
      </c>
      <c r="AY95" s="18" t="s">
        <v>165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82</v>
      </c>
      <c r="BK95" s="218">
        <f>ROUND(I95*H95,2)</f>
        <v>0</v>
      </c>
      <c r="BL95" s="18" t="s">
        <v>171</v>
      </c>
      <c r="BM95" s="217" t="s">
        <v>1340</v>
      </c>
    </row>
    <row r="96" spans="1:47" s="2" customFormat="1" ht="12">
      <c r="A96" s="39"/>
      <c r="B96" s="40"/>
      <c r="C96" s="41"/>
      <c r="D96" s="219" t="s">
        <v>173</v>
      </c>
      <c r="E96" s="41"/>
      <c r="F96" s="220" t="s">
        <v>1341</v>
      </c>
      <c r="G96" s="41"/>
      <c r="H96" s="41"/>
      <c r="I96" s="221"/>
      <c r="J96" s="41"/>
      <c r="K96" s="41"/>
      <c r="L96" s="45"/>
      <c r="M96" s="222"/>
      <c r="N96" s="223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173</v>
      </c>
      <c r="AU96" s="18" t="s">
        <v>84</v>
      </c>
    </row>
    <row r="97" spans="1:47" s="2" customFormat="1" ht="12">
      <c r="A97" s="39"/>
      <c r="B97" s="40"/>
      <c r="C97" s="41"/>
      <c r="D97" s="224" t="s">
        <v>175</v>
      </c>
      <c r="E97" s="41"/>
      <c r="F97" s="225" t="s">
        <v>1342</v>
      </c>
      <c r="G97" s="41"/>
      <c r="H97" s="41"/>
      <c r="I97" s="221"/>
      <c r="J97" s="41"/>
      <c r="K97" s="41"/>
      <c r="L97" s="45"/>
      <c r="M97" s="222"/>
      <c r="N97" s="223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175</v>
      </c>
      <c r="AU97" s="18" t="s">
        <v>84</v>
      </c>
    </row>
    <row r="98" spans="1:65" s="2" customFormat="1" ht="16.5" customHeight="1">
      <c r="A98" s="39"/>
      <c r="B98" s="40"/>
      <c r="C98" s="206" t="s">
        <v>171</v>
      </c>
      <c r="D98" s="206" t="s">
        <v>167</v>
      </c>
      <c r="E98" s="207" t="s">
        <v>1343</v>
      </c>
      <c r="F98" s="208" t="s">
        <v>1344</v>
      </c>
      <c r="G98" s="209" t="s">
        <v>275</v>
      </c>
      <c r="H98" s="210">
        <v>12</v>
      </c>
      <c r="I98" s="211"/>
      <c r="J98" s="212">
        <f>ROUND(I98*H98,2)</f>
        <v>0</v>
      </c>
      <c r="K98" s="208" t="s">
        <v>19</v>
      </c>
      <c r="L98" s="45"/>
      <c r="M98" s="213" t="s">
        <v>19</v>
      </c>
      <c r="N98" s="214" t="s">
        <v>45</v>
      </c>
      <c r="O98" s="85"/>
      <c r="P98" s="215">
        <f>O98*H98</f>
        <v>0</v>
      </c>
      <c r="Q98" s="215">
        <v>0.0033</v>
      </c>
      <c r="R98" s="215">
        <f>Q98*H98</f>
        <v>0.039599999999999996</v>
      </c>
      <c r="S98" s="215">
        <v>0</v>
      </c>
      <c r="T98" s="21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7" t="s">
        <v>171</v>
      </c>
      <c r="AT98" s="217" t="s">
        <v>167</v>
      </c>
      <c r="AU98" s="217" t="s">
        <v>84</v>
      </c>
      <c r="AY98" s="18" t="s">
        <v>165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82</v>
      </c>
      <c r="BK98" s="218">
        <f>ROUND(I98*H98,2)</f>
        <v>0</v>
      </c>
      <c r="BL98" s="18" t="s">
        <v>171</v>
      </c>
      <c r="BM98" s="217" t="s">
        <v>1345</v>
      </c>
    </row>
    <row r="99" spans="1:47" s="2" customFormat="1" ht="12">
      <c r="A99" s="39"/>
      <c r="B99" s="40"/>
      <c r="C99" s="41"/>
      <c r="D99" s="219" t="s">
        <v>173</v>
      </c>
      <c r="E99" s="41"/>
      <c r="F99" s="220" t="s">
        <v>1344</v>
      </c>
      <c r="G99" s="41"/>
      <c r="H99" s="41"/>
      <c r="I99" s="221"/>
      <c r="J99" s="41"/>
      <c r="K99" s="41"/>
      <c r="L99" s="45"/>
      <c r="M99" s="222"/>
      <c r="N99" s="223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173</v>
      </c>
      <c r="AU99" s="18" t="s">
        <v>84</v>
      </c>
    </row>
    <row r="100" spans="1:51" s="13" customFormat="1" ht="12">
      <c r="A100" s="13"/>
      <c r="B100" s="226"/>
      <c r="C100" s="227"/>
      <c r="D100" s="219" t="s">
        <v>177</v>
      </c>
      <c r="E100" s="228" t="s">
        <v>19</v>
      </c>
      <c r="F100" s="229" t="s">
        <v>1346</v>
      </c>
      <c r="G100" s="227"/>
      <c r="H100" s="230">
        <v>12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84</v>
      </c>
      <c r="AV100" s="13" t="s">
        <v>84</v>
      </c>
      <c r="AW100" s="13" t="s">
        <v>35</v>
      </c>
      <c r="AX100" s="13" t="s">
        <v>74</v>
      </c>
      <c r="AY100" s="236" t="s">
        <v>165</v>
      </c>
    </row>
    <row r="101" spans="1:51" s="14" customFormat="1" ht="12">
      <c r="A101" s="14"/>
      <c r="B101" s="237"/>
      <c r="C101" s="238"/>
      <c r="D101" s="219" t="s">
        <v>177</v>
      </c>
      <c r="E101" s="239" t="s">
        <v>19</v>
      </c>
      <c r="F101" s="240" t="s">
        <v>179</v>
      </c>
      <c r="G101" s="238"/>
      <c r="H101" s="241">
        <v>12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177</v>
      </c>
      <c r="AU101" s="247" t="s">
        <v>84</v>
      </c>
      <c r="AV101" s="14" t="s">
        <v>171</v>
      </c>
      <c r="AW101" s="14" t="s">
        <v>35</v>
      </c>
      <c r="AX101" s="14" t="s">
        <v>82</v>
      </c>
      <c r="AY101" s="247" t="s">
        <v>165</v>
      </c>
    </row>
    <row r="102" spans="1:65" s="2" customFormat="1" ht="16.5" customHeight="1">
      <c r="A102" s="39"/>
      <c r="B102" s="40"/>
      <c r="C102" s="206" t="s">
        <v>201</v>
      </c>
      <c r="D102" s="206" t="s">
        <v>167</v>
      </c>
      <c r="E102" s="207" t="s">
        <v>1347</v>
      </c>
      <c r="F102" s="208" t="s">
        <v>1348</v>
      </c>
      <c r="G102" s="209" t="s">
        <v>221</v>
      </c>
      <c r="H102" s="210">
        <v>0.162</v>
      </c>
      <c r="I102" s="211"/>
      <c r="J102" s="212">
        <f>ROUND(I102*H102,2)</f>
        <v>0</v>
      </c>
      <c r="K102" s="208" t="s">
        <v>170</v>
      </c>
      <c r="L102" s="45"/>
      <c r="M102" s="213" t="s">
        <v>19</v>
      </c>
      <c r="N102" s="214" t="s">
        <v>45</v>
      </c>
      <c r="O102" s="85"/>
      <c r="P102" s="215">
        <f>O102*H102</f>
        <v>0</v>
      </c>
      <c r="Q102" s="215">
        <v>2.16</v>
      </c>
      <c r="R102" s="215">
        <f>Q102*H102</f>
        <v>0.34992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171</v>
      </c>
      <c r="AT102" s="217" t="s">
        <v>167</v>
      </c>
      <c r="AU102" s="217" t="s">
        <v>84</v>
      </c>
      <c r="AY102" s="18" t="s">
        <v>165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82</v>
      </c>
      <c r="BK102" s="218">
        <f>ROUND(I102*H102,2)</f>
        <v>0</v>
      </c>
      <c r="BL102" s="18" t="s">
        <v>171</v>
      </c>
      <c r="BM102" s="217" t="s">
        <v>1349</v>
      </c>
    </row>
    <row r="103" spans="1:47" s="2" customFormat="1" ht="12">
      <c r="A103" s="39"/>
      <c r="B103" s="40"/>
      <c r="C103" s="41"/>
      <c r="D103" s="219" t="s">
        <v>173</v>
      </c>
      <c r="E103" s="41"/>
      <c r="F103" s="220" t="s">
        <v>1350</v>
      </c>
      <c r="G103" s="41"/>
      <c r="H103" s="41"/>
      <c r="I103" s="221"/>
      <c r="J103" s="41"/>
      <c r="K103" s="41"/>
      <c r="L103" s="45"/>
      <c r="M103" s="222"/>
      <c r="N103" s="223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173</v>
      </c>
      <c r="AU103" s="18" t="s">
        <v>84</v>
      </c>
    </row>
    <row r="104" spans="1:47" s="2" customFormat="1" ht="12">
      <c r="A104" s="39"/>
      <c r="B104" s="40"/>
      <c r="C104" s="41"/>
      <c r="D104" s="224" t="s">
        <v>175</v>
      </c>
      <c r="E104" s="41"/>
      <c r="F104" s="225" t="s">
        <v>1351</v>
      </c>
      <c r="G104" s="41"/>
      <c r="H104" s="41"/>
      <c r="I104" s="221"/>
      <c r="J104" s="41"/>
      <c r="K104" s="41"/>
      <c r="L104" s="45"/>
      <c r="M104" s="222"/>
      <c r="N104" s="22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175</v>
      </c>
      <c r="AU104" s="18" t="s">
        <v>84</v>
      </c>
    </row>
    <row r="105" spans="1:51" s="13" customFormat="1" ht="12">
      <c r="A105" s="13"/>
      <c r="B105" s="226"/>
      <c r="C105" s="227"/>
      <c r="D105" s="219" t="s">
        <v>177</v>
      </c>
      <c r="E105" s="228" t="s">
        <v>19</v>
      </c>
      <c r="F105" s="229" t="s">
        <v>1352</v>
      </c>
      <c r="G105" s="227"/>
      <c r="H105" s="230">
        <v>0.162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177</v>
      </c>
      <c r="AU105" s="236" t="s">
        <v>84</v>
      </c>
      <c r="AV105" s="13" t="s">
        <v>84</v>
      </c>
      <c r="AW105" s="13" t="s">
        <v>35</v>
      </c>
      <c r="AX105" s="13" t="s">
        <v>74</v>
      </c>
      <c r="AY105" s="236" t="s">
        <v>165</v>
      </c>
    </row>
    <row r="106" spans="1:51" s="14" customFormat="1" ht="12">
      <c r="A106" s="14"/>
      <c r="B106" s="237"/>
      <c r="C106" s="238"/>
      <c r="D106" s="219" t="s">
        <v>177</v>
      </c>
      <c r="E106" s="239" t="s">
        <v>19</v>
      </c>
      <c r="F106" s="240" t="s">
        <v>179</v>
      </c>
      <c r="G106" s="238"/>
      <c r="H106" s="241">
        <v>0.162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177</v>
      </c>
      <c r="AU106" s="247" t="s">
        <v>84</v>
      </c>
      <c r="AV106" s="14" t="s">
        <v>171</v>
      </c>
      <c r="AW106" s="14" t="s">
        <v>35</v>
      </c>
      <c r="AX106" s="14" t="s">
        <v>82</v>
      </c>
      <c r="AY106" s="247" t="s">
        <v>165</v>
      </c>
    </row>
    <row r="107" spans="1:65" s="2" customFormat="1" ht="16.5" customHeight="1">
      <c r="A107" s="39"/>
      <c r="B107" s="40"/>
      <c r="C107" s="206" t="s">
        <v>207</v>
      </c>
      <c r="D107" s="206" t="s">
        <v>167</v>
      </c>
      <c r="E107" s="207" t="s">
        <v>1353</v>
      </c>
      <c r="F107" s="208" t="s">
        <v>1354</v>
      </c>
      <c r="G107" s="209" t="s">
        <v>221</v>
      </c>
      <c r="H107" s="210">
        <v>0.648</v>
      </c>
      <c r="I107" s="211"/>
      <c r="J107" s="212">
        <f>ROUND(I107*H107,2)</f>
        <v>0</v>
      </c>
      <c r="K107" s="208" t="s">
        <v>170</v>
      </c>
      <c r="L107" s="45"/>
      <c r="M107" s="213" t="s">
        <v>19</v>
      </c>
      <c r="N107" s="214" t="s">
        <v>45</v>
      </c>
      <c r="O107" s="85"/>
      <c r="P107" s="215">
        <f>O107*H107</f>
        <v>0</v>
      </c>
      <c r="Q107" s="215">
        <v>2.50187</v>
      </c>
      <c r="R107" s="215">
        <f>Q107*H107</f>
        <v>1.62121176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171</v>
      </c>
      <c r="AT107" s="217" t="s">
        <v>167</v>
      </c>
      <c r="AU107" s="217" t="s">
        <v>84</v>
      </c>
      <c r="AY107" s="18" t="s">
        <v>165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82</v>
      </c>
      <c r="BK107" s="218">
        <f>ROUND(I107*H107,2)</f>
        <v>0</v>
      </c>
      <c r="BL107" s="18" t="s">
        <v>171</v>
      </c>
      <c r="BM107" s="217" t="s">
        <v>1355</v>
      </c>
    </row>
    <row r="108" spans="1:47" s="2" customFormat="1" ht="12">
      <c r="A108" s="39"/>
      <c r="B108" s="40"/>
      <c r="C108" s="41"/>
      <c r="D108" s="219" t="s">
        <v>173</v>
      </c>
      <c r="E108" s="41"/>
      <c r="F108" s="220" t="s">
        <v>1356</v>
      </c>
      <c r="G108" s="41"/>
      <c r="H108" s="41"/>
      <c r="I108" s="221"/>
      <c r="J108" s="41"/>
      <c r="K108" s="41"/>
      <c r="L108" s="45"/>
      <c r="M108" s="222"/>
      <c r="N108" s="22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173</v>
      </c>
      <c r="AU108" s="18" t="s">
        <v>84</v>
      </c>
    </row>
    <row r="109" spans="1:47" s="2" customFormat="1" ht="12">
      <c r="A109" s="39"/>
      <c r="B109" s="40"/>
      <c r="C109" s="41"/>
      <c r="D109" s="224" t="s">
        <v>175</v>
      </c>
      <c r="E109" s="41"/>
      <c r="F109" s="225" t="s">
        <v>1357</v>
      </c>
      <c r="G109" s="41"/>
      <c r="H109" s="41"/>
      <c r="I109" s="221"/>
      <c r="J109" s="41"/>
      <c r="K109" s="41"/>
      <c r="L109" s="45"/>
      <c r="M109" s="222"/>
      <c r="N109" s="223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175</v>
      </c>
      <c r="AU109" s="18" t="s">
        <v>84</v>
      </c>
    </row>
    <row r="110" spans="1:51" s="13" customFormat="1" ht="12">
      <c r="A110" s="13"/>
      <c r="B110" s="226"/>
      <c r="C110" s="227"/>
      <c r="D110" s="219" t="s">
        <v>177</v>
      </c>
      <c r="E110" s="228" t="s">
        <v>19</v>
      </c>
      <c r="F110" s="229" t="s">
        <v>1337</v>
      </c>
      <c r="G110" s="227"/>
      <c r="H110" s="230">
        <v>0.648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177</v>
      </c>
      <c r="AU110" s="236" t="s">
        <v>84</v>
      </c>
      <c r="AV110" s="13" t="s">
        <v>84</v>
      </c>
      <c r="AW110" s="13" t="s">
        <v>35</v>
      </c>
      <c r="AX110" s="13" t="s">
        <v>74</v>
      </c>
      <c r="AY110" s="236" t="s">
        <v>165</v>
      </c>
    </row>
    <row r="111" spans="1:51" s="14" customFormat="1" ht="12">
      <c r="A111" s="14"/>
      <c r="B111" s="237"/>
      <c r="C111" s="238"/>
      <c r="D111" s="219" t="s">
        <v>177</v>
      </c>
      <c r="E111" s="239" t="s">
        <v>19</v>
      </c>
      <c r="F111" s="240" t="s">
        <v>179</v>
      </c>
      <c r="G111" s="238"/>
      <c r="H111" s="241">
        <v>0.648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177</v>
      </c>
      <c r="AU111" s="247" t="s">
        <v>84</v>
      </c>
      <c r="AV111" s="14" t="s">
        <v>171</v>
      </c>
      <c r="AW111" s="14" t="s">
        <v>35</v>
      </c>
      <c r="AX111" s="14" t="s">
        <v>82</v>
      </c>
      <c r="AY111" s="247" t="s">
        <v>165</v>
      </c>
    </row>
    <row r="112" spans="1:63" s="12" customFormat="1" ht="25.9" customHeight="1">
      <c r="A112" s="12"/>
      <c r="B112" s="190"/>
      <c r="C112" s="191"/>
      <c r="D112" s="192" t="s">
        <v>73</v>
      </c>
      <c r="E112" s="193" t="s">
        <v>1358</v>
      </c>
      <c r="F112" s="193" t="s">
        <v>1359</v>
      </c>
      <c r="G112" s="191"/>
      <c r="H112" s="191"/>
      <c r="I112" s="194"/>
      <c r="J112" s="195">
        <f>BK112</f>
        <v>0</v>
      </c>
      <c r="K112" s="191"/>
      <c r="L112" s="196"/>
      <c r="M112" s="197"/>
      <c r="N112" s="198"/>
      <c r="O112" s="198"/>
      <c r="P112" s="199">
        <f>P113</f>
        <v>0</v>
      </c>
      <c r="Q112" s="198"/>
      <c r="R112" s="199">
        <f>R113</f>
        <v>0.00045</v>
      </c>
      <c r="S112" s="198"/>
      <c r="T112" s="200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84</v>
      </c>
      <c r="AT112" s="202" t="s">
        <v>73</v>
      </c>
      <c r="AU112" s="202" t="s">
        <v>74</v>
      </c>
      <c r="AY112" s="201" t="s">
        <v>165</v>
      </c>
      <c r="BK112" s="203">
        <f>BK113</f>
        <v>0</v>
      </c>
    </row>
    <row r="113" spans="1:63" s="12" customFormat="1" ht="22.8" customHeight="1">
      <c r="A113" s="12"/>
      <c r="B113" s="190"/>
      <c r="C113" s="191"/>
      <c r="D113" s="192" t="s">
        <v>73</v>
      </c>
      <c r="E113" s="204" t="s">
        <v>1360</v>
      </c>
      <c r="F113" s="204" t="s">
        <v>1361</v>
      </c>
      <c r="G113" s="191"/>
      <c r="H113" s="191"/>
      <c r="I113" s="194"/>
      <c r="J113" s="205">
        <f>BK113</f>
        <v>0</v>
      </c>
      <c r="K113" s="191"/>
      <c r="L113" s="196"/>
      <c r="M113" s="197"/>
      <c r="N113" s="198"/>
      <c r="O113" s="198"/>
      <c r="P113" s="199">
        <f>SUM(P114:P118)</f>
        <v>0</v>
      </c>
      <c r="Q113" s="198"/>
      <c r="R113" s="199">
        <f>SUM(R114:R118)</f>
        <v>0.00045</v>
      </c>
      <c r="S113" s="198"/>
      <c r="T113" s="200">
        <f>SUM(T114:T118)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84</v>
      </c>
      <c r="AT113" s="202" t="s">
        <v>73</v>
      </c>
      <c r="AU113" s="202" t="s">
        <v>82</v>
      </c>
      <c r="AY113" s="201" t="s">
        <v>165</v>
      </c>
      <c r="BK113" s="203">
        <f>SUM(BK114:BK118)</f>
        <v>0</v>
      </c>
    </row>
    <row r="114" spans="1:65" s="2" customFormat="1" ht="16.5" customHeight="1">
      <c r="A114" s="39"/>
      <c r="B114" s="40"/>
      <c r="C114" s="206" t="s">
        <v>137</v>
      </c>
      <c r="D114" s="206" t="s">
        <v>167</v>
      </c>
      <c r="E114" s="207" t="s">
        <v>1362</v>
      </c>
      <c r="F114" s="208" t="s">
        <v>1363</v>
      </c>
      <c r="G114" s="209" t="s">
        <v>275</v>
      </c>
      <c r="H114" s="210">
        <v>2</v>
      </c>
      <c r="I114" s="211"/>
      <c r="J114" s="212">
        <f>ROUND(I114*H114,2)</f>
        <v>0</v>
      </c>
      <c r="K114" s="208" t="s">
        <v>19</v>
      </c>
      <c r="L114" s="45"/>
      <c r="M114" s="213" t="s">
        <v>19</v>
      </c>
      <c r="N114" s="214" t="s">
        <v>45</v>
      </c>
      <c r="O114" s="85"/>
      <c r="P114" s="215">
        <f>O114*H114</f>
        <v>0</v>
      </c>
      <c r="Q114" s="215">
        <v>0.00015</v>
      </c>
      <c r="R114" s="215">
        <f>Q114*H114</f>
        <v>0.0003</v>
      </c>
      <c r="S114" s="215">
        <v>0</v>
      </c>
      <c r="T114" s="216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7" t="s">
        <v>277</v>
      </c>
      <c r="AT114" s="217" t="s">
        <v>167</v>
      </c>
      <c r="AU114" s="217" t="s">
        <v>84</v>
      </c>
      <c r="AY114" s="18" t="s">
        <v>165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8" t="s">
        <v>82</v>
      </c>
      <c r="BK114" s="218">
        <f>ROUND(I114*H114,2)</f>
        <v>0</v>
      </c>
      <c r="BL114" s="18" t="s">
        <v>277</v>
      </c>
      <c r="BM114" s="217" t="s">
        <v>1364</v>
      </c>
    </row>
    <row r="115" spans="1:47" s="2" customFormat="1" ht="12">
      <c r="A115" s="39"/>
      <c r="B115" s="40"/>
      <c r="C115" s="41"/>
      <c r="D115" s="219" t="s">
        <v>173</v>
      </c>
      <c r="E115" s="41"/>
      <c r="F115" s="220" t="s">
        <v>1363</v>
      </c>
      <c r="G115" s="41"/>
      <c r="H115" s="41"/>
      <c r="I115" s="221"/>
      <c r="J115" s="41"/>
      <c r="K115" s="41"/>
      <c r="L115" s="45"/>
      <c r="M115" s="222"/>
      <c r="N115" s="223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173</v>
      </c>
      <c r="AU115" s="18" t="s">
        <v>84</v>
      </c>
    </row>
    <row r="116" spans="1:47" s="2" customFormat="1" ht="12">
      <c r="A116" s="39"/>
      <c r="B116" s="40"/>
      <c r="C116" s="41"/>
      <c r="D116" s="219" t="s">
        <v>185</v>
      </c>
      <c r="E116" s="41"/>
      <c r="F116" s="248" t="s">
        <v>1365</v>
      </c>
      <c r="G116" s="41"/>
      <c r="H116" s="41"/>
      <c r="I116" s="221"/>
      <c r="J116" s="41"/>
      <c r="K116" s="41"/>
      <c r="L116" s="45"/>
      <c r="M116" s="222"/>
      <c r="N116" s="223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185</v>
      </c>
      <c r="AU116" s="18" t="s">
        <v>84</v>
      </c>
    </row>
    <row r="117" spans="1:65" s="2" customFormat="1" ht="16.5" customHeight="1">
      <c r="A117" s="39"/>
      <c r="B117" s="40"/>
      <c r="C117" s="206" t="s">
        <v>218</v>
      </c>
      <c r="D117" s="206" t="s">
        <v>167</v>
      </c>
      <c r="E117" s="207" t="s">
        <v>1366</v>
      </c>
      <c r="F117" s="208" t="s">
        <v>1367</v>
      </c>
      <c r="G117" s="209" t="s">
        <v>280</v>
      </c>
      <c r="H117" s="210">
        <v>1</v>
      </c>
      <c r="I117" s="211"/>
      <c r="J117" s="212">
        <f>ROUND(I117*H117,2)</f>
        <v>0</v>
      </c>
      <c r="K117" s="208" t="s">
        <v>19</v>
      </c>
      <c r="L117" s="45"/>
      <c r="M117" s="213" t="s">
        <v>19</v>
      </c>
      <c r="N117" s="214" t="s">
        <v>45</v>
      </c>
      <c r="O117" s="85"/>
      <c r="P117" s="215">
        <f>O117*H117</f>
        <v>0</v>
      </c>
      <c r="Q117" s="215">
        <v>0.00015</v>
      </c>
      <c r="R117" s="215">
        <f>Q117*H117</f>
        <v>0.00015</v>
      </c>
      <c r="S117" s="215">
        <v>0</v>
      </c>
      <c r="T117" s="21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7" t="s">
        <v>277</v>
      </c>
      <c r="AT117" s="217" t="s">
        <v>167</v>
      </c>
      <c r="AU117" s="217" t="s">
        <v>84</v>
      </c>
      <c r="AY117" s="18" t="s">
        <v>165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82</v>
      </c>
      <c r="BK117" s="218">
        <f>ROUND(I117*H117,2)</f>
        <v>0</v>
      </c>
      <c r="BL117" s="18" t="s">
        <v>277</v>
      </c>
      <c r="BM117" s="217" t="s">
        <v>1368</v>
      </c>
    </row>
    <row r="118" spans="1:47" s="2" customFormat="1" ht="12">
      <c r="A118" s="39"/>
      <c r="B118" s="40"/>
      <c r="C118" s="41"/>
      <c r="D118" s="219" t="s">
        <v>173</v>
      </c>
      <c r="E118" s="41"/>
      <c r="F118" s="220" t="s">
        <v>1367</v>
      </c>
      <c r="G118" s="41"/>
      <c r="H118" s="41"/>
      <c r="I118" s="221"/>
      <c r="J118" s="41"/>
      <c r="K118" s="41"/>
      <c r="L118" s="45"/>
      <c r="M118" s="269"/>
      <c r="N118" s="270"/>
      <c r="O118" s="271"/>
      <c r="P118" s="271"/>
      <c r="Q118" s="271"/>
      <c r="R118" s="271"/>
      <c r="S118" s="271"/>
      <c r="T118" s="272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173</v>
      </c>
      <c r="AU118" s="18" t="s">
        <v>84</v>
      </c>
    </row>
    <row r="119" spans="1:31" s="2" customFormat="1" ht="6.95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password="CC35" sheet="1" objects="1" scenarios="1" formatColumns="0" formatRows="0" autoFilter="0"/>
  <autoFilter ref="C83:K11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1" r:id="rId1" display="https://podminky.urs.cz/item/CS_URS_2022_01/132351101"/>
    <hyperlink ref="F97" r:id="rId2" display="https://podminky.urs.cz/item/CS_URS_2022_01/233211119"/>
    <hyperlink ref="F104" r:id="rId3" display="https://podminky.urs.cz/item/CS_URS_2022_01/271532212"/>
    <hyperlink ref="F109" r:id="rId4" display="https://podminky.urs.cz/item/CS_URS_2022_01/2753137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</row>
    <row r="4" spans="2:4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1369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ROUND(J86,2)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ROUND((SUM(BE86:BE149)),2)</f>
        <v>0</v>
      </c>
      <c r="G33" s="39"/>
      <c r="H33" s="39"/>
      <c r="I33" s="150">
        <v>0.21</v>
      </c>
      <c r="J33" s="149">
        <f>ROUND(((SUM(BE86:BE149))*I33),2)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ROUND((SUM(BF86:BF149)),2)</f>
        <v>0</v>
      </c>
      <c r="G34" s="39"/>
      <c r="H34" s="39"/>
      <c r="I34" s="150">
        <v>0.15</v>
      </c>
      <c r="J34" s="149">
        <f>ROUND(((SUM(BF86:BF149))*I34),2)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ROUND((SUM(BG86:BG149)),2)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ROUND((SUM(BH86:BH149)),2)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ROUND((SUM(BI86:BI149)),2)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VON - Vedlejší a ostatní náklady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557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560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1370</v>
      </c>
      <c r="E62" s="176"/>
      <c r="F62" s="176"/>
      <c r="G62" s="176"/>
      <c r="H62" s="176"/>
      <c r="I62" s="176"/>
      <c r="J62" s="177">
        <f>J92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1371</v>
      </c>
      <c r="E63" s="170"/>
      <c r="F63" s="170"/>
      <c r="G63" s="170"/>
      <c r="H63" s="170"/>
      <c r="I63" s="170"/>
      <c r="J63" s="171">
        <f>J101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1372</v>
      </c>
      <c r="E64" s="170"/>
      <c r="F64" s="170"/>
      <c r="G64" s="170"/>
      <c r="H64" s="170"/>
      <c r="I64" s="170"/>
      <c r="J64" s="171">
        <f>J115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1373</v>
      </c>
      <c r="E65" s="170"/>
      <c r="F65" s="170"/>
      <c r="G65" s="170"/>
      <c r="H65" s="170"/>
      <c r="I65" s="170"/>
      <c r="J65" s="171">
        <f>J134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1374</v>
      </c>
      <c r="E66" s="170"/>
      <c r="F66" s="170"/>
      <c r="G66" s="170"/>
      <c r="H66" s="170"/>
      <c r="I66" s="170"/>
      <c r="J66" s="171">
        <f>J144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150</v>
      </c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2" t="str">
        <f>E7</f>
        <v>Stavební úpravy MK v ul. Komenského a 1. etapy ul. Polní v Třeboni</v>
      </c>
      <c r="F76" s="33"/>
      <c r="G76" s="33"/>
      <c r="H76" s="33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124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VON - Vedlejší a ostatní náklady</v>
      </c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>Třeboň</v>
      </c>
      <c r="G80" s="41"/>
      <c r="H80" s="41"/>
      <c r="I80" s="33" t="s">
        <v>23</v>
      </c>
      <c r="J80" s="73" t="str">
        <f>IF(J12="","",J12)</f>
        <v>10. 2. 2022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40.05" customHeight="1">
      <c r="A82" s="39"/>
      <c r="B82" s="40"/>
      <c r="C82" s="33" t="s">
        <v>25</v>
      </c>
      <c r="D82" s="41"/>
      <c r="E82" s="41"/>
      <c r="F82" s="28" t="str">
        <f>E15</f>
        <v>Město Třeboň, Palackého nám. 46/II, 379 01 Třeboň</v>
      </c>
      <c r="G82" s="41"/>
      <c r="H82" s="41"/>
      <c r="I82" s="33" t="s">
        <v>31</v>
      </c>
      <c r="J82" s="37" t="str">
        <f>E21</f>
        <v>INVENTE, s.r.o., Žerotínova 483/1, 370 04 Č. Buděj</v>
      </c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36</v>
      </c>
      <c r="J83" s="37" t="str">
        <f>E24</f>
        <v xml:space="preserve"> </v>
      </c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9"/>
      <c r="B85" s="180"/>
      <c r="C85" s="181" t="s">
        <v>151</v>
      </c>
      <c r="D85" s="182" t="s">
        <v>59</v>
      </c>
      <c r="E85" s="182" t="s">
        <v>55</v>
      </c>
      <c r="F85" s="182" t="s">
        <v>56</v>
      </c>
      <c r="G85" s="182" t="s">
        <v>152</v>
      </c>
      <c r="H85" s="182" t="s">
        <v>153</v>
      </c>
      <c r="I85" s="182" t="s">
        <v>154</v>
      </c>
      <c r="J85" s="182" t="s">
        <v>141</v>
      </c>
      <c r="K85" s="183" t="s">
        <v>155</v>
      </c>
      <c r="L85" s="184"/>
      <c r="M85" s="93" t="s">
        <v>19</v>
      </c>
      <c r="N85" s="94" t="s">
        <v>44</v>
      </c>
      <c r="O85" s="94" t="s">
        <v>156</v>
      </c>
      <c r="P85" s="94" t="s">
        <v>157</v>
      </c>
      <c r="Q85" s="94" t="s">
        <v>158</v>
      </c>
      <c r="R85" s="94" t="s">
        <v>159</v>
      </c>
      <c r="S85" s="94" t="s">
        <v>160</v>
      </c>
      <c r="T85" s="95" t="s">
        <v>161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39"/>
      <c r="B86" s="40"/>
      <c r="C86" s="100" t="s">
        <v>162</v>
      </c>
      <c r="D86" s="41"/>
      <c r="E86" s="41"/>
      <c r="F86" s="41"/>
      <c r="G86" s="41"/>
      <c r="H86" s="41"/>
      <c r="I86" s="41"/>
      <c r="J86" s="185">
        <f>BK86</f>
        <v>0</v>
      </c>
      <c r="K86" s="41"/>
      <c r="L86" s="45"/>
      <c r="M86" s="96"/>
      <c r="N86" s="186"/>
      <c r="O86" s="97"/>
      <c r="P86" s="187">
        <f>P87+P101+P115+P134+P144</f>
        <v>0</v>
      </c>
      <c r="Q86" s="97"/>
      <c r="R86" s="187">
        <f>R87+R101+R115+R134+R144</f>
        <v>0</v>
      </c>
      <c r="S86" s="97"/>
      <c r="T86" s="188">
        <f>T87+T101+T115+T134+T144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73</v>
      </c>
      <c r="AU86" s="18" t="s">
        <v>142</v>
      </c>
      <c r="BK86" s="189">
        <f>BK87+BK101+BK115+BK134+BK144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858</v>
      </c>
      <c r="F87" s="193" t="s">
        <v>859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P88+P92</f>
        <v>0</v>
      </c>
      <c r="Q87" s="198"/>
      <c r="R87" s="199">
        <f>R88+R92</f>
        <v>0</v>
      </c>
      <c r="S87" s="198"/>
      <c r="T87" s="200">
        <f>T88+T92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201</v>
      </c>
      <c r="AT87" s="202" t="s">
        <v>73</v>
      </c>
      <c r="AU87" s="202" t="s">
        <v>74</v>
      </c>
      <c r="AY87" s="201" t="s">
        <v>165</v>
      </c>
      <c r="BK87" s="203">
        <f>BK88+BK92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889</v>
      </c>
      <c r="F88" s="204" t="s">
        <v>890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SUM(P89:P91)</f>
        <v>0</v>
      </c>
      <c r="Q88" s="198"/>
      <c r="R88" s="199">
        <f>SUM(R89:R91)</f>
        <v>0</v>
      </c>
      <c r="S88" s="198"/>
      <c r="T88" s="200">
        <f>SUM(T89:T91)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201</v>
      </c>
      <c r="AT88" s="202" t="s">
        <v>73</v>
      </c>
      <c r="AU88" s="202" t="s">
        <v>82</v>
      </c>
      <c r="AY88" s="201" t="s">
        <v>165</v>
      </c>
      <c r="BK88" s="203">
        <f>SUM(BK89:BK91)</f>
        <v>0</v>
      </c>
    </row>
    <row r="89" spans="1:65" s="2" customFormat="1" ht="16.5" customHeight="1">
      <c r="A89" s="39"/>
      <c r="B89" s="40"/>
      <c r="C89" s="206" t="s">
        <v>82</v>
      </c>
      <c r="D89" s="206" t="s">
        <v>167</v>
      </c>
      <c r="E89" s="207" t="s">
        <v>1375</v>
      </c>
      <c r="F89" s="208" t="s">
        <v>1376</v>
      </c>
      <c r="G89" s="209" t="s">
        <v>280</v>
      </c>
      <c r="H89" s="210">
        <v>1</v>
      </c>
      <c r="I89" s="211"/>
      <c r="J89" s="212">
        <f>ROUND(I89*H89,2)</f>
        <v>0</v>
      </c>
      <c r="K89" s="208" t="s">
        <v>170</v>
      </c>
      <c r="L89" s="45"/>
      <c r="M89" s="213" t="s">
        <v>19</v>
      </c>
      <c r="N89" s="214" t="s">
        <v>45</v>
      </c>
      <c r="O89" s="85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7" t="s">
        <v>1377</v>
      </c>
      <c r="AT89" s="217" t="s">
        <v>167</v>
      </c>
      <c r="AU89" s="217" t="s">
        <v>84</v>
      </c>
      <c r="AY89" s="18" t="s">
        <v>165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8" t="s">
        <v>82</v>
      </c>
      <c r="BK89" s="218">
        <f>ROUND(I89*H89,2)</f>
        <v>0</v>
      </c>
      <c r="BL89" s="18" t="s">
        <v>1377</v>
      </c>
      <c r="BM89" s="217" t="s">
        <v>1378</v>
      </c>
    </row>
    <row r="90" spans="1:47" s="2" customFormat="1" ht="12">
      <c r="A90" s="39"/>
      <c r="B90" s="40"/>
      <c r="C90" s="41"/>
      <c r="D90" s="219" t="s">
        <v>173</v>
      </c>
      <c r="E90" s="41"/>
      <c r="F90" s="220" t="s">
        <v>1376</v>
      </c>
      <c r="G90" s="41"/>
      <c r="H90" s="41"/>
      <c r="I90" s="221"/>
      <c r="J90" s="41"/>
      <c r="K90" s="41"/>
      <c r="L90" s="45"/>
      <c r="M90" s="222"/>
      <c r="N90" s="223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173</v>
      </c>
      <c r="AU90" s="18" t="s">
        <v>84</v>
      </c>
    </row>
    <row r="91" spans="1:47" s="2" customFormat="1" ht="12">
      <c r="A91" s="39"/>
      <c r="B91" s="40"/>
      <c r="C91" s="41"/>
      <c r="D91" s="224" t="s">
        <v>175</v>
      </c>
      <c r="E91" s="41"/>
      <c r="F91" s="225" t="s">
        <v>1379</v>
      </c>
      <c r="G91" s="41"/>
      <c r="H91" s="41"/>
      <c r="I91" s="221"/>
      <c r="J91" s="41"/>
      <c r="K91" s="41"/>
      <c r="L91" s="45"/>
      <c r="M91" s="222"/>
      <c r="N91" s="223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175</v>
      </c>
      <c r="AU91" s="18" t="s">
        <v>84</v>
      </c>
    </row>
    <row r="92" spans="1:63" s="12" customFormat="1" ht="22.8" customHeight="1">
      <c r="A92" s="12"/>
      <c r="B92" s="190"/>
      <c r="C92" s="191"/>
      <c r="D92" s="192" t="s">
        <v>73</v>
      </c>
      <c r="E92" s="204" t="s">
        <v>1380</v>
      </c>
      <c r="F92" s="204" t="s">
        <v>1381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SUM(P93:P100)</f>
        <v>0</v>
      </c>
      <c r="Q92" s="198"/>
      <c r="R92" s="199">
        <f>SUM(R93:R100)</f>
        <v>0</v>
      </c>
      <c r="S92" s="198"/>
      <c r="T92" s="200">
        <f>SUM(T93:T100)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201</v>
      </c>
      <c r="AT92" s="202" t="s">
        <v>73</v>
      </c>
      <c r="AU92" s="202" t="s">
        <v>82</v>
      </c>
      <c r="AY92" s="201" t="s">
        <v>165</v>
      </c>
      <c r="BK92" s="203">
        <f>SUM(BK93:BK100)</f>
        <v>0</v>
      </c>
    </row>
    <row r="93" spans="1:65" s="2" customFormat="1" ht="16.5" customHeight="1">
      <c r="A93" s="39"/>
      <c r="B93" s="40"/>
      <c r="C93" s="206" t="s">
        <v>84</v>
      </c>
      <c r="D93" s="206" t="s">
        <v>167</v>
      </c>
      <c r="E93" s="207" t="s">
        <v>1382</v>
      </c>
      <c r="F93" s="208" t="s">
        <v>1381</v>
      </c>
      <c r="G93" s="209" t="s">
        <v>280</v>
      </c>
      <c r="H93" s="210">
        <v>1</v>
      </c>
      <c r="I93" s="211"/>
      <c r="J93" s="212">
        <f>ROUND(I93*H93,2)</f>
        <v>0</v>
      </c>
      <c r="K93" s="208" t="s">
        <v>170</v>
      </c>
      <c r="L93" s="45"/>
      <c r="M93" s="213" t="s">
        <v>19</v>
      </c>
      <c r="N93" s="214" t="s">
        <v>45</v>
      </c>
      <c r="O93" s="85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7" t="s">
        <v>1377</v>
      </c>
      <c r="AT93" s="217" t="s">
        <v>167</v>
      </c>
      <c r="AU93" s="217" t="s">
        <v>84</v>
      </c>
      <c r="AY93" s="18" t="s">
        <v>165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82</v>
      </c>
      <c r="BK93" s="218">
        <f>ROUND(I93*H93,2)</f>
        <v>0</v>
      </c>
      <c r="BL93" s="18" t="s">
        <v>1377</v>
      </c>
      <c r="BM93" s="217" t="s">
        <v>1383</v>
      </c>
    </row>
    <row r="94" spans="1:47" s="2" customFormat="1" ht="12">
      <c r="A94" s="39"/>
      <c r="B94" s="40"/>
      <c r="C94" s="41"/>
      <c r="D94" s="219" t="s">
        <v>173</v>
      </c>
      <c r="E94" s="41"/>
      <c r="F94" s="220" t="s">
        <v>1381</v>
      </c>
      <c r="G94" s="41"/>
      <c r="H94" s="41"/>
      <c r="I94" s="221"/>
      <c r="J94" s="41"/>
      <c r="K94" s="41"/>
      <c r="L94" s="45"/>
      <c r="M94" s="222"/>
      <c r="N94" s="223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173</v>
      </c>
      <c r="AU94" s="18" t="s">
        <v>84</v>
      </c>
    </row>
    <row r="95" spans="1:47" s="2" customFormat="1" ht="12">
      <c r="A95" s="39"/>
      <c r="B95" s="40"/>
      <c r="C95" s="41"/>
      <c r="D95" s="224" t="s">
        <v>175</v>
      </c>
      <c r="E95" s="41"/>
      <c r="F95" s="225" t="s">
        <v>1384</v>
      </c>
      <c r="G95" s="41"/>
      <c r="H95" s="41"/>
      <c r="I95" s="221"/>
      <c r="J95" s="41"/>
      <c r="K95" s="41"/>
      <c r="L95" s="45"/>
      <c r="M95" s="222"/>
      <c r="N95" s="223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175</v>
      </c>
      <c r="AU95" s="18" t="s">
        <v>84</v>
      </c>
    </row>
    <row r="96" spans="1:47" s="2" customFormat="1" ht="12">
      <c r="A96" s="39"/>
      <c r="B96" s="40"/>
      <c r="C96" s="41"/>
      <c r="D96" s="219" t="s">
        <v>185</v>
      </c>
      <c r="E96" s="41"/>
      <c r="F96" s="248" t="s">
        <v>1385</v>
      </c>
      <c r="G96" s="41"/>
      <c r="H96" s="41"/>
      <c r="I96" s="221"/>
      <c r="J96" s="41"/>
      <c r="K96" s="41"/>
      <c r="L96" s="45"/>
      <c r="M96" s="222"/>
      <c r="N96" s="223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185</v>
      </c>
      <c r="AU96" s="18" t="s">
        <v>84</v>
      </c>
    </row>
    <row r="97" spans="1:65" s="2" customFormat="1" ht="16.5" customHeight="1">
      <c r="A97" s="39"/>
      <c r="B97" s="40"/>
      <c r="C97" s="206" t="s">
        <v>107</v>
      </c>
      <c r="D97" s="206" t="s">
        <v>167</v>
      </c>
      <c r="E97" s="207" t="s">
        <v>1386</v>
      </c>
      <c r="F97" s="208" t="s">
        <v>1387</v>
      </c>
      <c r="G97" s="209" t="s">
        <v>280</v>
      </c>
      <c r="H97" s="210">
        <v>1</v>
      </c>
      <c r="I97" s="211"/>
      <c r="J97" s="212">
        <f>ROUND(I97*H97,2)</f>
        <v>0</v>
      </c>
      <c r="K97" s="208" t="s">
        <v>170</v>
      </c>
      <c r="L97" s="45"/>
      <c r="M97" s="213" t="s">
        <v>19</v>
      </c>
      <c r="N97" s="214" t="s">
        <v>45</v>
      </c>
      <c r="O97" s="85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1377</v>
      </c>
      <c r="AT97" s="217" t="s">
        <v>167</v>
      </c>
      <c r="AU97" s="217" t="s">
        <v>84</v>
      </c>
      <c r="AY97" s="18" t="s">
        <v>165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82</v>
      </c>
      <c r="BK97" s="218">
        <f>ROUND(I97*H97,2)</f>
        <v>0</v>
      </c>
      <c r="BL97" s="18" t="s">
        <v>1377</v>
      </c>
      <c r="BM97" s="217" t="s">
        <v>1388</v>
      </c>
    </row>
    <row r="98" spans="1:47" s="2" customFormat="1" ht="12">
      <c r="A98" s="39"/>
      <c r="B98" s="40"/>
      <c r="C98" s="41"/>
      <c r="D98" s="219" t="s">
        <v>173</v>
      </c>
      <c r="E98" s="41"/>
      <c r="F98" s="220" t="s">
        <v>1387</v>
      </c>
      <c r="G98" s="41"/>
      <c r="H98" s="41"/>
      <c r="I98" s="221"/>
      <c r="J98" s="41"/>
      <c r="K98" s="41"/>
      <c r="L98" s="45"/>
      <c r="M98" s="222"/>
      <c r="N98" s="223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173</v>
      </c>
      <c r="AU98" s="18" t="s">
        <v>84</v>
      </c>
    </row>
    <row r="99" spans="1:47" s="2" customFormat="1" ht="12">
      <c r="A99" s="39"/>
      <c r="B99" s="40"/>
      <c r="C99" s="41"/>
      <c r="D99" s="224" t="s">
        <v>175</v>
      </c>
      <c r="E99" s="41"/>
      <c r="F99" s="225" t="s">
        <v>1389</v>
      </c>
      <c r="G99" s="41"/>
      <c r="H99" s="41"/>
      <c r="I99" s="221"/>
      <c r="J99" s="41"/>
      <c r="K99" s="41"/>
      <c r="L99" s="45"/>
      <c r="M99" s="222"/>
      <c r="N99" s="223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175</v>
      </c>
      <c r="AU99" s="18" t="s">
        <v>84</v>
      </c>
    </row>
    <row r="100" spans="1:47" s="2" customFormat="1" ht="12">
      <c r="A100" s="39"/>
      <c r="B100" s="40"/>
      <c r="C100" s="41"/>
      <c r="D100" s="219" t="s">
        <v>185</v>
      </c>
      <c r="E100" s="41"/>
      <c r="F100" s="248" t="s">
        <v>1390</v>
      </c>
      <c r="G100" s="41"/>
      <c r="H100" s="41"/>
      <c r="I100" s="221"/>
      <c r="J100" s="41"/>
      <c r="K100" s="41"/>
      <c r="L100" s="45"/>
      <c r="M100" s="222"/>
      <c r="N100" s="223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185</v>
      </c>
      <c r="AU100" s="18" t="s">
        <v>84</v>
      </c>
    </row>
    <row r="101" spans="1:63" s="12" customFormat="1" ht="25.9" customHeight="1">
      <c r="A101" s="12"/>
      <c r="B101" s="190"/>
      <c r="C101" s="191"/>
      <c r="D101" s="192" t="s">
        <v>73</v>
      </c>
      <c r="E101" s="193" t="s">
        <v>860</v>
      </c>
      <c r="F101" s="193" t="s">
        <v>861</v>
      </c>
      <c r="G101" s="191"/>
      <c r="H101" s="191"/>
      <c r="I101" s="194"/>
      <c r="J101" s="195">
        <f>BK101</f>
        <v>0</v>
      </c>
      <c r="K101" s="191"/>
      <c r="L101" s="196"/>
      <c r="M101" s="197"/>
      <c r="N101" s="198"/>
      <c r="O101" s="198"/>
      <c r="P101" s="199">
        <f>SUM(P102:P114)</f>
        <v>0</v>
      </c>
      <c r="Q101" s="198"/>
      <c r="R101" s="199">
        <f>SUM(R102:R114)</f>
        <v>0</v>
      </c>
      <c r="S101" s="198"/>
      <c r="T101" s="200">
        <f>SUM(T102:T114)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201</v>
      </c>
      <c r="AT101" s="202" t="s">
        <v>73</v>
      </c>
      <c r="AU101" s="202" t="s">
        <v>74</v>
      </c>
      <c r="AY101" s="201" t="s">
        <v>165</v>
      </c>
      <c r="BK101" s="203">
        <f>SUM(BK102:BK114)</f>
        <v>0</v>
      </c>
    </row>
    <row r="102" spans="1:65" s="2" customFormat="1" ht="16.5" customHeight="1">
      <c r="A102" s="39"/>
      <c r="B102" s="40"/>
      <c r="C102" s="206" t="s">
        <v>171</v>
      </c>
      <c r="D102" s="206" t="s">
        <v>167</v>
      </c>
      <c r="E102" s="207" t="s">
        <v>1391</v>
      </c>
      <c r="F102" s="208" t="s">
        <v>861</v>
      </c>
      <c r="G102" s="209" t="s">
        <v>280</v>
      </c>
      <c r="H102" s="210">
        <v>1</v>
      </c>
      <c r="I102" s="211"/>
      <c r="J102" s="212">
        <f>ROUND(I102*H102,2)</f>
        <v>0</v>
      </c>
      <c r="K102" s="208" t="s">
        <v>170</v>
      </c>
      <c r="L102" s="45"/>
      <c r="M102" s="213" t="s">
        <v>19</v>
      </c>
      <c r="N102" s="214" t="s">
        <v>45</v>
      </c>
      <c r="O102" s="85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1377</v>
      </c>
      <c r="AT102" s="217" t="s">
        <v>167</v>
      </c>
      <c r="AU102" s="217" t="s">
        <v>82</v>
      </c>
      <c r="AY102" s="18" t="s">
        <v>165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82</v>
      </c>
      <c r="BK102" s="218">
        <f>ROUND(I102*H102,2)</f>
        <v>0</v>
      </c>
      <c r="BL102" s="18" t="s">
        <v>1377</v>
      </c>
      <c r="BM102" s="217" t="s">
        <v>1392</v>
      </c>
    </row>
    <row r="103" spans="1:47" s="2" customFormat="1" ht="12">
      <c r="A103" s="39"/>
      <c r="B103" s="40"/>
      <c r="C103" s="41"/>
      <c r="D103" s="219" t="s">
        <v>173</v>
      </c>
      <c r="E103" s="41"/>
      <c r="F103" s="220" t="s">
        <v>861</v>
      </c>
      <c r="G103" s="41"/>
      <c r="H103" s="41"/>
      <c r="I103" s="221"/>
      <c r="J103" s="41"/>
      <c r="K103" s="41"/>
      <c r="L103" s="45"/>
      <c r="M103" s="222"/>
      <c r="N103" s="223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173</v>
      </c>
      <c r="AU103" s="18" t="s">
        <v>82</v>
      </c>
    </row>
    <row r="104" spans="1:47" s="2" customFormat="1" ht="12">
      <c r="A104" s="39"/>
      <c r="B104" s="40"/>
      <c r="C104" s="41"/>
      <c r="D104" s="224" t="s">
        <v>175</v>
      </c>
      <c r="E104" s="41"/>
      <c r="F104" s="225" t="s">
        <v>1393</v>
      </c>
      <c r="G104" s="41"/>
      <c r="H104" s="41"/>
      <c r="I104" s="221"/>
      <c r="J104" s="41"/>
      <c r="K104" s="41"/>
      <c r="L104" s="45"/>
      <c r="M104" s="222"/>
      <c r="N104" s="22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175</v>
      </c>
      <c r="AU104" s="18" t="s">
        <v>82</v>
      </c>
    </row>
    <row r="105" spans="1:47" s="2" customFormat="1" ht="12">
      <c r="A105" s="39"/>
      <c r="B105" s="40"/>
      <c r="C105" s="41"/>
      <c r="D105" s="219" t="s">
        <v>185</v>
      </c>
      <c r="E105" s="41"/>
      <c r="F105" s="248" t="s">
        <v>1394</v>
      </c>
      <c r="G105" s="41"/>
      <c r="H105" s="41"/>
      <c r="I105" s="221"/>
      <c r="J105" s="41"/>
      <c r="K105" s="41"/>
      <c r="L105" s="45"/>
      <c r="M105" s="222"/>
      <c r="N105" s="223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185</v>
      </c>
      <c r="AU105" s="18" t="s">
        <v>82</v>
      </c>
    </row>
    <row r="106" spans="1:65" s="2" customFormat="1" ht="16.5" customHeight="1">
      <c r="A106" s="39"/>
      <c r="B106" s="40"/>
      <c r="C106" s="206" t="s">
        <v>201</v>
      </c>
      <c r="D106" s="206" t="s">
        <v>167</v>
      </c>
      <c r="E106" s="207" t="s">
        <v>1395</v>
      </c>
      <c r="F106" s="208" t="s">
        <v>1396</v>
      </c>
      <c r="G106" s="209" t="s">
        <v>280</v>
      </c>
      <c r="H106" s="210">
        <v>1</v>
      </c>
      <c r="I106" s="211"/>
      <c r="J106" s="212">
        <f>ROUND(I106*H106,2)</f>
        <v>0</v>
      </c>
      <c r="K106" s="208" t="s">
        <v>19</v>
      </c>
      <c r="L106" s="45"/>
      <c r="M106" s="213" t="s">
        <v>19</v>
      </c>
      <c r="N106" s="214" t="s">
        <v>45</v>
      </c>
      <c r="O106" s="85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7" t="s">
        <v>1377</v>
      </c>
      <c r="AT106" s="217" t="s">
        <v>167</v>
      </c>
      <c r="AU106" s="217" t="s">
        <v>82</v>
      </c>
      <c r="AY106" s="18" t="s">
        <v>165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8" t="s">
        <v>82</v>
      </c>
      <c r="BK106" s="218">
        <f>ROUND(I106*H106,2)</f>
        <v>0</v>
      </c>
      <c r="BL106" s="18" t="s">
        <v>1377</v>
      </c>
      <c r="BM106" s="217" t="s">
        <v>1397</v>
      </c>
    </row>
    <row r="107" spans="1:47" s="2" customFormat="1" ht="12">
      <c r="A107" s="39"/>
      <c r="B107" s="40"/>
      <c r="C107" s="41"/>
      <c r="D107" s="219" t="s">
        <v>173</v>
      </c>
      <c r="E107" s="41"/>
      <c r="F107" s="220" t="s">
        <v>1396</v>
      </c>
      <c r="G107" s="41"/>
      <c r="H107" s="41"/>
      <c r="I107" s="221"/>
      <c r="J107" s="41"/>
      <c r="K107" s="41"/>
      <c r="L107" s="45"/>
      <c r="M107" s="222"/>
      <c r="N107" s="223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173</v>
      </c>
      <c r="AU107" s="18" t="s">
        <v>82</v>
      </c>
    </row>
    <row r="108" spans="1:47" s="2" customFormat="1" ht="12">
      <c r="A108" s="39"/>
      <c r="B108" s="40"/>
      <c r="C108" s="41"/>
      <c r="D108" s="219" t="s">
        <v>185</v>
      </c>
      <c r="E108" s="41"/>
      <c r="F108" s="248" t="s">
        <v>1398</v>
      </c>
      <c r="G108" s="41"/>
      <c r="H108" s="41"/>
      <c r="I108" s="221"/>
      <c r="J108" s="41"/>
      <c r="K108" s="41"/>
      <c r="L108" s="45"/>
      <c r="M108" s="222"/>
      <c r="N108" s="22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185</v>
      </c>
      <c r="AU108" s="18" t="s">
        <v>82</v>
      </c>
    </row>
    <row r="109" spans="1:65" s="2" customFormat="1" ht="16.5" customHeight="1">
      <c r="A109" s="39"/>
      <c r="B109" s="40"/>
      <c r="C109" s="206" t="s">
        <v>207</v>
      </c>
      <c r="D109" s="206" t="s">
        <v>167</v>
      </c>
      <c r="E109" s="207" t="s">
        <v>1399</v>
      </c>
      <c r="F109" s="208" t="s">
        <v>1400</v>
      </c>
      <c r="G109" s="209" t="s">
        <v>280</v>
      </c>
      <c r="H109" s="210">
        <v>1</v>
      </c>
      <c r="I109" s="211"/>
      <c r="J109" s="212">
        <f>ROUND(I109*H109,2)</f>
        <v>0</v>
      </c>
      <c r="K109" s="208" t="s">
        <v>19</v>
      </c>
      <c r="L109" s="45"/>
      <c r="M109" s="213" t="s">
        <v>19</v>
      </c>
      <c r="N109" s="214" t="s">
        <v>45</v>
      </c>
      <c r="O109" s="85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7" t="s">
        <v>1377</v>
      </c>
      <c r="AT109" s="217" t="s">
        <v>167</v>
      </c>
      <c r="AU109" s="217" t="s">
        <v>82</v>
      </c>
      <c r="AY109" s="18" t="s">
        <v>165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82</v>
      </c>
      <c r="BK109" s="218">
        <f>ROUND(I109*H109,2)</f>
        <v>0</v>
      </c>
      <c r="BL109" s="18" t="s">
        <v>1377</v>
      </c>
      <c r="BM109" s="217" t="s">
        <v>1401</v>
      </c>
    </row>
    <row r="110" spans="1:47" s="2" customFormat="1" ht="12">
      <c r="A110" s="39"/>
      <c r="B110" s="40"/>
      <c r="C110" s="41"/>
      <c r="D110" s="219" t="s">
        <v>173</v>
      </c>
      <c r="E110" s="41"/>
      <c r="F110" s="220" t="s">
        <v>1400</v>
      </c>
      <c r="G110" s="41"/>
      <c r="H110" s="41"/>
      <c r="I110" s="221"/>
      <c r="J110" s="41"/>
      <c r="K110" s="41"/>
      <c r="L110" s="45"/>
      <c r="M110" s="222"/>
      <c r="N110" s="223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173</v>
      </c>
      <c r="AU110" s="18" t="s">
        <v>82</v>
      </c>
    </row>
    <row r="111" spans="1:65" s="2" customFormat="1" ht="16.5" customHeight="1">
      <c r="A111" s="39"/>
      <c r="B111" s="40"/>
      <c r="C111" s="206" t="s">
        <v>137</v>
      </c>
      <c r="D111" s="206" t="s">
        <v>167</v>
      </c>
      <c r="E111" s="207" t="s">
        <v>875</v>
      </c>
      <c r="F111" s="208" t="s">
        <v>876</v>
      </c>
      <c r="G111" s="209" t="s">
        <v>280</v>
      </c>
      <c r="H111" s="210">
        <v>1</v>
      </c>
      <c r="I111" s="211"/>
      <c r="J111" s="212">
        <f>ROUND(I111*H111,2)</f>
        <v>0</v>
      </c>
      <c r="K111" s="208" t="s">
        <v>170</v>
      </c>
      <c r="L111" s="45"/>
      <c r="M111" s="213" t="s">
        <v>19</v>
      </c>
      <c r="N111" s="214" t="s">
        <v>45</v>
      </c>
      <c r="O111" s="85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7" t="s">
        <v>1377</v>
      </c>
      <c r="AT111" s="217" t="s">
        <v>167</v>
      </c>
      <c r="AU111" s="217" t="s">
        <v>82</v>
      </c>
      <c r="AY111" s="18" t="s">
        <v>165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82</v>
      </c>
      <c r="BK111" s="218">
        <f>ROUND(I111*H111,2)</f>
        <v>0</v>
      </c>
      <c r="BL111" s="18" t="s">
        <v>1377</v>
      </c>
      <c r="BM111" s="217" t="s">
        <v>1402</v>
      </c>
    </row>
    <row r="112" spans="1:47" s="2" customFormat="1" ht="12">
      <c r="A112" s="39"/>
      <c r="B112" s="40"/>
      <c r="C112" s="41"/>
      <c r="D112" s="219" t="s">
        <v>173</v>
      </c>
      <c r="E112" s="41"/>
      <c r="F112" s="220" t="s">
        <v>876</v>
      </c>
      <c r="G112" s="41"/>
      <c r="H112" s="41"/>
      <c r="I112" s="221"/>
      <c r="J112" s="41"/>
      <c r="K112" s="41"/>
      <c r="L112" s="45"/>
      <c r="M112" s="222"/>
      <c r="N112" s="223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173</v>
      </c>
      <c r="AU112" s="18" t="s">
        <v>82</v>
      </c>
    </row>
    <row r="113" spans="1:47" s="2" customFormat="1" ht="12">
      <c r="A113" s="39"/>
      <c r="B113" s="40"/>
      <c r="C113" s="41"/>
      <c r="D113" s="224" t="s">
        <v>175</v>
      </c>
      <c r="E113" s="41"/>
      <c r="F113" s="225" t="s">
        <v>1403</v>
      </c>
      <c r="G113" s="41"/>
      <c r="H113" s="41"/>
      <c r="I113" s="221"/>
      <c r="J113" s="41"/>
      <c r="K113" s="41"/>
      <c r="L113" s="45"/>
      <c r="M113" s="222"/>
      <c r="N113" s="223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175</v>
      </c>
      <c r="AU113" s="18" t="s">
        <v>82</v>
      </c>
    </row>
    <row r="114" spans="1:47" s="2" customFormat="1" ht="12">
      <c r="A114" s="39"/>
      <c r="B114" s="40"/>
      <c r="C114" s="41"/>
      <c r="D114" s="219" t="s">
        <v>185</v>
      </c>
      <c r="E114" s="41"/>
      <c r="F114" s="248" t="s">
        <v>1404</v>
      </c>
      <c r="G114" s="41"/>
      <c r="H114" s="41"/>
      <c r="I114" s="221"/>
      <c r="J114" s="41"/>
      <c r="K114" s="41"/>
      <c r="L114" s="45"/>
      <c r="M114" s="222"/>
      <c r="N114" s="223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185</v>
      </c>
      <c r="AU114" s="18" t="s">
        <v>82</v>
      </c>
    </row>
    <row r="115" spans="1:63" s="12" customFormat="1" ht="25.9" customHeight="1">
      <c r="A115" s="12"/>
      <c r="B115" s="190"/>
      <c r="C115" s="191"/>
      <c r="D115" s="192" t="s">
        <v>73</v>
      </c>
      <c r="E115" s="193" t="s">
        <v>1405</v>
      </c>
      <c r="F115" s="193" t="s">
        <v>1406</v>
      </c>
      <c r="G115" s="191"/>
      <c r="H115" s="191"/>
      <c r="I115" s="194"/>
      <c r="J115" s="195">
        <f>BK115</f>
        <v>0</v>
      </c>
      <c r="K115" s="191"/>
      <c r="L115" s="196"/>
      <c r="M115" s="197"/>
      <c r="N115" s="198"/>
      <c r="O115" s="198"/>
      <c r="P115" s="199">
        <f>SUM(P116:P133)</f>
        <v>0</v>
      </c>
      <c r="Q115" s="198"/>
      <c r="R115" s="199">
        <f>SUM(R116:R133)</f>
        <v>0</v>
      </c>
      <c r="S115" s="198"/>
      <c r="T115" s="200">
        <f>SUM(T116:T133)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1" t="s">
        <v>201</v>
      </c>
      <c r="AT115" s="202" t="s">
        <v>73</v>
      </c>
      <c r="AU115" s="202" t="s">
        <v>74</v>
      </c>
      <c r="AY115" s="201" t="s">
        <v>165</v>
      </c>
      <c r="BK115" s="203">
        <f>SUM(BK116:BK133)</f>
        <v>0</v>
      </c>
    </row>
    <row r="116" spans="1:65" s="2" customFormat="1" ht="16.5" customHeight="1">
      <c r="A116" s="39"/>
      <c r="B116" s="40"/>
      <c r="C116" s="206" t="s">
        <v>218</v>
      </c>
      <c r="D116" s="206" t="s">
        <v>167</v>
      </c>
      <c r="E116" s="207" t="s">
        <v>1407</v>
      </c>
      <c r="F116" s="208" t="s">
        <v>1406</v>
      </c>
      <c r="G116" s="209" t="s">
        <v>280</v>
      </c>
      <c r="H116" s="210">
        <v>1</v>
      </c>
      <c r="I116" s="211"/>
      <c r="J116" s="212">
        <f>ROUND(I116*H116,2)</f>
        <v>0</v>
      </c>
      <c r="K116" s="208" t="s">
        <v>19</v>
      </c>
      <c r="L116" s="45"/>
      <c r="M116" s="213" t="s">
        <v>19</v>
      </c>
      <c r="N116" s="214" t="s">
        <v>45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1377</v>
      </c>
      <c r="AT116" s="217" t="s">
        <v>167</v>
      </c>
      <c r="AU116" s="217" t="s">
        <v>82</v>
      </c>
      <c r="AY116" s="18" t="s">
        <v>165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82</v>
      </c>
      <c r="BK116" s="218">
        <f>ROUND(I116*H116,2)</f>
        <v>0</v>
      </c>
      <c r="BL116" s="18" t="s">
        <v>1377</v>
      </c>
      <c r="BM116" s="217" t="s">
        <v>1408</v>
      </c>
    </row>
    <row r="117" spans="1:47" s="2" customFormat="1" ht="12">
      <c r="A117" s="39"/>
      <c r="B117" s="40"/>
      <c r="C117" s="41"/>
      <c r="D117" s="219" t="s">
        <v>173</v>
      </c>
      <c r="E117" s="41"/>
      <c r="F117" s="220" t="s">
        <v>1406</v>
      </c>
      <c r="G117" s="41"/>
      <c r="H117" s="41"/>
      <c r="I117" s="221"/>
      <c r="J117" s="41"/>
      <c r="K117" s="41"/>
      <c r="L117" s="45"/>
      <c r="M117" s="222"/>
      <c r="N117" s="223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173</v>
      </c>
      <c r="AU117" s="18" t="s">
        <v>82</v>
      </c>
    </row>
    <row r="118" spans="1:47" s="2" customFormat="1" ht="12">
      <c r="A118" s="39"/>
      <c r="B118" s="40"/>
      <c r="C118" s="41"/>
      <c r="D118" s="219" t="s">
        <v>185</v>
      </c>
      <c r="E118" s="41"/>
      <c r="F118" s="248" t="s">
        <v>1409</v>
      </c>
      <c r="G118" s="41"/>
      <c r="H118" s="41"/>
      <c r="I118" s="221"/>
      <c r="J118" s="41"/>
      <c r="K118" s="41"/>
      <c r="L118" s="45"/>
      <c r="M118" s="222"/>
      <c r="N118" s="223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185</v>
      </c>
      <c r="AU118" s="18" t="s">
        <v>82</v>
      </c>
    </row>
    <row r="119" spans="1:65" s="2" customFormat="1" ht="16.5" customHeight="1">
      <c r="A119" s="39"/>
      <c r="B119" s="40"/>
      <c r="C119" s="206" t="s">
        <v>229</v>
      </c>
      <c r="D119" s="206" t="s">
        <v>167</v>
      </c>
      <c r="E119" s="207" t="s">
        <v>1410</v>
      </c>
      <c r="F119" s="208" t="s">
        <v>1411</v>
      </c>
      <c r="G119" s="209" t="s">
        <v>280</v>
      </c>
      <c r="H119" s="210">
        <v>1</v>
      </c>
      <c r="I119" s="211"/>
      <c r="J119" s="212">
        <f>ROUND(I119*H119,2)</f>
        <v>0</v>
      </c>
      <c r="K119" s="208" t="s">
        <v>170</v>
      </c>
      <c r="L119" s="45"/>
      <c r="M119" s="213" t="s">
        <v>19</v>
      </c>
      <c r="N119" s="214" t="s">
        <v>45</v>
      </c>
      <c r="O119" s="85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1377</v>
      </c>
      <c r="AT119" s="217" t="s">
        <v>167</v>
      </c>
      <c r="AU119" s="217" t="s">
        <v>82</v>
      </c>
      <c r="AY119" s="18" t="s">
        <v>165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82</v>
      </c>
      <c r="BK119" s="218">
        <f>ROUND(I119*H119,2)</f>
        <v>0</v>
      </c>
      <c r="BL119" s="18" t="s">
        <v>1377</v>
      </c>
      <c r="BM119" s="217" t="s">
        <v>1412</v>
      </c>
    </row>
    <row r="120" spans="1:47" s="2" customFormat="1" ht="12">
      <c r="A120" s="39"/>
      <c r="B120" s="40"/>
      <c r="C120" s="41"/>
      <c r="D120" s="219" t="s">
        <v>173</v>
      </c>
      <c r="E120" s="41"/>
      <c r="F120" s="220" t="s">
        <v>1411</v>
      </c>
      <c r="G120" s="41"/>
      <c r="H120" s="41"/>
      <c r="I120" s="221"/>
      <c r="J120" s="41"/>
      <c r="K120" s="41"/>
      <c r="L120" s="45"/>
      <c r="M120" s="222"/>
      <c r="N120" s="223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173</v>
      </c>
      <c r="AU120" s="18" t="s">
        <v>82</v>
      </c>
    </row>
    <row r="121" spans="1:47" s="2" customFormat="1" ht="12">
      <c r="A121" s="39"/>
      <c r="B121" s="40"/>
      <c r="C121" s="41"/>
      <c r="D121" s="224" t="s">
        <v>175</v>
      </c>
      <c r="E121" s="41"/>
      <c r="F121" s="225" t="s">
        <v>1413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175</v>
      </c>
      <c r="AU121" s="18" t="s">
        <v>82</v>
      </c>
    </row>
    <row r="122" spans="1:65" s="2" customFormat="1" ht="16.5" customHeight="1">
      <c r="A122" s="39"/>
      <c r="B122" s="40"/>
      <c r="C122" s="206" t="s">
        <v>235</v>
      </c>
      <c r="D122" s="206" t="s">
        <v>167</v>
      </c>
      <c r="E122" s="207" t="s">
        <v>1414</v>
      </c>
      <c r="F122" s="208" t="s">
        <v>1415</v>
      </c>
      <c r="G122" s="209" t="s">
        <v>280</v>
      </c>
      <c r="H122" s="210">
        <v>1</v>
      </c>
      <c r="I122" s="211"/>
      <c r="J122" s="212">
        <f>ROUND(I122*H122,2)</f>
        <v>0</v>
      </c>
      <c r="K122" s="208" t="s">
        <v>170</v>
      </c>
      <c r="L122" s="45"/>
      <c r="M122" s="213" t="s">
        <v>19</v>
      </c>
      <c r="N122" s="214" t="s">
        <v>45</v>
      </c>
      <c r="O122" s="85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1377</v>
      </c>
      <c r="AT122" s="217" t="s">
        <v>167</v>
      </c>
      <c r="AU122" s="217" t="s">
        <v>82</v>
      </c>
      <c r="AY122" s="18" t="s">
        <v>165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82</v>
      </c>
      <c r="BK122" s="218">
        <f>ROUND(I122*H122,2)</f>
        <v>0</v>
      </c>
      <c r="BL122" s="18" t="s">
        <v>1377</v>
      </c>
      <c r="BM122" s="217" t="s">
        <v>1416</v>
      </c>
    </row>
    <row r="123" spans="1:47" s="2" customFormat="1" ht="12">
      <c r="A123" s="39"/>
      <c r="B123" s="40"/>
      <c r="C123" s="41"/>
      <c r="D123" s="219" t="s">
        <v>173</v>
      </c>
      <c r="E123" s="41"/>
      <c r="F123" s="220" t="s">
        <v>1415</v>
      </c>
      <c r="G123" s="41"/>
      <c r="H123" s="41"/>
      <c r="I123" s="221"/>
      <c r="J123" s="41"/>
      <c r="K123" s="41"/>
      <c r="L123" s="45"/>
      <c r="M123" s="222"/>
      <c r="N123" s="223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173</v>
      </c>
      <c r="AU123" s="18" t="s">
        <v>82</v>
      </c>
    </row>
    <row r="124" spans="1:47" s="2" customFormat="1" ht="12">
      <c r="A124" s="39"/>
      <c r="B124" s="40"/>
      <c r="C124" s="41"/>
      <c r="D124" s="224" t="s">
        <v>175</v>
      </c>
      <c r="E124" s="41"/>
      <c r="F124" s="225" t="s">
        <v>1417</v>
      </c>
      <c r="G124" s="41"/>
      <c r="H124" s="41"/>
      <c r="I124" s="221"/>
      <c r="J124" s="41"/>
      <c r="K124" s="41"/>
      <c r="L124" s="45"/>
      <c r="M124" s="222"/>
      <c r="N124" s="223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175</v>
      </c>
      <c r="AU124" s="18" t="s">
        <v>82</v>
      </c>
    </row>
    <row r="125" spans="1:65" s="2" customFormat="1" ht="16.5" customHeight="1">
      <c r="A125" s="39"/>
      <c r="B125" s="40"/>
      <c r="C125" s="206" t="s">
        <v>243</v>
      </c>
      <c r="D125" s="206" t="s">
        <v>167</v>
      </c>
      <c r="E125" s="207" t="s">
        <v>1418</v>
      </c>
      <c r="F125" s="208" t="s">
        <v>1419</v>
      </c>
      <c r="G125" s="209" t="s">
        <v>280</v>
      </c>
      <c r="H125" s="210">
        <v>1</v>
      </c>
      <c r="I125" s="211"/>
      <c r="J125" s="212">
        <f>ROUND(I125*H125,2)</f>
        <v>0</v>
      </c>
      <c r="K125" s="208" t="s">
        <v>170</v>
      </c>
      <c r="L125" s="45"/>
      <c r="M125" s="213" t="s">
        <v>19</v>
      </c>
      <c r="N125" s="214" t="s">
        <v>45</v>
      </c>
      <c r="O125" s="85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1377</v>
      </c>
      <c r="AT125" s="217" t="s">
        <v>167</v>
      </c>
      <c r="AU125" s="217" t="s">
        <v>82</v>
      </c>
      <c r="AY125" s="18" t="s">
        <v>165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82</v>
      </c>
      <c r="BK125" s="218">
        <f>ROUND(I125*H125,2)</f>
        <v>0</v>
      </c>
      <c r="BL125" s="18" t="s">
        <v>1377</v>
      </c>
      <c r="BM125" s="217" t="s">
        <v>1420</v>
      </c>
    </row>
    <row r="126" spans="1:47" s="2" customFormat="1" ht="12">
      <c r="A126" s="39"/>
      <c r="B126" s="40"/>
      <c r="C126" s="41"/>
      <c r="D126" s="219" t="s">
        <v>173</v>
      </c>
      <c r="E126" s="41"/>
      <c r="F126" s="220" t="s">
        <v>1419</v>
      </c>
      <c r="G126" s="41"/>
      <c r="H126" s="41"/>
      <c r="I126" s="221"/>
      <c r="J126" s="41"/>
      <c r="K126" s="41"/>
      <c r="L126" s="45"/>
      <c r="M126" s="222"/>
      <c r="N126" s="223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82</v>
      </c>
    </row>
    <row r="127" spans="1:47" s="2" customFormat="1" ht="12">
      <c r="A127" s="39"/>
      <c r="B127" s="40"/>
      <c r="C127" s="41"/>
      <c r="D127" s="224" t="s">
        <v>175</v>
      </c>
      <c r="E127" s="41"/>
      <c r="F127" s="225" t="s">
        <v>1421</v>
      </c>
      <c r="G127" s="41"/>
      <c r="H127" s="41"/>
      <c r="I127" s="221"/>
      <c r="J127" s="41"/>
      <c r="K127" s="41"/>
      <c r="L127" s="45"/>
      <c r="M127" s="222"/>
      <c r="N127" s="223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175</v>
      </c>
      <c r="AU127" s="18" t="s">
        <v>82</v>
      </c>
    </row>
    <row r="128" spans="1:65" s="2" customFormat="1" ht="16.5" customHeight="1">
      <c r="A128" s="39"/>
      <c r="B128" s="40"/>
      <c r="C128" s="206" t="s">
        <v>253</v>
      </c>
      <c r="D128" s="206" t="s">
        <v>167</v>
      </c>
      <c r="E128" s="207" t="s">
        <v>1422</v>
      </c>
      <c r="F128" s="208" t="s">
        <v>1423</v>
      </c>
      <c r="G128" s="209" t="s">
        <v>280</v>
      </c>
      <c r="H128" s="210">
        <v>1</v>
      </c>
      <c r="I128" s="211"/>
      <c r="J128" s="212">
        <f>ROUND(I128*H128,2)</f>
        <v>0</v>
      </c>
      <c r="K128" s="208" t="s">
        <v>170</v>
      </c>
      <c r="L128" s="45"/>
      <c r="M128" s="213" t="s">
        <v>19</v>
      </c>
      <c r="N128" s="214" t="s">
        <v>45</v>
      </c>
      <c r="O128" s="85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1377</v>
      </c>
      <c r="AT128" s="217" t="s">
        <v>167</v>
      </c>
      <c r="AU128" s="217" t="s">
        <v>82</v>
      </c>
      <c r="AY128" s="18" t="s">
        <v>165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82</v>
      </c>
      <c r="BK128" s="218">
        <f>ROUND(I128*H128,2)</f>
        <v>0</v>
      </c>
      <c r="BL128" s="18" t="s">
        <v>1377</v>
      </c>
      <c r="BM128" s="217" t="s">
        <v>1424</v>
      </c>
    </row>
    <row r="129" spans="1:47" s="2" customFormat="1" ht="12">
      <c r="A129" s="39"/>
      <c r="B129" s="40"/>
      <c r="C129" s="41"/>
      <c r="D129" s="219" t="s">
        <v>173</v>
      </c>
      <c r="E129" s="41"/>
      <c r="F129" s="220" t="s">
        <v>1423</v>
      </c>
      <c r="G129" s="41"/>
      <c r="H129" s="41"/>
      <c r="I129" s="221"/>
      <c r="J129" s="41"/>
      <c r="K129" s="41"/>
      <c r="L129" s="45"/>
      <c r="M129" s="222"/>
      <c r="N129" s="223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173</v>
      </c>
      <c r="AU129" s="18" t="s">
        <v>82</v>
      </c>
    </row>
    <row r="130" spans="1:47" s="2" customFormat="1" ht="12">
      <c r="A130" s="39"/>
      <c r="B130" s="40"/>
      <c r="C130" s="41"/>
      <c r="D130" s="224" t="s">
        <v>175</v>
      </c>
      <c r="E130" s="41"/>
      <c r="F130" s="225" t="s">
        <v>1425</v>
      </c>
      <c r="G130" s="41"/>
      <c r="H130" s="41"/>
      <c r="I130" s="221"/>
      <c r="J130" s="41"/>
      <c r="K130" s="41"/>
      <c r="L130" s="45"/>
      <c r="M130" s="222"/>
      <c r="N130" s="223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175</v>
      </c>
      <c r="AU130" s="18" t="s">
        <v>82</v>
      </c>
    </row>
    <row r="131" spans="1:65" s="2" customFormat="1" ht="16.5" customHeight="1">
      <c r="A131" s="39"/>
      <c r="B131" s="40"/>
      <c r="C131" s="206" t="s">
        <v>259</v>
      </c>
      <c r="D131" s="206" t="s">
        <v>167</v>
      </c>
      <c r="E131" s="207" t="s">
        <v>1426</v>
      </c>
      <c r="F131" s="208" t="s">
        <v>1427</v>
      </c>
      <c r="G131" s="209" t="s">
        <v>280</v>
      </c>
      <c r="H131" s="210">
        <v>1</v>
      </c>
      <c r="I131" s="211"/>
      <c r="J131" s="212">
        <f>ROUND(I131*H131,2)</f>
        <v>0</v>
      </c>
      <c r="K131" s="208" t="s">
        <v>170</v>
      </c>
      <c r="L131" s="45"/>
      <c r="M131" s="213" t="s">
        <v>19</v>
      </c>
      <c r="N131" s="214" t="s">
        <v>45</v>
      </c>
      <c r="O131" s="85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1377</v>
      </c>
      <c r="AT131" s="217" t="s">
        <v>167</v>
      </c>
      <c r="AU131" s="217" t="s">
        <v>82</v>
      </c>
      <c r="AY131" s="18" t="s">
        <v>165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82</v>
      </c>
      <c r="BK131" s="218">
        <f>ROUND(I131*H131,2)</f>
        <v>0</v>
      </c>
      <c r="BL131" s="18" t="s">
        <v>1377</v>
      </c>
      <c r="BM131" s="217" t="s">
        <v>1428</v>
      </c>
    </row>
    <row r="132" spans="1:47" s="2" customFormat="1" ht="12">
      <c r="A132" s="39"/>
      <c r="B132" s="40"/>
      <c r="C132" s="41"/>
      <c r="D132" s="219" t="s">
        <v>173</v>
      </c>
      <c r="E132" s="41"/>
      <c r="F132" s="220" t="s">
        <v>1427</v>
      </c>
      <c r="G132" s="41"/>
      <c r="H132" s="41"/>
      <c r="I132" s="221"/>
      <c r="J132" s="41"/>
      <c r="K132" s="41"/>
      <c r="L132" s="45"/>
      <c r="M132" s="222"/>
      <c r="N132" s="22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82</v>
      </c>
    </row>
    <row r="133" spans="1:47" s="2" customFormat="1" ht="12">
      <c r="A133" s="39"/>
      <c r="B133" s="40"/>
      <c r="C133" s="41"/>
      <c r="D133" s="224" t="s">
        <v>175</v>
      </c>
      <c r="E133" s="41"/>
      <c r="F133" s="225" t="s">
        <v>1429</v>
      </c>
      <c r="G133" s="41"/>
      <c r="H133" s="41"/>
      <c r="I133" s="221"/>
      <c r="J133" s="41"/>
      <c r="K133" s="41"/>
      <c r="L133" s="45"/>
      <c r="M133" s="222"/>
      <c r="N133" s="223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175</v>
      </c>
      <c r="AU133" s="18" t="s">
        <v>82</v>
      </c>
    </row>
    <row r="134" spans="1:63" s="12" customFormat="1" ht="25.9" customHeight="1">
      <c r="A134" s="12"/>
      <c r="B134" s="190"/>
      <c r="C134" s="191"/>
      <c r="D134" s="192" t="s">
        <v>73</v>
      </c>
      <c r="E134" s="193" t="s">
        <v>878</v>
      </c>
      <c r="F134" s="193" t="s">
        <v>879</v>
      </c>
      <c r="G134" s="191"/>
      <c r="H134" s="191"/>
      <c r="I134" s="194"/>
      <c r="J134" s="195">
        <f>BK134</f>
        <v>0</v>
      </c>
      <c r="K134" s="191"/>
      <c r="L134" s="196"/>
      <c r="M134" s="197"/>
      <c r="N134" s="198"/>
      <c r="O134" s="198"/>
      <c r="P134" s="199">
        <f>SUM(P135:P143)</f>
        <v>0</v>
      </c>
      <c r="Q134" s="198"/>
      <c r="R134" s="199">
        <f>SUM(R135:R143)</f>
        <v>0</v>
      </c>
      <c r="S134" s="198"/>
      <c r="T134" s="200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201</v>
      </c>
      <c r="AT134" s="202" t="s">
        <v>73</v>
      </c>
      <c r="AU134" s="202" t="s">
        <v>74</v>
      </c>
      <c r="AY134" s="201" t="s">
        <v>165</v>
      </c>
      <c r="BK134" s="203">
        <f>SUM(BK135:BK143)</f>
        <v>0</v>
      </c>
    </row>
    <row r="135" spans="1:65" s="2" customFormat="1" ht="16.5" customHeight="1">
      <c r="A135" s="39"/>
      <c r="B135" s="40"/>
      <c r="C135" s="206" t="s">
        <v>266</v>
      </c>
      <c r="D135" s="206" t="s">
        <v>167</v>
      </c>
      <c r="E135" s="207" t="s">
        <v>1430</v>
      </c>
      <c r="F135" s="208" t="s">
        <v>1431</v>
      </c>
      <c r="G135" s="209" t="s">
        <v>280</v>
      </c>
      <c r="H135" s="210">
        <v>1</v>
      </c>
      <c r="I135" s="211"/>
      <c r="J135" s="212">
        <f>ROUND(I135*H135,2)</f>
        <v>0</v>
      </c>
      <c r="K135" s="208" t="s">
        <v>170</v>
      </c>
      <c r="L135" s="45"/>
      <c r="M135" s="213" t="s">
        <v>19</v>
      </c>
      <c r="N135" s="214" t="s">
        <v>45</v>
      </c>
      <c r="O135" s="85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7" t="s">
        <v>1377</v>
      </c>
      <c r="AT135" s="217" t="s">
        <v>167</v>
      </c>
      <c r="AU135" s="217" t="s">
        <v>82</v>
      </c>
      <c r="AY135" s="18" t="s">
        <v>165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82</v>
      </c>
      <c r="BK135" s="218">
        <f>ROUND(I135*H135,2)</f>
        <v>0</v>
      </c>
      <c r="BL135" s="18" t="s">
        <v>1377</v>
      </c>
      <c r="BM135" s="217" t="s">
        <v>1432</v>
      </c>
    </row>
    <row r="136" spans="1:47" s="2" customFormat="1" ht="12">
      <c r="A136" s="39"/>
      <c r="B136" s="40"/>
      <c r="C136" s="41"/>
      <c r="D136" s="219" t="s">
        <v>173</v>
      </c>
      <c r="E136" s="41"/>
      <c r="F136" s="220" t="s">
        <v>1431</v>
      </c>
      <c r="G136" s="41"/>
      <c r="H136" s="41"/>
      <c r="I136" s="221"/>
      <c r="J136" s="41"/>
      <c r="K136" s="41"/>
      <c r="L136" s="45"/>
      <c r="M136" s="222"/>
      <c r="N136" s="223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173</v>
      </c>
      <c r="AU136" s="18" t="s">
        <v>82</v>
      </c>
    </row>
    <row r="137" spans="1:47" s="2" customFormat="1" ht="12">
      <c r="A137" s="39"/>
      <c r="B137" s="40"/>
      <c r="C137" s="41"/>
      <c r="D137" s="224" t="s">
        <v>175</v>
      </c>
      <c r="E137" s="41"/>
      <c r="F137" s="225" t="s">
        <v>1433</v>
      </c>
      <c r="G137" s="41"/>
      <c r="H137" s="41"/>
      <c r="I137" s="221"/>
      <c r="J137" s="41"/>
      <c r="K137" s="41"/>
      <c r="L137" s="45"/>
      <c r="M137" s="222"/>
      <c r="N137" s="223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175</v>
      </c>
      <c r="AU137" s="18" t="s">
        <v>82</v>
      </c>
    </row>
    <row r="138" spans="1:65" s="2" customFormat="1" ht="16.5" customHeight="1">
      <c r="A138" s="39"/>
      <c r="B138" s="40"/>
      <c r="C138" s="206" t="s">
        <v>8</v>
      </c>
      <c r="D138" s="206" t="s">
        <v>167</v>
      </c>
      <c r="E138" s="207" t="s">
        <v>1434</v>
      </c>
      <c r="F138" s="208" t="s">
        <v>1435</v>
      </c>
      <c r="G138" s="209" t="s">
        <v>280</v>
      </c>
      <c r="H138" s="210">
        <v>1</v>
      </c>
      <c r="I138" s="211"/>
      <c r="J138" s="212">
        <f>ROUND(I138*H138,2)</f>
        <v>0</v>
      </c>
      <c r="K138" s="208" t="s">
        <v>170</v>
      </c>
      <c r="L138" s="45"/>
      <c r="M138" s="213" t="s">
        <v>19</v>
      </c>
      <c r="N138" s="214" t="s">
        <v>45</v>
      </c>
      <c r="O138" s="85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7" t="s">
        <v>1377</v>
      </c>
      <c r="AT138" s="217" t="s">
        <v>167</v>
      </c>
      <c r="AU138" s="217" t="s">
        <v>82</v>
      </c>
      <c r="AY138" s="18" t="s">
        <v>165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82</v>
      </c>
      <c r="BK138" s="218">
        <f>ROUND(I138*H138,2)</f>
        <v>0</v>
      </c>
      <c r="BL138" s="18" t="s">
        <v>1377</v>
      </c>
      <c r="BM138" s="217" t="s">
        <v>1436</v>
      </c>
    </row>
    <row r="139" spans="1:47" s="2" customFormat="1" ht="12">
      <c r="A139" s="39"/>
      <c r="B139" s="40"/>
      <c r="C139" s="41"/>
      <c r="D139" s="219" t="s">
        <v>173</v>
      </c>
      <c r="E139" s="41"/>
      <c r="F139" s="220" t="s">
        <v>1435</v>
      </c>
      <c r="G139" s="41"/>
      <c r="H139" s="41"/>
      <c r="I139" s="221"/>
      <c r="J139" s="41"/>
      <c r="K139" s="41"/>
      <c r="L139" s="45"/>
      <c r="M139" s="222"/>
      <c r="N139" s="223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173</v>
      </c>
      <c r="AU139" s="18" t="s">
        <v>82</v>
      </c>
    </row>
    <row r="140" spans="1:47" s="2" customFormat="1" ht="12">
      <c r="A140" s="39"/>
      <c r="B140" s="40"/>
      <c r="C140" s="41"/>
      <c r="D140" s="224" t="s">
        <v>175</v>
      </c>
      <c r="E140" s="41"/>
      <c r="F140" s="225" t="s">
        <v>1437</v>
      </c>
      <c r="G140" s="41"/>
      <c r="H140" s="41"/>
      <c r="I140" s="221"/>
      <c r="J140" s="41"/>
      <c r="K140" s="41"/>
      <c r="L140" s="45"/>
      <c r="M140" s="222"/>
      <c r="N140" s="223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175</v>
      </c>
      <c r="AU140" s="18" t="s">
        <v>82</v>
      </c>
    </row>
    <row r="141" spans="1:65" s="2" customFormat="1" ht="16.5" customHeight="1">
      <c r="A141" s="39"/>
      <c r="B141" s="40"/>
      <c r="C141" s="206" t="s">
        <v>277</v>
      </c>
      <c r="D141" s="206" t="s">
        <v>167</v>
      </c>
      <c r="E141" s="207" t="s">
        <v>1438</v>
      </c>
      <c r="F141" s="208" t="s">
        <v>1439</v>
      </c>
      <c r="G141" s="209" t="s">
        <v>280</v>
      </c>
      <c r="H141" s="210">
        <v>1</v>
      </c>
      <c r="I141" s="211"/>
      <c r="J141" s="212">
        <f>ROUND(I141*H141,2)</f>
        <v>0</v>
      </c>
      <c r="K141" s="208" t="s">
        <v>170</v>
      </c>
      <c r="L141" s="45"/>
      <c r="M141" s="213" t="s">
        <v>19</v>
      </c>
      <c r="N141" s="214" t="s">
        <v>45</v>
      </c>
      <c r="O141" s="85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7" t="s">
        <v>1377</v>
      </c>
      <c r="AT141" s="217" t="s">
        <v>167</v>
      </c>
      <c r="AU141" s="217" t="s">
        <v>82</v>
      </c>
      <c r="AY141" s="18" t="s">
        <v>165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82</v>
      </c>
      <c r="BK141" s="218">
        <f>ROUND(I141*H141,2)</f>
        <v>0</v>
      </c>
      <c r="BL141" s="18" t="s">
        <v>1377</v>
      </c>
      <c r="BM141" s="217" t="s">
        <v>1440</v>
      </c>
    </row>
    <row r="142" spans="1:47" s="2" customFormat="1" ht="12">
      <c r="A142" s="39"/>
      <c r="B142" s="40"/>
      <c r="C142" s="41"/>
      <c r="D142" s="219" t="s">
        <v>173</v>
      </c>
      <c r="E142" s="41"/>
      <c r="F142" s="220" t="s">
        <v>1439</v>
      </c>
      <c r="G142" s="41"/>
      <c r="H142" s="41"/>
      <c r="I142" s="221"/>
      <c r="J142" s="41"/>
      <c r="K142" s="41"/>
      <c r="L142" s="45"/>
      <c r="M142" s="222"/>
      <c r="N142" s="223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173</v>
      </c>
      <c r="AU142" s="18" t="s">
        <v>82</v>
      </c>
    </row>
    <row r="143" spans="1:47" s="2" customFormat="1" ht="12">
      <c r="A143" s="39"/>
      <c r="B143" s="40"/>
      <c r="C143" s="41"/>
      <c r="D143" s="224" t="s">
        <v>175</v>
      </c>
      <c r="E143" s="41"/>
      <c r="F143" s="225" t="s">
        <v>1441</v>
      </c>
      <c r="G143" s="41"/>
      <c r="H143" s="41"/>
      <c r="I143" s="221"/>
      <c r="J143" s="41"/>
      <c r="K143" s="41"/>
      <c r="L143" s="45"/>
      <c r="M143" s="222"/>
      <c r="N143" s="223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175</v>
      </c>
      <c r="AU143" s="18" t="s">
        <v>82</v>
      </c>
    </row>
    <row r="144" spans="1:63" s="12" customFormat="1" ht="25.9" customHeight="1">
      <c r="A144" s="12"/>
      <c r="B144" s="190"/>
      <c r="C144" s="191"/>
      <c r="D144" s="192" t="s">
        <v>73</v>
      </c>
      <c r="E144" s="193" t="s">
        <v>895</v>
      </c>
      <c r="F144" s="193" t="s">
        <v>896</v>
      </c>
      <c r="G144" s="191"/>
      <c r="H144" s="191"/>
      <c r="I144" s="194"/>
      <c r="J144" s="195">
        <f>BK144</f>
        <v>0</v>
      </c>
      <c r="K144" s="191"/>
      <c r="L144" s="196"/>
      <c r="M144" s="197"/>
      <c r="N144" s="198"/>
      <c r="O144" s="198"/>
      <c r="P144" s="199">
        <f>SUM(P145:P149)</f>
        <v>0</v>
      </c>
      <c r="Q144" s="198"/>
      <c r="R144" s="199">
        <f>SUM(R145:R149)</f>
        <v>0</v>
      </c>
      <c r="S144" s="198"/>
      <c r="T144" s="200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1" t="s">
        <v>201</v>
      </c>
      <c r="AT144" s="202" t="s">
        <v>73</v>
      </c>
      <c r="AU144" s="202" t="s">
        <v>74</v>
      </c>
      <c r="AY144" s="201" t="s">
        <v>165</v>
      </c>
      <c r="BK144" s="203">
        <f>SUM(BK145:BK149)</f>
        <v>0</v>
      </c>
    </row>
    <row r="145" spans="1:65" s="2" customFormat="1" ht="16.5" customHeight="1">
      <c r="A145" s="39"/>
      <c r="B145" s="40"/>
      <c r="C145" s="206" t="s">
        <v>283</v>
      </c>
      <c r="D145" s="206" t="s">
        <v>167</v>
      </c>
      <c r="E145" s="207" t="s">
        <v>1442</v>
      </c>
      <c r="F145" s="208" t="s">
        <v>896</v>
      </c>
      <c r="G145" s="209" t="s">
        <v>280</v>
      </c>
      <c r="H145" s="210">
        <v>1</v>
      </c>
      <c r="I145" s="211"/>
      <c r="J145" s="212">
        <f>ROUND(I145*H145,2)</f>
        <v>0</v>
      </c>
      <c r="K145" s="208" t="s">
        <v>19</v>
      </c>
      <c r="L145" s="45"/>
      <c r="M145" s="213" t="s">
        <v>19</v>
      </c>
      <c r="N145" s="214" t="s">
        <v>45</v>
      </c>
      <c r="O145" s="85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7" t="s">
        <v>1377</v>
      </c>
      <c r="AT145" s="217" t="s">
        <v>167</v>
      </c>
      <c r="AU145" s="217" t="s">
        <v>82</v>
      </c>
      <c r="AY145" s="18" t="s">
        <v>165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82</v>
      </c>
      <c r="BK145" s="218">
        <f>ROUND(I145*H145,2)</f>
        <v>0</v>
      </c>
      <c r="BL145" s="18" t="s">
        <v>1377</v>
      </c>
      <c r="BM145" s="217" t="s">
        <v>1443</v>
      </c>
    </row>
    <row r="146" spans="1:47" s="2" customFormat="1" ht="12">
      <c r="A146" s="39"/>
      <c r="B146" s="40"/>
      <c r="C146" s="41"/>
      <c r="D146" s="219" t="s">
        <v>173</v>
      </c>
      <c r="E146" s="41"/>
      <c r="F146" s="220" t="s">
        <v>896</v>
      </c>
      <c r="G146" s="41"/>
      <c r="H146" s="41"/>
      <c r="I146" s="221"/>
      <c r="J146" s="41"/>
      <c r="K146" s="41"/>
      <c r="L146" s="45"/>
      <c r="M146" s="222"/>
      <c r="N146" s="223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173</v>
      </c>
      <c r="AU146" s="18" t="s">
        <v>82</v>
      </c>
    </row>
    <row r="147" spans="1:65" s="2" customFormat="1" ht="16.5" customHeight="1">
      <c r="A147" s="39"/>
      <c r="B147" s="40"/>
      <c r="C147" s="206" t="s">
        <v>289</v>
      </c>
      <c r="D147" s="206" t="s">
        <v>167</v>
      </c>
      <c r="E147" s="207" t="s">
        <v>1444</v>
      </c>
      <c r="F147" s="208" t="s">
        <v>1445</v>
      </c>
      <c r="G147" s="209" t="s">
        <v>280</v>
      </c>
      <c r="H147" s="210">
        <v>1</v>
      </c>
      <c r="I147" s="211"/>
      <c r="J147" s="212">
        <f>ROUND(I147*H147,2)</f>
        <v>0</v>
      </c>
      <c r="K147" s="208" t="s">
        <v>19</v>
      </c>
      <c r="L147" s="45"/>
      <c r="M147" s="213" t="s">
        <v>19</v>
      </c>
      <c r="N147" s="214" t="s">
        <v>45</v>
      </c>
      <c r="O147" s="85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1377</v>
      </c>
      <c r="AT147" s="217" t="s">
        <v>167</v>
      </c>
      <c r="AU147" s="217" t="s">
        <v>82</v>
      </c>
      <c r="AY147" s="18" t="s">
        <v>165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82</v>
      </c>
      <c r="BK147" s="218">
        <f>ROUND(I147*H147,2)</f>
        <v>0</v>
      </c>
      <c r="BL147" s="18" t="s">
        <v>1377</v>
      </c>
      <c r="BM147" s="217" t="s">
        <v>1446</v>
      </c>
    </row>
    <row r="148" spans="1:47" s="2" customFormat="1" ht="12">
      <c r="A148" s="39"/>
      <c r="B148" s="40"/>
      <c r="C148" s="41"/>
      <c r="D148" s="219" t="s">
        <v>173</v>
      </c>
      <c r="E148" s="41"/>
      <c r="F148" s="220" t="s">
        <v>1445</v>
      </c>
      <c r="G148" s="41"/>
      <c r="H148" s="41"/>
      <c r="I148" s="221"/>
      <c r="J148" s="41"/>
      <c r="K148" s="41"/>
      <c r="L148" s="45"/>
      <c r="M148" s="222"/>
      <c r="N148" s="223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173</v>
      </c>
      <c r="AU148" s="18" t="s">
        <v>82</v>
      </c>
    </row>
    <row r="149" spans="1:47" s="2" customFormat="1" ht="12">
      <c r="A149" s="39"/>
      <c r="B149" s="40"/>
      <c r="C149" s="41"/>
      <c r="D149" s="219" t="s">
        <v>185</v>
      </c>
      <c r="E149" s="41"/>
      <c r="F149" s="248" t="s">
        <v>1447</v>
      </c>
      <c r="G149" s="41"/>
      <c r="H149" s="41"/>
      <c r="I149" s="221"/>
      <c r="J149" s="41"/>
      <c r="K149" s="41"/>
      <c r="L149" s="45"/>
      <c r="M149" s="269"/>
      <c r="N149" s="270"/>
      <c r="O149" s="271"/>
      <c r="P149" s="271"/>
      <c r="Q149" s="271"/>
      <c r="R149" s="271"/>
      <c r="S149" s="271"/>
      <c r="T149" s="272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185</v>
      </c>
      <c r="AU149" s="18" t="s">
        <v>82</v>
      </c>
    </row>
    <row r="150" spans="1:31" s="2" customFormat="1" ht="6.95" customHeight="1">
      <c r="A150" s="39"/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45"/>
      <c r="M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</sheetData>
  <sheetProtection password="CC35" sheet="1" objects="1" scenarios="1" formatColumns="0" formatRows="0" autoFilter="0"/>
  <autoFilter ref="C85:K14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1/065002000"/>
    <hyperlink ref="F95" r:id="rId2" display="https://podminky.urs.cz/item/CS_URS_2022_01/090001000"/>
    <hyperlink ref="F99" r:id="rId3" display="https://podminky.urs.cz/item/CS_URS_2022_01/091003000"/>
    <hyperlink ref="F104" r:id="rId4" display="https://podminky.urs.cz/item/CS_URS_2022_01/010001000"/>
    <hyperlink ref="F113" r:id="rId5" display="https://podminky.urs.cz/item/CS_URS_2022_01/013254000"/>
    <hyperlink ref="F121" r:id="rId6" display="https://podminky.urs.cz/item/CS_URS_2022_01/031203000"/>
    <hyperlink ref="F124" r:id="rId7" display="https://podminky.urs.cz/item/CS_URS_2022_01/033103000"/>
    <hyperlink ref="F127" r:id="rId8" display="https://podminky.urs.cz/item/CS_URS_2022_01/034103000"/>
    <hyperlink ref="F130" r:id="rId9" display="https://podminky.urs.cz/item/CS_URS_2022_01/034503000"/>
    <hyperlink ref="F133" r:id="rId10" display="https://podminky.urs.cz/item/CS_URS_2022_01/039103000"/>
    <hyperlink ref="F137" r:id="rId11" display="https://podminky.urs.cz/item/CS_URS_2022_01/042503000"/>
    <hyperlink ref="F140" r:id="rId12" display="https://podminky.urs.cz/item/CS_URS_2022_01/043103000"/>
    <hyperlink ref="F143" r:id="rId13" display="https://podminky.urs.cz/item/CS_URS_2022_01/0431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1"/>
    </row>
    <row r="4" spans="2:8" s="1" customFormat="1" ht="24.95" customHeight="1">
      <c r="B4" s="21"/>
      <c r="C4" s="132" t="s">
        <v>1448</v>
      </c>
      <c r="H4" s="21"/>
    </row>
    <row r="5" spans="2:8" s="1" customFormat="1" ht="12" customHeight="1">
      <c r="B5" s="21"/>
      <c r="C5" s="273" t="s">
        <v>13</v>
      </c>
      <c r="D5" s="142" t="s">
        <v>14</v>
      </c>
      <c r="E5" s="1"/>
      <c r="F5" s="1"/>
      <c r="H5" s="21"/>
    </row>
    <row r="6" spans="2:8" s="1" customFormat="1" ht="36.95" customHeight="1">
      <c r="B6" s="21"/>
      <c r="C6" s="274" t="s">
        <v>16</v>
      </c>
      <c r="D6" s="275" t="s">
        <v>17</v>
      </c>
      <c r="E6" s="1"/>
      <c r="F6" s="1"/>
      <c r="H6" s="21"/>
    </row>
    <row r="7" spans="2:8" s="1" customFormat="1" ht="16.5" customHeight="1">
      <c r="B7" s="21"/>
      <c r="C7" s="134" t="s">
        <v>23</v>
      </c>
      <c r="D7" s="139" t="str">
        <f>'Rekapitulace stavby'!AN8</f>
        <v>10. 2. 2022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79"/>
      <c r="B9" s="276"/>
      <c r="C9" s="277" t="s">
        <v>55</v>
      </c>
      <c r="D9" s="278" t="s">
        <v>56</v>
      </c>
      <c r="E9" s="278" t="s">
        <v>152</v>
      </c>
      <c r="F9" s="279" t="s">
        <v>1449</v>
      </c>
      <c r="G9" s="179"/>
      <c r="H9" s="276"/>
    </row>
    <row r="10" spans="1:8" s="2" customFormat="1" ht="26.4" customHeight="1">
      <c r="A10" s="39"/>
      <c r="B10" s="45"/>
      <c r="C10" s="280" t="s">
        <v>1450</v>
      </c>
      <c r="D10" s="280" t="s">
        <v>80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81" t="s">
        <v>103</v>
      </c>
      <c r="D11" s="282" t="s">
        <v>104</v>
      </c>
      <c r="E11" s="283" t="s">
        <v>105</v>
      </c>
      <c r="F11" s="284">
        <v>1628.251</v>
      </c>
      <c r="G11" s="39"/>
      <c r="H11" s="45"/>
    </row>
    <row r="12" spans="1:8" s="2" customFormat="1" ht="16.8" customHeight="1">
      <c r="A12" s="39"/>
      <c r="B12" s="45"/>
      <c r="C12" s="285" t="s">
        <v>19</v>
      </c>
      <c r="D12" s="285" t="s">
        <v>106</v>
      </c>
      <c r="E12" s="18" t="s">
        <v>19</v>
      </c>
      <c r="F12" s="286">
        <v>1628.251</v>
      </c>
      <c r="G12" s="39"/>
      <c r="H12" s="45"/>
    </row>
    <row r="13" spans="1:8" s="2" customFormat="1" ht="16.8" customHeight="1">
      <c r="A13" s="39"/>
      <c r="B13" s="45"/>
      <c r="C13" s="285" t="s">
        <v>19</v>
      </c>
      <c r="D13" s="285" t="s">
        <v>179</v>
      </c>
      <c r="E13" s="18" t="s">
        <v>19</v>
      </c>
      <c r="F13" s="286">
        <v>1628.251</v>
      </c>
      <c r="G13" s="39"/>
      <c r="H13" s="45"/>
    </row>
    <row r="14" spans="1:8" s="2" customFormat="1" ht="16.8" customHeight="1">
      <c r="A14" s="39"/>
      <c r="B14" s="45"/>
      <c r="C14" s="287" t="s">
        <v>1451</v>
      </c>
      <c r="D14" s="39"/>
      <c r="E14" s="39"/>
      <c r="F14" s="39"/>
      <c r="G14" s="39"/>
      <c r="H14" s="45"/>
    </row>
    <row r="15" spans="1:8" s="2" customFormat="1" ht="16.8" customHeight="1">
      <c r="A15" s="39"/>
      <c r="B15" s="45"/>
      <c r="C15" s="285" t="s">
        <v>219</v>
      </c>
      <c r="D15" s="285" t="s">
        <v>220</v>
      </c>
      <c r="E15" s="18" t="s">
        <v>221</v>
      </c>
      <c r="F15" s="286">
        <v>857.628</v>
      </c>
      <c r="G15" s="39"/>
      <c r="H15" s="45"/>
    </row>
    <row r="16" spans="1:8" s="2" customFormat="1" ht="16.8" customHeight="1">
      <c r="A16" s="39"/>
      <c r="B16" s="45"/>
      <c r="C16" s="285" t="s">
        <v>244</v>
      </c>
      <c r="D16" s="285" t="s">
        <v>245</v>
      </c>
      <c r="E16" s="18" t="s">
        <v>105</v>
      </c>
      <c r="F16" s="286">
        <v>3384.045</v>
      </c>
      <c r="G16" s="39"/>
      <c r="H16" s="45"/>
    </row>
    <row r="17" spans="1:8" s="2" customFormat="1" ht="16.8" customHeight="1">
      <c r="A17" s="39"/>
      <c r="B17" s="45"/>
      <c r="C17" s="285" t="s">
        <v>303</v>
      </c>
      <c r="D17" s="285" t="s">
        <v>304</v>
      </c>
      <c r="E17" s="18" t="s">
        <v>105</v>
      </c>
      <c r="F17" s="286">
        <v>3396.347</v>
      </c>
      <c r="G17" s="39"/>
      <c r="H17" s="45"/>
    </row>
    <row r="18" spans="1:8" s="2" customFormat="1" ht="16.8" customHeight="1">
      <c r="A18" s="39"/>
      <c r="B18" s="45"/>
      <c r="C18" s="285" t="s">
        <v>309</v>
      </c>
      <c r="D18" s="285" t="s">
        <v>304</v>
      </c>
      <c r="E18" s="18" t="s">
        <v>105</v>
      </c>
      <c r="F18" s="286">
        <v>1628.251</v>
      </c>
      <c r="G18" s="39"/>
      <c r="H18" s="45"/>
    </row>
    <row r="19" spans="1:8" s="2" customFormat="1" ht="16.8" customHeight="1">
      <c r="A19" s="39"/>
      <c r="B19" s="45"/>
      <c r="C19" s="285" t="s">
        <v>320</v>
      </c>
      <c r="D19" s="285" t="s">
        <v>321</v>
      </c>
      <c r="E19" s="18" t="s">
        <v>105</v>
      </c>
      <c r="F19" s="286">
        <v>1628.251</v>
      </c>
      <c r="G19" s="39"/>
      <c r="H19" s="45"/>
    </row>
    <row r="20" spans="1:8" s="2" customFormat="1" ht="16.8" customHeight="1">
      <c r="A20" s="39"/>
      <c r="B20" s="45"/>
      <c r="C20" s="285" t="s">
        <v>333</v>
      </c>
      <c r="D20" s="285" t="s">
        <v>334</v>
      </c>
      <c r="E20" s="18" t="s">
        <v>105</v>
      </c>
      <c r="F20" s="286">
        <v>1628.251</v>
      </c>
      <c r="G20" s="39"/>
      <c r="H20" s="45"/>
    </row>
    <row r="21" spans="1:8" s="2" customFormat="1" ht="16.8" customHeight="1">
      <c r="A21" s="39"/>
      <c r="B21" s="45"/>
      <c r="C21" s="285" t="s">
        <v>339</v>
      </c>
      <c r="D21" s="285" t="s">
        <v>340</v>
      </c>
      <c r="E21" s="18" t="s">
        <v>105</v>
      </c>
      <c r="F21" s="286">
        <v>1628.251</v>
      </c>
      <c r="G21" s="39"/>
      <c r="H21" s="45"/>
    </row>
    <row r="22" spans="1:8" s="2" customFormat="1" ht="16.8" customHeight="1">
      <c r="A22" s="39"/>
      <c r="B22" s="45"/>
      <c r="C22" s="285" t="s">
        <v>351</v>
      </c>
      <c r="D22" s="285" t="s">
        <v>352</v>
      </c>
      <c r="E22" s="18" t="s">
        <v>105</v>
      </c>
      <c r="F22" s="286">
        <v>1628.251</v>
      </c>
      <c r="G22" s="39"/>
      <c r="H22" s="45"/>
    </row>
    <row r="23" spans="1:8" s="2" customFormat="1" ht="16.8" customHeight="1">
      <c r="A23" s="39"/>
      <c r="B23" s="45"/>
      <c r="C23" s="281" t="s">
        <v>125</v>
      </c>
      <c r="D23" s="282" t="s">
        <v>126</v>
      </c>
      <c r="E23" s="283" t="s">
        <v>105</v>
      </c>
      <c r="F23" s="284">
        <v>446.009</v>
      </c>
      <c r="G23" s="39"/>
      <c r="H23" s="45"/>
    </row>
    <row r="24" spans="1:8" s="2" customFormat="1" ht="16.8" customHeight="1">
      <c r="A24" s="39"/>
      <c r="B24" s="45"/>
      <c r="C24" s="285" t="s">
        <v>19</v>
      </c>
      <c r="D24" s="285" t="s">
        <v>1452</v>
      </c>
      <c r="E24" s="18" t="s">
        <v>19</v>
      </c>
      <c r="F24" s="286">
        <v>446.009</v>
      </c>
      <c r="G24" s="39"/>
      <c r="H24" s="45"/>
    </row>
    <row r="25" spans="1:8" s="2" customFormat="1" ht="16.8" customHeight="1">
      <c r="A25" s="39"/>
      <c r="B25" s="45"/>
      <c r="C25" s="287" t="s">
        <v>1451</v>
      </c>
      <c r="D25" s="39"/>
      <c r="E25" s="39"/>
      <c r="F25" s="39"/>
      <c r="G25" s="39"/>
      <c r="H25" s="45"/>
    </row>
    <row r="26" spans="1:8" s="2" customFormat="1" ht="16.8" customHeight="1">
      <c r="A26" s="39"/>
      <c r="B26" s="45"/>
      <c r="C26" s="285" t="s">
        <v>219</v>
      </c>
      <c r="D26" s="285" t="s">
        <v>220</v>
      </c>
      <c r="E26" s="18" t="s">
        <v>221</v>
      </c>
      <c r="F26" s="286">
        <v>857.628</v>
      </c>
      <c r="G26" s="39"/>
      <c r="H26" s="45"/>
    </row>
    <row r="27" spans="1:8" s="2" customFormat="1" ht="16.8" customHeight="1">
      <c r="A27" s="39"/>
      <c r="B27" s="45"/>
      <c r="C27" s="285" t="s">
        <v>244</v>
      </c>
      <c r="D27" s="285" t="s">
        <v>245</v>
      </c>
      <c r="E27" s="18" t="s">
        <v>105</v>
      </c>
      <c r="F27" s="286">
        <v>3384.045</v>
      </c>
      <c r="G27" s="39"/>
      <c r="H27" s="45"/>
    </row>
    <row r="28" spans="1:8" s="2" customFormat="1" ht="16.8" customHeight="1">
      <c r="A28" s="39"/>
      <c r="B28" s="45"/>
      <c r="C28" s="285" t="s">
        <v>303</v>
      </c>
      <c r="D28" s="285" t="s">
        <v>304</v>
      </c>
      <c r="E28" s="18" t="s">
        <v>105</v>
      </c>
      <c r="F28" s="286">
        <v>3396.347</v>
      </c>
      <c r="G28" s="39"/>
      <c r="H28" s="45"/>
    </row>
    <row r="29" spans="1:8" s="2" customFormat="1" ht="16.8" customHeight="1">
      <c r="A29" s="39"/>
      <c r="B29" s="45"/>
      <c r="C29" s="285" t="s">
        <v>326</v>
      </c>
      <c r="D29" s="285" t="s">
        <v>327</v>
      </c>
      <c r="E29" s="18" t="s">
        <v>105</v>
      </c>
      <c r="F29" s="286">
        <v>1651.712</v>
      </c>
      <c r="G29" s="39"/>
      <c r="H29" s="45"/>
    </row>
    <row r="30" spans="1:8" s="2" customFormat="1" ht="16.8" customHeight="1">
      <c r="A30" s="39"/>
      <c r="B30" s="45"/>
      <c r="C30" s="285" t="s">
        <v>372</v>
      </c>
      <c r="D30" s="285" t="s">
        <v>373</v>
      </c>
      <c r="E30" s="18" t="s">
        <v>105</v>
      </c>
      <c r="F30" s="286">
        <v>353.38</v>
      </c>
      <c r="G30" s="39"/>
      <c r="H30" s="45"/>
    </row>
    <row r="31" spans="1:8" s="2" customFormat="1" ht="16.8" customHeight="1">
      <c r="A31" s="39"/>
      <c r="B31" s="45"/>
      <c r="C31" s="285" t="s">
        <v>387</v>
      </c>
      <c r="D31" s="285" t="s">
        <v>388</v>
      </c>
      <c r="E31" s="18" t="s">
        <v>105</v>
      </c>
      <c r="F31" s="286">
        <v>515.872</v>
      </c>
      <c r="G31" s="39"/>
      <c r="H31" s="45"/>
    </row>
    <row r="32" spans="1:8" s="2" customFormat="1" ht="16.8" customHeight="1">
      <c r="A32" s="39"/>
      <c r="B32" s="45"/>
      <c r="C32" s="285" t="s">
        <v>394</v>
      </c>
      <c r="D32" s="285" t="s">
        <v>395</v>
      </c>
      <c r="E32" s="18" t="s">
        <v>105</v>
      </c>
      <c r="F32" s="286">
        <v>450.469</v>
      </c>
      <c r="G32" s="39"/>
      <c r="H32" s="45"/>
    </row>
    <row r="33" spans="1:8" s="2" customFormat="1" ht="16.8" customHeight="1">
      <c r="A33" s="39"/>
      <c r="B33" s="45"/>
      <c r="C33" s="281" t="s">
        <v>129</v>
      </c>
      <c r="D33" s="282" t="s">
        <v>130</v>
      </c>
      <c r="E33" s="283" t="s">
        <v>105</v>
      </c>
      <c r="F33" s="284">
        <v>62.863</v>
      </c>
      <c r="G33" s="39"/>
      <c r="H33" s="45"/>
    </row>
    <row r="34" spans="1:8" s="2" customFormat="1" ht="16.8" customHeight="1">
      <c r="A34" s="39"/>
      <c r="B34" s="45"/>
      <c r="C34" s="285" t="s">
        <v>19</v>
      </c>
      <c r="D34" s="285" t="s">
        <v>131</v>
      </c>
      <c r="E34" s="18" t="s">
        <v>19</v>
      </c>
      <c r="F34" s="286">
        <v>62.863</v>
      </c>
      <c r="G34" s="39"/>
      <c r="H34" s="45"/>
    </row>
    <row r="35" spans="1:8" s="2" customFormat="1" ht="16.8" customHeight="1">
      <c r="A35" s="39"/>
      <c r="B35" s="45"/>
      <c r="C35" s="287" t="s">
        <v>1451</v>
      </c>
      <c r="D35" s="39"/>
      <c r="E35" s="39"/>
      <c r="F35" s="39"/>
      <c r="G35" s="39"/>
      <c r="H35" s="45"/>
    </row>
    <row r="36" spans="1:8" s="2" customFormat="1" ht="16.8" customHeight="1">
      <c r="A36" s="39"/>
      <c r="B36" s="45"/>
      <c r="C36" s="285" t="s">
        <v>219</v>
      </c>
      <c r="D36" s="285" t="s">
        <v>220</v>
      </c>
      <c r="E36" s="18" t="s">
        <v>221</v>
      </c>
      <c r="F36" s="286">
        <v>857.628</v>
      </c>
      <c r="G36" s="39"/>
      <c r="H36" s="45"/>
    </row>
    <row r="37" spans="1:8" s="2" customFormat="1" ht="16.8" customHeight="1">
      <c r="A37" s="39"/>
      <c r="B37" s="45"/>
      <c r="C37" s="285" t="s">
        <v>244</v>
      </c>
      <c r="D37" s="285" t="s">
        <v>245</v>
      </c>
      <c r="E37" s="18" t="s">
        <v>105</v>
      </c>
      <c r="F37" s="286">
        <v>3384.045</v>
      </c>
      <c r="G37" s="39"/>
      <c r="H37" s="45"/>
    </row>
    <row r="38" spans="1:8" s="2" customFormat="1" ht="16.8" customHeight="1">
      <c r="A38" s="39"/>
      <c r="B38" s="45"/>
      <c r="C38" s="285" t="s">
        <v>303</v>
      </c>
      <c r="D38" s="285" t="s">
        <v>304</v>
      </c>
      <c r="E38" s="18" t="s">
        <v>105</v>
      </c>
      <c r="F38" s="286">
        <v>3396.347</v>
      </c>
      <c r="G38" s="39"/>
      <c r="H38" s="45"/>
    </row>
    <row r="39" spans="1:8" s="2" customFormat="1" ht="16.8" customHeight="1">
      <c r="A39" s="39"/>
      <c r="B39" s="45"/>
      <c r="C39" s="285" t="s">
        <v>326</v>
      </c>
      <c r="D39" s="285" t="s">
        <v>327</v>
      </c>
      <c r="E39" s="18" t="s">
        <v>105</v>
      </c>
      <c r="F39" s="286">
        <v>1651.712</v>
      </c>
      <c r="G39" s="39"/>
      <c r="H39" s="45"/>
    </row>
    <row r="40" spans="1:8" s="2" customFormat="1" ht="16.8" customHeight="1">
      <c r="A40" s="39"/>
      <c r="B40" s="45"/>
      <c r="C40" s="285" t="s">
        <v>372</v>
      </c>
      <c r="D40" s="285" t="s">
        <v>373</v>
      </c>
      <c r="E40" s="18" t="s">
        <v>105</v>
      </c>
      <c r="F40" s="286">
        <v>353.38</v>
      </c>
      <c r="G40" s="39"/>
      <c r="H40" s="45"/>
    </row>
    <row r="41" spans="1:8" s="2" customFormat="1" ht="16.8" customHeight="1">
      <c r="A41" s="39"/>
      <c r="B41" s="45"/>
      <c r="C41" s="285" t="s">
        <v>387</v>
      </c>
      <c r="D41" s="285" t="s">
        <v>388</v>
      </c>
      <c r="E41" s="18" t="s">
        <v>105</v>
      </c>
      <c r="F41" s="286">
        <v>515.872</v>
      </c>
      <c r="G41" s="39"/>
      <c r="H41" s="45"/>
    </row>
    <row r="42" spans="1:8" s="2" customFormat="1" ht="16.8" customHeight="1">
      <c r="A42" s="39"/>
      <c r="B42" s="45"/>
      <c r="C42" s="285" t="s">
        <v>399</v>
      </c>
      <c r="D42" s="285" t="s">
        <v>400</v>
      </c>
      <c r="E42" s="18" t="s">
        <v>105</v>
      </c>
      <c r="F42" s="286">
        <v>70.562</v>
      </c>
      <c r="G42" s="39"/>
      <c r="H42" s="45"/>
    </row>
    <row r="43" spans="1:8" s="2" customFormat="1" ht="16.8" customHeight="1">
      <c r="A43" s="39"/>
      <c r="B43" s="45"/>
      <c r="C43" s="281" t="s">
        <v>132</v>
      </c>
      <c r="D43" s="282" t="s">
        <v>133</v>
      </c>
      <c r="E43" s="283" t="s">
        <v>105</v>
      </c>
      <c r="F43" s="284">
        <v>31.5</v>
      </c>
      <c r="G43" s="39"/>
      <c r="H43" s="45"/>
    </row>
    <row r="44" spans="1:8" s="2" customFormat="1" ht="16.8" customHeight="1">
      <c r="A44" s="39"/>
      <c r="B44" s="45"/>
      <c r="C44" s="285" t="s">
        <v>19</v>
      </c>
      <c r="D44" s="285" t="s">
        <v>134</v>
      </c>
      <c r="E44" s="18" t="s">
        <v>19</v>
      </c>
      <c r="F44" s="286">
        <v>31.5</v>
      </c>
      <c r="G44" s="39"/>
      <c r="H44" s="45"/>
    </row>
    <row r="45" spans="1:8" s="2" customFormat="1" ht="16.8" customHeight="1">
      <c r="A45" s="39"/>
      <c r="B45" s="45"/>
      <c r="C45" s="287" t="s">
        <v>1451</v>
      </c>
      <c r="D45" s="39"/>
      <c r="E45" s="39"/>
      <c r="F45" s="39"/>
      <c r="G45" s="39"/>
      <c r="H45" s="45"/>
    </row>
    <row r="46" spans="1:8" s="2" customFormat="1" ht="16.8" customHeight="1">
      <c r="A46" s="39"/>
      <c r="B46" s="45"/>
      <c r="C46" s="285" t="s">
        <v>219</v>
      </c>
      <c r="D46" s="285" t="s">
        <v>220</v>
      </c>
      <c r="E46" s="18" t="s">
        <v>221</v>
      </c>
      <c r="F46" s="286">
        <v>857.628</v>
      </c>
      <c r="G46" s="39"/>
      <c r="H46" s="45"/>
    </row>
    <row r="47" spans="1:8" s="2" customFormat="1" ht="16.8" customHeight="1">
      <c r="A47" s="39"/>
      <c r="B47" s="45"/>
      <c r="C47" s="285" t="s">
        <v>244</v>
      </c>
      <c r="D47" s="285" t="s">
        <v>245</v>
      </c>
      <c r="E47" s="18" t="s">
        <v>105</v>
      </c>
      <c r="F47" s="286">
        <v>3384.045</v>
      </c>
      <c r="G47" s="39"/>
      <c r="H47" s="45"/>
    </row>
    <row r="48" spans="1:8" s="2" customFormat="1" ht="16.8" customHeight="1">
      <c r="A48" s="39"/>
      <c r="B48" s="45"/>
      <c r="C48" s="285" t="s">
        <v>326</v>
      </c>
      <c r="D48" s="285" t="s">
        <v>327</v>
      </c>
      <c r="E48" s="18" t="s">
        <v>105</v>
      </c>
      <c r="F48" s="286">
        <v>1651.712</v>
      </c>
      <c r="G48" s="39"/>
      <c r="H48" s="45"/>
    </row>
    <row r="49" spans="1:8" s="2" customFormat="1" ht="16.8" customHeight="1">
      <c r="A49" s="39"/>
      <c r="B49" s="45"/>
      <c r="C49" s="285" t="s">
        <v>372</v>
      </c>
      <c r="D49" s="285" t="s">
        <v>373</v>
      </c>
      <c r="E49" s="18" t="s">
        <v>105</v>
      </c>
      <c r="F49" s="286">
        <v>353.38</v>
      </c>
      <c r="G49" s="39"/>
      <c r="H49" s="45"/>
    </row>
    <row r="50" spans="1:8" s="2" customFormat="1" ht="16.8" customHeight="1">
      <c r="A50" s="39"/>
      <c r="B50" s="45"/>
      <c r="C50" s="285" t="s">
        <v>383</v>
      </c>
      <c r="D50" s="285" t="s">
        <v>379</v>
      </c>
      <c r="E50" s="18" t="s">
        <v>105</v>
      </c>
      <c r="F50" s="286">
        <v>31.5</v>
      </c>
      <c r="G50" s="39"/>
      <c r="H50" s="45"/>
    </row>
    <row r="51" spans="1:8" s="2" customFormat="1" ht="16.8" customHeight="1">
      <c r="A51" s="39"/>
      <c r="B51" s="45"/>
      <c r="C51" s="281" t="s">
        <v>135</v>
      </c>
      <c r="D51" s="282" t="s">
        <v>136</v>
      </c>
      <c r="E51" s="283" t="s">
        <v>105</v>
      </c>
      <c r="F51" s="284">
        <v>7</v>
      </c>
      <c r="G51" s="39"/>
      <c r="H51" s="45"/>
    </row>
    <row r="52" spans="1:8" s="2" customFormat="1" ht="16.8" customHeight="1">
      <c r="A52" s="39"/>
      <c r="B52" s="45"/>
      <c r="C52" s="285" t="s">
        <v>19</v>
      </c>
      <c r="D52" s="285" t="s">
        <v>137</v>
      </c>
      <c r="E52" s="18" t="s">
        <v>19</v>
      </c>
      <c r="F52" s="286">
        <v>7</v>
      </c>
      <c r="G52" s="39"/>
      <c r="H52" s="45"/>
    </row>
    <row r="53" spans="1:8" s="2" customFormat="1" ht="16.8" customHeight="1">
      <c r="A53" s="39"/>
      <c r="B53" s="45"/>
      <c r="C53" s="287" t="s">
        <v>1451</v>
      </c>
      <c r="D53" s="39"/>
      <c r="E53" s="39"/>
      <c r="F53" s="39"/>
      <c r="G53" s="39"/>
      <c r="H53" s="45"/>
    </row>
    <row r="54" spans="1:8" s="2" customFormat="1" ht="16.8" customHeight="1">
      <c r="A54" s="39"/>
      <c r="B54" s="45"/>
      <c r="C54" s="285" t="s">
        <v>219</v>
      </c>
      <c r="D54" s="285" t="s">
        <v>220</v>
      </c>
      <c r="E54" s="18" t="s">
        <v>221</v>
      </c>
      <c r="F54" s="286">
        <v>857.628</v>
      </c>
      <c r="G54" s="39"/>
      <c r="H54" s="45"/>
    </row>
    <row r="55" spans="1:8" s="2" customFormat="1" ht="16.8" customHeight="1">
      <c r="A55" s="39"/>
      <c r="B55" s="45"/>
      <c r="C55" s="285" t="s">
        <v>244</v>
      </c>
      <c r="D55" s="285" t="s">
        <v>245</v>
      </c>
      <c r="E55" s="18" t="s">
        <v>105</v>
      </c>
      <c r="F55" s="286">
        <v>3384.045</v>
      </c>
      <c r="G55" s="39"/>
      <c r="H55" s="45"/>
    </row>
    <row r="56" spans="1:8" s="2" customFormat="1" ht="16.8" customHeight="1">
      <c r="A56" s="39"/>
      <c r="B56" s="45"/>
      <c r="C56" s="285" t="s">
        <v>303</v>
      </c>
      <c r="D56" s="285" t="s">
        <v>304</v>
      </c>
      <c r="E56" s="18" t="s">
        <v>105</v>
      </c>
      <c r="F56" s="286">
        <v>3396.347</v>
      </c>
      <c r="G56" s="39"/>
      <c r="H56" s="45"/>
    </row>
    <row r="57" spans="1:8" s="2" customFormat="1" ht="16.8" customHeight="1">
      <c r="A57" s="39"/>
      <c r="B57" s="45"/>
      <c r="C57" s="285" t="s">
        <v>326</v>
      </c>
      <c r="D57" s="285" t="s">
        <v>327</v>
      </c>
      <c r="E57" s="18" t="s">
        <v>105</v>
      </c>
      <c r="F57" s="286">
        <v>1651.712</v>
      </c>
      <c r="G57" s="39"/>
      <c r="H57" s="45"/>
    </row>
    <row r="58" spans="1:8" s="2" customFormat="1" ht="16.8" customHeight="1">
      <c r="A58" s="39"/>
      <c r="B58" s="45"/>
      <c r="C58" s="285" t="s">
        <v>372</v>
      </c>
      <c r="D58" s="285" t="s">
        <v>373</v>
      </c>
      <c r="E58" s="18" t="s">
        <v>105</v>
      </c>
      <c r="F58" s="286">
        <v>353.38</v>
      </c>
      <c r="G58" s="39"/>
      <c r="H58" s="45"/>
    </row>
    <row r="59" spans="1:8" s="2" customFormat="1" ht="16.8" customHeight="1">
      <c r="A59" s="39"/>
      <c r="B59" s="45"/>
      <c r="C59" s="285" t="s">
        <v>387</v>
      </c>
      <c r="D59" s="285" t="s">
        <v>388</v>
      </c>
      <c r="E59" s="18" t="s">
        <v>105</v>
      </c>
      <c r="F59" s="286">
        <v>515.872</v>
      </c>
      <c r="G59" s="39"/>
      <c r="H59" s="45"/>
    </row>
    <row r="60" spans="1:8" s="2" customFormat="1" ht="16.8" customHeight="1">
      <c r="A60" s="39"/>
      <c r="B60" s="45"/>
      <c r="C60" s="285" t="s">
        <v>399</v>
      </c>
      <c r="D60" s="285" t="s">
        <v>400</v>
      </c>
      <c r="E60" s="18" t="s">
        <v>105</v>
      </c>
      <c r="F60" s="286">
        <v>70.562</v>
      </c>
      <c r="G60" s="39"/>
      <c r="H60" s="45"/>
    </row>
    <row r="61" spans="1:8" s="2" customFormat="1" ht="16.8" customHeight="1">
      <c r="A61" s="39"/>
      <c r="B61" s="45"/>
      <c r="C61" s="281" t="s">
        <v>112</v>
      </c>
      <c r="D61" s="282" t="s">
        <v>113</v>
      </c>
      <c r="E61" s="283" t="s">
        <v>105</v>
      </c>
      <c r="F61" s="284">
        <v>680.87</v>
      </c>
      <c r="G61" s="39"/>
      <c r="H61" s="45"/>
    </row>
    <row r="62" spans="1:8" s="2" customFormat="1" ht="16.8" customHeight="1">
      <c r="A62" s="39"/>
      <c r="B62" s="45"/>
      <c r="C62" s="285" t="s">
        <v>19</v>
      </c>
      <c r="D62" s="285" t="s">
        <v>1453</v>
      </c>
      <c r="E62" s="18" t="s">
        <v>19</v>
      </c>
      <c r="F62" s="286">
        <v>680.87</v>
      </c>
      <c r="G62" s="39"/>
      <c r="H62" s="45"/>
    </row>
    <row r="63" spans="1:8" s="2" customFormat="1" ht="16.8" customHeight="1">
      <c r="A63" s="39"/>
      <c r="B63" s="45"/>
      <c r="C63" s="287" t="s">
        <v>1451</v>
      </c>
      <c r="D63" s="39"/>
      <c r="E63" s="39"/>
      <c r="F63" s="39"/>
      <c r="G63" s="39"/>
      <c r="H63" s="45"/>
    </row>
    <row r="64" spans="1:8" s="2" customFormat="1" ht="16.8" customHeight="1">
      <c r="A64" s="39"/>
      <c r="B64" s="45"/>
      <c r="C64" s="285" t="s">
        <v>219</v>
      </c>
      <c r="D64" s="285" t="s">
        <v>220</v>
      </c>
      <c r="E64" s="18" t="s">
        <v>221</v>
      </c>
      <c r="F64" s="286">
        <v>857.628</v>
      </c>
      <c r="G64" s="39"/>
      <c r="H64" s="45"/>
    </row>
    <row r="65" spans="1:8" s="2" customFormat="1" ht="16.8" customHeight="1">
      <c r="A65" s="39"/>
      <c r="B65" s="45"/>
      <c r="C65" s="285" t="s">
        <v>244</v>
      </c>
      <c r="D65" s="285" t="s">
        <v>245</v>
      </c>
      <c r="E65" s="18" t="s">
        <v>105</v>
      </c>
      <c r="F65" s="286">
        <v>3384.045</v>
      </c>
      <c r="G65" s="39"/>
      <c r="H65" s="45"/>
    </row>
    <row r="66" spans="1:8" s="2" customFormat="1" ht="16.8" customHeight="1">
      <c r="A66" s="39"/>
      <c r="B66" s="45"/>
      <c r="C66" s="285" t="s">
        <v>303</v>
      </c>
      <c r="D66" s="285" t="s">
        <v>304</v>
      </c>
      <c r="E66" s="18" t="s">
        <v>105</v>
      </c>
      <c r="F66" s="286">
        <v>3396.347</v>
      </c>
      <c r="G66" s="39"/>
      <c r="H66" s="45"/>
    </row>
    <row r="67" spans="1:8" s="2" customFormat="1" ht="16.8" customHeight="1">
      <c r="A67" s="39"/>
      <c r="B67" s="45"/>
      <c r="C67" s="285" t="s">
        <v>326</v>
      </c>
      <c r="D67" s="285" t="s">
        <v>327</v>
      </c>
      <c r="E67" s="18" t="s">
        <v>105</v>
      </c>
      <c r="F67" s="286">
        <v>1651.712</v>
      </c>
      <c r="G67" s="39"/>
      <c r="H67" s="45"/>
    </row>
    <row r="68" spans="1:8" s="2" customFormat="1" ht="16.8" customHeight="1">
      <c r="A68" s="39"/>
      <c r="B68" s="45"/>
      <c r="C68" s="285" t="s">
        <v>357</v>
      </c>
      <c r="D68" s="285" t="s">
        <v>358</v>
      </c>
      <c r="E68" s="18" t="s">
        <v>105</v>
      </c>
      <c r="F68" s="286">
        <v>782.46</v>
      </c>
      <c r="G68" s="39"/>
      <c r="H68" s="45"/>
    </row>
    <row r="69" spans="1:8" s="2" customFormat="1" ht="16.8" customHeight="1">
      <c r="A69" s="39"/>
      <c r="B69" s="45"/>
      <c r="C69" s="285" t="s">
        <v>363</v>
      </c>
      <c r="D69" s="285" t="s">
        <v>364</v>
      </c>
      <c r="E69" s="18" t="s">
        <v>105</v>
      </c>
      <c r="F69" s="286">
        <v>724.672</v>
      </c>
      <c r="G69" s="39"/>
      <c r="H69" s="45"/>
    </row>
    <row r="70" spans="1:8" s="2" customFormat="1" ht="16.8" customHeight="1">
      <c r="A70" s="39"/>
      <c r="B70" s="45"/>
      <c r="C70" s="281" t="s">
        <v>115</v>
      </c>
      <c r="D70" s="282" t="s">
        <v>116</v>
      </c>
      <c r="E70" s="283" t="s">
        <v>105</v>
      </c>
      <c r="F70" s="284">
        <v>57.788</v>
      </c>
      <c r="G70" s="39"/>
      <c r="H70" s="45"/>
    </row>
    <row r="71" spans="1:8" s="2" customFormat="1" ht="16.8" customHeight="1">
      <c r="A71" s="39"/>
      <c r="B71" s="45"/>
      <c r="C71" s="285" t="s">
        <v>19</v>
      </c>
      <c r="D71" s="285" t="s">
        <v>117</v>
      </c>
      <c r="E71" s="18" t="s">
        <v>19</v>
      </c>
      <c r="F71" s="286">
        <v>57.788</v>
      </c>
      <c r="G71" s="39"/>
      <c r="H71" s="45"/>
    </row>
    <row r="72" spans="1:8" s="2" customFormat="1" ht="16.8" customHeight="1">
      <c r="A72" s="39"/>
      <c r="B72" s="45"/>
      <c r="C72" s="287" t="s">
        <v>1451</v>
      </c>
      <c r="D72" s="39"/>
      <c r="E72" s="39"/>
      <c r="F72" s="39"/>
      <c r="G72" s="39"/>
      <c r="H72" s="45"/>
    </row>
    <row r="73" spans="1:8" s="2" customFormat="1" ht="16.8" customHeight="1">
      <c r="A73" s="39"/>
      <c r="B73" s="45"/>
      <c r="C73" s="285" t="s">
        <v>219</v>
      </c>
      <c r="D73" s="285" t="s">
        <v>220</v>
      </c>
      <c r="E73" s="18" t="s">
        <v>221</v>
      </c>
      <c r="F73" s="286">
        <v>857.628</v>
      </c>
      <c r="G73" s="39"/>
      <c r="H73" s="45"/>
    </row>
    <row r="74" spans="1:8" s="2" customFormat="1" ht="16.8" customHeight="1">
      <c r="A74" s="39"/>
      <c r="B74" s="45"/>
      <c r="C74" s="285" t="s">
        <v>244</v>
      </c>
      <c r="D74" s="285" t="s">
        <v>245</v>
      </c>
      <c r="E74" s="18" t="s">
        <v>105</v>
      </c>
      <c r="F74" s="286">
        <v>3384.045</v>
      </c>
      <c r="G74" s="39"/>
      <c r="H74" s="45"/>
    </row>
    <row r="75" spans="1:8" s="2" customFormat="1" ht="16.8" customHeight="1">
      <c r="A75" s="39"/>
      <c r="B75" s="45"/>
      <c r="C75" s="285" t="s">
        <v>303</v>
      </c>
      <c r="D75" s="285" t="s">
        <v>304</v>
      </c>
      <c r="E75" s="18" t="s">
        <v>105</v>
      </c>
      <c r="F75" s="286">
        <v>3396.347</v>
      </c>
      <c r="G75" s="39"/>
      <c r="H75" s="45"/>
    </row>
    <row r="76" spans="1:8" s="2" customFormat="1" ht="16.8" customHeight="1">
      <c r="A76" s="39"/>
      <c r="B76" s="45"/>
      <c r="C76" s="285" t="s">
        <v>326</v>
      </c>
      <c r="D76" s="285" t="s">
        <v>327</v>
      </c>
      <c r="E76" s="18" t="s">
        <v>105</v>
      </c>
      <c r="F76" s="286">
        <v>1651.712</v>
      </c>
      <c r="G76" s="39"/>
      <c r="H76" s="45"/>
    </row>
    <row r="77" spans="1:8" s="2" customFormat="1" ht="16.8" customHeight="1">
      <c r="A77" s="39"/>
      <c r="B77" s="45"/>
      <c r="C77" s="285" t="s">
        <v>357</v>
      </c>
      <c r="D77" s="285" t="s">
        <v>358</v>
      </c>
      <c r="E77" s="18" t="s">
        <v>105</v>
      </c>
      <c r="F77" s="286">
        <v>782.46</v>
      </c>
      <c r="G77" s="39"/>
      <c r="H77" s="45"/>
    </row>
    <row r="78" spans="1:8" s="2" customFormat="1" ht="16.8" customHeight="1">
      <c r="A78" s="39"/>
      <c r="B78" s="45"/>
      <c r="C78" s="285" t="s">
        <v>368</v>
      </c>
      <c r="D78" s="285" t="s">
        <v>369</v>
      </c>
      <c r="E78" s="18" t="s">
        <v>105</v>
      </c>
      <c r="F78" s="286">
        <v>57.788</v>
      </c>
      <c r="G78" s="39"/>
      <c r="H78" s="45"/>
    </row>
    <row r="79" spans="1:8" s="2" customFormat="1" ht="16.8" customHeight="1">
      <c r="A79" s="39"/>
      <c r="B79" s="45"/>
      <c r="C79" s="281" t="s">
        <v>118</v>
      </c>
      <c r="D79" s="282" t="s">
        <v>119</v>
      </c>
      <c r="E79" s="283" t="s">
        <v>105</v>
      </c>
      <c r="F79" s="284">
        <v>43.802</v>
      </c>
      <c r="G79" s="39"/>
      <c r="H79" s="45"/>
    </row>
    <row r="80" spans="1:8" s="2" customFormat="1" ht="16.8" customHeight="1">
      <c r="A80" s="39"/>
      <c r="B80" s="45"/>
      <c r="C80" s="285" t="s">
        <v>19</v>
      </c>
      <c r="D80" s="285" t="s">
        <v>120</v>
      </c>
      <c r="E80" s="18" t="s">
        <v>19</v>
      </c>
      <c r="F80" s="286">
        <v>43.802</v>
      </c>
      <c r="G80" s="39"/>
      <c r="H80" s="45"/>
    </row>
    <row r="81" spans="1:8" s="2" customFormat="1" ht="16.8" customHeight="1">
      <c r="A81" s="39"/>
      <c r="B81" s="45"/>
      <c r="C81" s="287" t="s">
        <v>1451</v>
      </c>
      <c r="D81" s="39"/>
      <c r="E81" s="39"/>
      <c r="F81" s="39"/>
      <c r="G81" s="39"/>
      <c r="H81" s="45"/>
    </row>
    <row r="82" spans="1:8" s="2" customFormat="1" ht="16.8" customHeight="1">
      <c r="A82" s="39"/>
      <c r="B82" s="45"/>
      <c r="C82" s="285" t="s">
        <v>219</v>
      </c>
      <c r="D82" s="285" t="s">
        <v>220</v>
      </c>
      <c r="E82" s="18" t="s">
        <v>221</v>
      </c>
      <c r="F82" s="286">
        <v>857.628</v>
      </c>
      <c r="G82" s="39"/>
      <c r="H82" s="45"/>
    </row>
    <row r="83" spans="1:8" s="2" customFormat="1" ht="16.8" customHeight="1">
      <c r="A83" s="39"/>
      <c r="B83" s="45"/>
      <c r="C83" s="285" t="s">
        <v>244</v>
      </c>
      <c r="D83" s="285" t="s">
        <v>245</v>
      </c>
      <c r="E83" s="18" t="s">
        <v>105</v>
      </c>
      <c r="F83" s="286">
        <v>3384.045</v>
      </c>
      <c r="G83" s="39"/>
      <c r="H83" s="45"/>
    </row>
    <row r="84" spans="1:8" s="2" customFormat="1" ht="16.8" customHeight="1">
      <c r="A84" s="39"/>
      <c r="B84" s="45"/>
      <c r="C84" s="285" t="s">
        <v>303</v>
      </c>
      <c r="D84" s="285" t="s">
        <v>304</v>
      </c>
      <c r="E84" s="18" t="s">
        <v>105</v>
      </c>
      <c r="F84" s="286">
        <v>3396.347</v>
      </c>
      <c r="G84" s="39"/>
      <c r="H84" s="45"/>
    </row>
    <row r="85" spans="1:8" s="2" customFormat="1" ht="16.8" customHeight="1">
      <c r="A85" s="39"/>
      <c r="B85" s="45"/>
      <c r="C85" s="285" t="s">
        <v>326</v>
      </c>
      <c r="D85" s="285" t="s">
        <v>327</v>
      </c>
      <c r="E85" s="18" t="s">
        <v>105</v>
      </c>
      <c r="F85" s="286">
        <v>1651.712</v>
      </c>
      <c r="G85" s="39"/>
      <c r="H85" s="45"/>
    </row>
    <row r="86" spans="1:8" s="2" customFormat="1" ht="16.8" customHeight="1">
      <c r="A86" s="39"/>
      <c r="B86" s="45"/>
      <c r="C86" s="285" t="s">
        <v>357</v>
      </c>
      <c r="D86" s="285" t="s">
        <v>358</v>
      </c>
      <c r="E86" s="18" t="s">
        <v>105</v>
      </c>
      <c r="F86" s="286">
        <v>782.46</v>
      </c>
      <c r="G86" s="39"/>
      <c r="H86" s="45"/>
    </row>
    <row r="87" spans="1:8" s="2" customFormat="1" ht="16.8" customHeight="1">
      <c r="A87" s="39"/>
      <c r="B87" s="45"/>
      <c r="C87" s="285" t="s">
        <v>363</v>
      </c>
      <c r="D87" s="285" t="s">
        <v>364</v>
      </c>
      <c r="E87" s="18" t="s">
        <v>105</v>
      </c>
      <c r="F87" s="286">
        <v>724.672</v>
      </c>
      <c r="G87" s="39"/>
      <c r="H87" s="45"/>
    </row>
    <row r="88" spans="1:8" s="2" customFormat="1" ht="16.8" customHeight="1">
      <c r="A88" s="39"/>
      <c r="B88" s="45"/>
      <c r="C88" s="281" t="s">
        <v>121</v>
      </c>
      <c r="D88" s="282" t="s">
        <v>122</v>
      </c>
      <c r="E88" s="283" t="s">
        <v>105</v>
      </c>
      <c r="F88" s="284">
        <v>321.88</v>
      </c>
      <c r="G88" s="39"/>
      <c r="H88" s="45"/>
    </row>
    <row r="89" spans="1:8" s="2" customFormat="1" ht="16.8" customHeight="1">
      <c r="A89" s="39"/>
      <c r="B89" s="45"/>
      <c r="C89" s="285" t="s">
        <v>19</v>
      </c>
      <c r="D89" s="285" t="s">
        <v>1454</v>
      </c>
      <c r="E89" s="18" t="s">
        <v>19</v>
      </c>
      <c r="F89" s="286">
        <v>321.88</v>
      </c>
      <c r="G89" s="39"/>
      <c r="H89" s="45"/>
    </row>
    <row r="90" spans="1:8" s="2" customFormat="1" ht="16.8" customHeight="1">
      <c r="A90" s="39"/>
      <c r="B90" s="45"/>
      <c r="C90" s="287" t="s">
        <v>1451</v>
      </c>
      <c r="D90" s="39"/>
      <c r="E90" s="39"/>
      <c r="F90" s="39"/>
      <c r="G90" s="39"/>
      <c r="H90" s="45"/>
    </row>
    <row r="91" spans="1:8" s="2" customFormat="1" ht="16.8" customHeight="1">
      <c r="A91" s="39"/>
      <c r="B91" s="45"/>
      <c r="C91" s="285" t="s">
        <v>219</v>
      </c>
      <c r="D91" s="285" t="s">
        <v>220</v>
      </c>
      <c r="E91" s="18" t="s">
        <v>221</v>
      </c>
      <c r="F91" s="286">
        <v>857.628</v>
      </c>
      <c r="G91" s="39"/>
      <c r="H91" s="45"/>
    </row>
    <row r="92" spans="1:8" s="2" customFormat="1" ht="16.8" customHeight="1">
      <c r="A92" s="39"/>
      <c r="B92" s="45"/>
      <c r="C92" s="285" t="s">
        <v>244</v>
      </c>
      <c r="D92" s="285" t="s">
        <v>245</v>
      </c>
      <c r="E92" s="18" t="s">
        <v>105</v>
      </c>
      <c r="F92" s="286">
        <v>3384.045</v>
      </c>
      <c r="G92" s="39"/>
      <c r="H92" s="45"/>
    </row>
    <row r="93" spans="1:8" s="2" customFormat="1" ht="16.8" customHeight="1">
      <c r="A93" s="39"/>
      <c r="B93" s="45"/>
      <c r="C93" s="285" t="s">
        <v>303</v>
      </c>
      <c r="D93" s="285" t="s">
        <v>304</v>
      </c>
      <c r="E93" s="18" t="s">
        <v>105</v>
      </c>
      <c r="F93" s="286">
        <v>3396.347</v>
      </c>
      <c r="G93" s="39"/>
      <c r="H93" s="45"/>
    </row>
    <row r="94" spans="1:8" s="2" customFormat="1" ht="16.8" customHeight="1">
      <c r="A94" s="39"/>
      <c r="B94" s="45"/>
      <c r="C94" s="285" t="s">
        <v>326</v>
      </c>
      <c r="D94" s="285" t="s">
        <v>327</v>
      </c>
      <c r="E94" s="18" t="s">
        <v>105</v>
      </c>
      <c r="F94" s="286">
        <v>1651.712</v>
      </c>
      <c r="G94" s="39"/>
      <c r="H94" s="45"/>
    </row>
    <row r="95" spans="1:8" s="2" customFormat="1" ht="16.8" customHeight="1">
      <c r="A95" s="39"/>
      <c r="B95" s="45"/>
      <c r="C95" s="285" t="s">
        <v>372</v>
      </c>
      <c r="D95" s="285" t="s">
        <v>373</v>
      </c>
      <c r="E95" s="18" t="s">
        <v>105</v>
      </c>
      <c r="F95" s="286">
        <v>353.38</v>
      </c>
      <c r="G95" s="39"/>
      <c r="H95" s="45"/>
    </row>
    <row r="96" spans="1:8" s="2" customFormat="1" ht="16.8" customHeight="1">
      <c r="A96" s="39"/>
      <c r="B96" s="45"/>
      <c r="C96" s="285" t="s">
        <v>378</v>
      </c>
      <c r="D96" s="285" t="s">
        <v>379</v>
      </c>
      <c r="E96" s="18" t="s">
        <v>105</v>
      </c>
      <c r="F96" s="286">
        <v>321.88</v>
      </c>
      <c r="G96" s="39"/>
      <c r="H96" s="45"/>
    </row>
    <row r="97" spans="1:8" s="2" customFormat="1" ht="16.8" customHeight="1">
      <c r="A97" s="39"/>
      <c r="B97" s="45"/>
      <c r="C97" s="281" t="s">
        <v>108</v>
      </c>
      <c r="D97" s="282" t="s">
        <v>109</v>
      </c>
      <c r="E97" s="283" t="s">
        <v>105</v>
      </c>
      <c r="F97" s="284">
        <v>104.082</v>
      </c>
      <c r="G97" s="39"/>
      <c r="H97" s="45"/>
    </row>
    <row r="98" spans="1:8" s="2" customFormat="1" ht="16.8" customHeight="1">
      <c r="A98" s="39"/>
      <c r="B98" s="45"/>
      <c r="C98" s="285" t="s">
        <v>19</v>
      </c>
      <c r="D98" s="285" t="s">
        <v>110</v>
      </c>
      <c r="E98" s="18" t="s">
        <v>19</v>
      </c>
      <c r="F98" s="286">
        <v>104.082</v>
      </c>
      <c r="G98" s="39"/>
      <c r="H98" s="45"/>
    </row>
    <row r="99" spans="1:8" s="2" customFormat="1" ht="16.8" customHeight="1">
      <c r="A99" s="39"/>
      <c r="B99" s="45"/>
      <c r="C99" s="287" t="s">
        <v>1451</v>
      </c>
      <c r="D99" s="39"/>
      <c r="E99" s="39"/>
      <c r="F99" s="39"/>
      <c r="G99" s="39"/>
      <c r="H99" s="45"/>
    </row>
    <row r="100" spans="1:8" s="2" customFormat="1" ht="16.8" customHeight="1">
      <c r="A100" s="39"/>
      <c r="B100" s="45"/>
      <c r="C100" s="285" t="s">
        <v>219</v>
      </c>
      <c r="D100" s="285" t="s">
        <v>220</v>
      </c>
      <c r="E100" s="18" t="s">
        <v>221</v>
      </c>
      <c r="F100" s="286">
        <v>857.628</v>
      </c>
      <c r="G100" s="39"/>
      <c r="H100" s="45"/>
    </row>
    <row r="101" spans="1:8" s="2" customFormat="1" ht="16.8" customHeight="1">
      <c r="A101" s="39"/>
      <c r="B101" s="45"/>
      <c r="C101" s="285" t="s">
        <v>244</v>
      </c>
      <c r="D101" s="285" t="s">
        <v>245</v>
      </c>
      <c r="E101" s="18" t="s">
        <v>105</v>
      </c>
      <c r="F101" s="286">
        <v>3384.045</v>
      </c>
      <c r="G101" s="39"/>
      <c r="H101" s="45"/>
    </row>
    <row r="102" spans="1:8" s="2" customFormat="1" ht="16.8" customHeight="1">
      <c r="A102" s="39"/>
      <c r="B102" s="45"/>
      <c r="C102" s="285" t="s">
        <v>303</v>
      </c>
      <c r="D102" s="285" t="s">
        <v>304</v>
      </c>
      <c r="E102" s="18" t="s">
        <v>105</v>
      </c>
      <c r="F102" s="286">
        <v>3396.347</v>
      </c>
      <c r="G102" s="39"/>
      <c r="H102" s="45"/>
    </row>
    <row r="103" spans="1:8" s="2" customFormat="1" ht="16.8" customHeight="1">
      <c r="A103" s="39"/>
      <c r="B103" s="45"/>
      <c r="C103" s="285" t="s">
        <v>314</v>
      </c>
      <c r="D103" s="285" t="s">
        <v>315</v>
      </c>
      <c r="E103" s="18" t="s">
        <v>105</v>
      </c>
      <c r="F103" s="286">
        <v>104.082</v>
      </c>
      <c r="G103" s="39"/>
      <c r="H103" s="45"/>
    </row>
    <row r="104" spans="1:8" s="2" customFormat="1" ht="16.8" customHeight="1">
      <c r="A104" s="39"/>
      <c r="B104" s="45"/>
      <c r="C104" s="285" t="s">
        <v>345</v>
      </c>
      <c r="D104" s="285" t="s">
        <v>346</v>
      </c>
      <c r="E104" s="18" t="s">
        <v>105</v>
      </c>
      <c r="F104" s="286">
        <v>104.082</v>
      </c>
      <c r="G104" s="39"/>
      <c r="H104" s="45"/>
    </row>
    <row r="105" spans="1:8" s="2" customFormat="1" ht="7.4" customHeight="1">
      <c r="A105" s="39"/>
      <c r="B105" s="158"/>
      <c r="C105" s="159"/>
      <c r="D105" s="159"/>
      <c r="E105" s="159"/>
      <c r="F105" s="159"/>
      <c r="G105" s="159"/>
      <c r="H105" s="45"/>
    </row>
    <row r="106" spans="1:8" s="2" customFormat="1" ht="12">
      <c r="A106" s="39"/>
      <c r="B106" s="39"/>
      <c r="C106" s="39"/>
      <c r="D106" s="39"/>
      <c r="E106" s="39"/>
      <c r="F106" s="39"/>
      <c r="G106" s="39"/>
      <c r="H106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LAPTOP-7V5AD3BR\klima</dc:creator>
  <cp:keywords/>
  <dc:description/>
  <cp:lastModifiedBy>LAPTOP-7V5AD3BR\klima</cp:lastModifiedBy>
  <dcterms:created xsi:type="dcterms:W3CDTF">2022-02-17T12:55:02Z</dcterms:created>
  <dcterms:modified xsi:type="dcterms:W3CDTF">2022-02-17T12:55:13Z</dcterms:modified>
  <cp:category/>
  <cp:version/>
  <cp:contentType/>
  <cp:contentStatus/>
</cp:coreProperties>
</file>