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2023\AFRY\Rozšíření části MK v Jateční ulici v Třeboni\"/>
    </mc:Choice>
  </mc:AlternateContent>
  <bookViews>
    <workbookView xWindow="0" yWindow="0" windowWidth="0" windowHeight="0"/>
  </bookViews>
  <sheets>
    <sheet name="Rekapitulace stavby" sheetId="1" r:id="rId1"/>
    <sheet name="SO 101 - Rozšíření MK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Rozšíření MK'!$C$90:$K$263</definedName>
    <definedName name="_xlnm.Print_Area" localSheetId="1">'SO 101 - Rozšíření MK'!$C$4:$J$41,'SO 101 - Rozšíření MK'!$C$47:$J$70,'SO 101 - Rozšíření MK'!$C$76:$K$263</definedName>
    <definedName name="_xlnm.Print_Titles" localSheetId="1">'SO 101 - Rozšíření MK'!$90:$90</definedName>
    <definedName name="_xlnm._FilterDatabase" localSheetId="2" hidden="1">'VON - Vedlejší a ostatní ...'!$C$88:$K$115</definedName>
    <definedName name="_xlnm.Print_Area" localSheetId="2">'VON - Vedlejší a ostatní ...'!$C$4:$J$41,'VON - Vedlejší a ostatní ...'!$C$47:$J$68,'VON - Vedlejší a ostatní ...'!$C$74:$K$115</definedName>
    <definedName name="_xlnm.Print_Titles" localSheetId="2">'VON - Vedlejší a ostatní ...'!$88:$88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F83"/>
  <c r="E81"/>
  <c r="F56"/>
  <c r="E54"/>
  <c r="J26"/>
  <c r="E26"/>
  <c r="J86"/>
  <c r="J25"/>
  <c r="J23"/>
  <c r="E23"/>
  <c r="J58"/>
  <c r="J22"/>
  <c r="J20"/>
  <c r="E20"/>
  <c r="F59"/>
  <c r="J19"/>
  <c r="J17"/>
  <c r="E17"/>
  <c r="F58"/>
  <c r="J16"/>
  <c r="J14"/>
  <c r="J83"/>
  <c r="E7"/>
  <c r="E77"/>
  <c i="2" r="J39"/>
  <c r="J38"/>
  <c i="1" r="AY56"/>
  <c i="2" r="J37"/>
  <c i="1" r="AX56"/>
  <c i="2" r="BI262"/>
  <c r="BH262"/>
  <c r="BG262"/>
  <c r="BF262"/>
  <c r="T262"/>
  <c r="T261"/>
  <c r="R262"/>
  <c r="R261"/>
  <c r="P262"/>
  <c r="P261"/>
  <c r="BI255"/>
  <c r="BH255"/>
  <c r="BG255"/>
  <c r="BF255"/>
  <c r="T255"/>
  <c r="R255"/>
  <c r="P255"/>
  <c r="BI252"/>
  <c r="BH252"/>
  <c r="BG252"/>
  <c r="BF252"/>
  <c r="T252"/>
  <c r="R252"/>
  <c r="P252"/>
  <c r="BI246"/>
  <c r="BH246"/>
  <c r="BG246"/>
  <c r="BF246"/>
  <c r="T246"/>
  <c r="R246"/>
  <c r="P246"/>
  <c r="BI240"/>
  <c r="BH240"/>
  <c r="BG240"/>
  <c r="BF240"/>
  <c r="T240"/>
  <c r="R240"/>
  <c r="P240"/>
  <c r="BI234"/>
  <c r="BH234"/>
  <c r="BG234"/>
  <c r="BF234"/>
  <c r="T234"/>
  <c r="R234"/>
  <c r="P234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F85"/>
  <c r="E83"/>
  <c r="F56"/>
  <c r="E54"/>
  <c r="J26"/>
  <c r="E26"/>
  <c r="J88"/>
  <c r="J25"/>
  <c r="J23"/>
  <c r="E23"/>
  <c r="J87"/>
  <c r="J22"/>
  <c r="J20"/>
  <c r="E20"/>
  <c r="F88"/>
  <c r="J19"/>
  <c r="J17"/>
  <c r="E17"/>
  <c r="F87"/>
  <c r="J16"/>
  <c r="J14"/>
  <c r="J85"/>
  <c r="E7"/>
  <c r="E79"/>
  <c i="1" r="L50"/>
  <c r="AM50"/>
  <c r="AM49"/>
  <c r="L49"/>
  <c r="AM47"/>
  <c r="L47"/>
  <c r="L45"/>
  <c r="L44"/>
  <c i="2" r="J213"/>
  <c r="J150"/>
  <c r="F36"/>
  <c r="J228"/>
  <c r="BK197"/>
  <c r="BK165"/>
  <c r="BK116"/>
  <c i="3" r="BK103"/>
  <c i="2" r="BK221"/>
  <c r="BK195"/>
  <c r="J159"/>
  <c r="BK102"/>
  <c r="J221"/>
  <c r="BK162"/>
  <c r="J109"/>
  <c r="J224"/>
  <c r="J172"/>
  <c r="BK131"/>
  <c i="3" r="J101"/>
  <c i="2" r="BK252"/>
  <c r="BK203"/>
  <c r="BK168"/>
  <c r="BK139"/>
  <c r="BK97"/>
  <c r="BK215"/>
  <c r="BK179"/>
  <c r="J145"/>
  <c i="3" r="J95"/>
  <c r="BK101"/>
  <c i="2" r="BK142"/>
  <c r="F39"/>
  <c r="BK255"/>
  <c r="BK190"/>
  <c r="J142"/>
  <c r="J246"/>
  <c r="J195"/>
  <c r="BK150"/>
  <c r="BK99"/>
  <c i="3" r="J92"/>
  <c i="2" r="J218"/>
  <c r="J197"/>
  <c r="BK147"/>
  <c r="BK106"/>
  <c r="BK228"/>
  <c r="J190"/>
  <c r="BK153"/>
  <c r="BK109"/>
  <c i="3" r="BK107"/>
  <c r="BK111"/>
  <c i="2" r="J94"/>
  <c r="BK240"/>
  <c r="J203"/>
  <c r="J176"/>
  <c r="BK145"/>
  <c i="1" r="AS57"/>
  <c i="3" r="BK92"/>
  <c i="2" r="J252"/>
  <c r="BK201"/>
  <c r="J165"/>
  <c r="J128"/>
  <c r="BK94"/>
  <c r="BK234"/>
  <c r="BK172"/>
  <c r="BK126"/>
  <c r="BK262"/>
  <c r="J207"/>
  <c r="J185"/>
  <c r="J120"/>
  <c i="3" r="J111"/>
  <c r="BK95"/>
  <c i="2" r="BK224"/>
  <c r="J179"/>
  <c r="J162"/>
  <c r="BK120"/>
  <c r="J262"/>
  <c r="BK207"/>
  <c r="J168"/>
  <c r="J99"/>
  <c i="3" r="BK99"/>
  <c i="2" r="J106"/>
  <c r="J255"/>
  <c r="BK218"/>
  <c r="J182"/>
  <c r="J153"/>
  <c r="J102"/>
  <c i="3" r="J99"/>
  <c r="J103"/>
  <c i="2" r="BK205"/>
  <c r="BK176"/>
  <c r="BK134"/>
  <c r="F38"/>
  <c r="BK182"/>
  <c r="BK199"/>
  <c r="BK123"/>
  <c r="J240"/>
  <c r="J131"/>
  <c r="J201"/>
  <c r="J126"/>
  <c r="J123"/>
  <c r="J209"/>
  <c r="J139"/>
  <c i="3" r="J107"/>
  <c i="2" r="BK185"/>
  <c r="F37"/>
  <c r="J199"/>
  <c r="J215"/>
  <c i="1" r="AS55"/>
  <c i="2" r="BK209"/>
  <c r="BK246"/>
  <c r="J134"/>
  <c i="3" r="J113"/>
  <c i="2" r="BK188"/>
  <c r="BK128"/>
  <c r="BK213"/>
  <c r="J116"/>
  <c r="J205"/>
  <c r="J97"/>
  <c r="BK159"/>
  <c i="3" r="BK113"/>
  <c i="2" r="J188"/>
  <c r="J36"/>
  <c r="J234"/>
  <c r="J147"/>
  <c l="1" r="P152"/>
  <c r="BK152"/>
  <c r="J152"/>
  <c r="J66"/>
  <c r="P93"/>
  <c r="BK184"/>
  <c r="J184"/>
  <c r="J67"/>
  <c r="R184"/>
  <c r="P227"/>
  <c i="3" r="T91"/>
  <c r="BK110"/>
  <c r="J110"/>
  <c r="J67"/>
  <c i="2" r="BK93"/>
  <c r="J93"/>
  <c r="J65"/>
  <c r="R152"/>
  <c r="P184"/>
  <c r="BK227"/>
  <c r="J227"/>
  <c r="J68"/>
  <c r="T227"/>
  <c r="R93"/>
  <c i="3" r="R91"/>
  <c r="P110"/>
  <c i="2" r="T93"/>
  <c i="3" r="P91"/>
  <c r="P90"/>
  <c r="P89"/>
  <c i="1" r="AU58"/>
  <c i="3" r="R110"/>
  <c i="2" r="T152"/>
  <c r="T184"/>
  <c r="R227"/>
  <c i="3" r="BK91"/>
  <c r="J91"/>
  <c r="J65"/>
  <c r="T110"/>
  <c i="2" r="BK261"/>
  <c r="J261"/>
  <c r="J69"/>
  <c i="3" r="BK106"/>
  <c r="J106"/>
  <c r="J66"/>
  <c r="F86"/>
  <c r="BE92"/>
  <c r="BE95"/>
  <c r="BE113"/>
  <c r="F85"/>
  <c r="J56"/>
  <c r="BE99"/>
  <c r="BE101"/>
  <c r="E50"/>
  <c r="J59"/>
  <c r="BE103"/>
  <c r="J85"/>
  <c r="BE107"/>
  <c r="BE111"/>
  <c i="1" r="BC56"/>
  <c r="AW56"/>
  <c r="BB56"/>
  <c r="BA56"/>
  <c i="2" r="E50"/>
  <c r="J56"/>
  <c r="F58"/>
  <c r="J58"/>
  <c r="F59"/>
  <c r="J59"/>
  <c r="BE94"/>
  <c r="BE97"/>
  <c r="BE99"/>
  <c r="BE102"/>
  <c r="BE106"/>
  <c r="BE109"/>
  <c r="BE116"/>
  <c r="BE120"/>
  <c r="BE123"/>
  <c r="BE126"/>
  <c r="BE128"/>
  <c r="BE131"/>
  <c r="BE134"/>
  <c r="BE139"/>
  <c r="BE142"/>
  <c r="BE145"/>
  <c r="BE147"/>
  <c r="BE150"/>
  <c r="BE153"/>
  <c r="BE159"/>
  <c r="BE162"/>
  <c r="BE165"/>
  <c r="BE168"/>
  <c r="BE172"/>
  <c r="BE176"/>
  <c r="BE179"/>
  <c r="BE182"/>
  <c r="BE185"/>
  <c r="BE188"/>
  <c r="BE190"/>
  <c r="BE195"/>
  <c r="BE197"/>
  <c r="BE199"/>
  <c r="BE201"/>
  <c r="BE203"/>
  <c r="BE205"/>
  <c r="BE207"/>
  <c r="BE209"/>
  <c r="BE213"/>
  <c r="BE215"/>
  <c r="BE218"/>
  <c r="BE221"/>
  <c r="BE224"/>
  <c r="BE228"/>
  <c r="BE234"/>
  <c r="BE240"/>
  <c r="BE246"/>
  <c r="BE252"/>
  <c r="BE255"/>
  <c r="BE262"/>
  <c i="1" r="BD56"/>
  <c i="3" r="J36"/>
  <c i="1" r="AW58"/>
  <c i="3" r="F38"/>
  <c i="1" r="BC58"/>
  <c r="BC57"/>
  <c r="AY57"/>
  <c r="BA55"/>
  <c r="AW55"/>
  <c r="AS54"/>
  <c i="3" r="F39"/>
  <c i="1" r="BD58"/>
  <c r="BD57"/>
  <c r="BB55"/>
  <c r="AX55"/>
  <c i="3" r="F36"/>
  <c i="1" r="BA58"/>
  <c r="BA57"/>
  <c r="AW57"/>
  <c r="AU57"/>
  <c r="BC55"/>
  <c r="AY55"/>
  <c r="BD55"/>
  <c i="3" r="F37"/>
  <c i="1" r="BB58"/>
  <c r="BB57"/>
  <c r="AX57"/>
  <c i="3" l="1" r="R90"/>
  <c r="R89"/>
  <c i="2" r="T92"/>
  <c r="T91"/>
  <c r="R92"/>
  <c r="R91"/>
  <c r="P92"/>
  <c r="P91"/>
  <c i="1" r="AU56"/>
  <c i="3" r="T90"/>
  <c r="T89"/>
  <c i="2" r="BK92"/>
  <c r="BK91"/>
  <c r="J91"/>
  <c r="J63"/>
  <c i="3" r="BK90"/>
  <c r="J90"/>
  <c r="J64"/>
  <c i="2" r="J92"/>
  <c r="J64"/>
  <c i="1" r="AU55"/>
  <c r="AU54"/>
  <c i="3" r="J35"/>
  <c i="1" r="AV58"/>
  <c r="AT58"/>
  <c r="BB54"/>
  <c r="W31"/>
  <c i="3" r="F35"/>
  <c i="1" r="AZ58"/>
  <c r="AZ57"/>
  <c r="AV57"/>
  <c r="AT57"/>
  <c i="2" r="J32"/>
  <c i="1" r="AG56"/>
  <c r="AG55"/>
  <c r="BA54"/>
  <c r="W30"/>
  <c i="2" r="J35"/>
  <c i="1" r="AV56"/>
  <c r="AT56"/>
  <c r="BC54"/>
  <c r="W32"/>
  <c r="BD54"/>
  <c r="W33"/>
  <c i="2" r="F35"/>
  <c i="1" r="AZ56"/>
  <c r="AZ55"/>
  <c r="AV55"/>
  <c r="AT55"/>
  <c i="3" l="1" r="BK89"/>
  <c r="J89"/>
  <c r="J63"/>
  <c i="1" r="AN56"/>
  <c r="AN55"/>
  <c i="2" r="J41"/>
  <c i="1" r="AX54"/>
  <c r="AY54"/>
  <c r="AW54"/>
  <c r="AK30"/>
  <c r="AZ54"/>
  <c r="W29"/>
  <c i="3" l="1" r="J32"/>
  <c i="1" r="AG58"/>
  <c r="AG57"/>
  <c r="AV54"/>
  <c r="AK29"/>
  <c i="3" l="1" r="J41"/>
  <c i="1" r="AN57"/>
  <c r="AN58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<sst xmlns="http://schemas.openxmlformats.org/spreadsheetml/2006/main">
  <si>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</si>
  <si>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</si>
  <si>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</si>
  <si>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</si>
  <si>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</si>
  <si>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{d46eeaa9-79e9-4645-9368-933a7485b92b}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</si>
  <si>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</si>
  <si>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</si>
  <si>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</si>
  <si>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</si>
  <si>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</si>
  <si>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</si>
  <si>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</si>
  <si>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</si>
  <si>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</si>
  <si>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</si>
  <si>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</si>
  <si>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Rozšíření části MK v Jateční ulici v Třeboni</t>
  </si>
  <si>
    <t>KSO:</t>
  </si>
  <si>
    <t/>
  </si>
  <si>
    <t>CC-CZ:</t>
  </si>
  <si>
    <t>Místo:</t>
  </si>
  <si>
    <t>Třeboň</t>
  </si>
  <si>
    <t>Datum:</t>
  </si>
  <si>
    <t>19. 7. 2023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</si>
  <si>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</si>
  <si>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</si>
  <si>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</si>
  <si>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</si>
  <si>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</si>
  <si>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</si>
  <si>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</si>
  <si>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453036605</t>
  </si>
  <si>
    <t>AFRY CZ s.r.o.</t>
  </si>
  <si>
    <t>CZ453036605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</si>
  <si>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</si>
  <si>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</si>
  <si>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</si>
  <si>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</si>
  <si>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</si>
  <si>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</si>
  <si>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</si>
  <si>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</si>
  <si>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</si>
  <si>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</si>
  <si>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</si>
  <si>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</si>
  <si>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</si>
  <si>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</si>
  <si>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</si>
  <si>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</si>
  <si>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</si>
  <si>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</si>
  <si>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</si>
  <si>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</si>
  <si>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</si>
  <si>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</si>
  <si>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</si>
  <si>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</si>
  <si>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</si>
  <si>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</si>
  <si>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</si>
  <si>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</si>
  <si>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</si>
  <si>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</si>
  <si>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</si>
  <si>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</si>
  <si>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</si>
  <si>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</si>
  <si>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</si>
  <si>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</si>
  <si>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</si>
  <si>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</si>
  <si>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</si>
  <si>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</si>
  <si>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</si>
  <si>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</si>
  <si>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</si>
  <si>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</si>
  <si>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Rozšíření MK</t>
  </si>
  <si>
    <t>STA</t>
  </si>
  <si>
    <t>1</t>
  </si>
  <si>
    <t>{3105355c-e03f-45f2-ba9c-e857b52d7c79}</t>
  </si>
  <si>
    <t>2</t>
  </si>
  <si>
    <t>/</t>
  </si>
  <si>
    <t>Soupis</t>
  </si>
  <si>
    <t>{2bf7cb2c-1a02-44be-9133-4f8ee553787a}</t>
  </si>
  <si>
    <t>VON</t>
  </si>
  <si>
    <t>Vedlejší a ostatní náklady</t>
  </si>
  <si>
    <t>{edbc8f3d-2e76-4a6c-bc24-33786ee25f2b}</t>
  </si>
  <si>
    <t>{ea054fda-0c97-4a2b-8bc9-8fd4dae47840}</t>
  </si>
  <si>
    <t>KRYCÍ LIST SOUPISU PRACÍ</t>
  </si>
  <si>
    <t>Objekt:</t>
  </si>
  <si>
    <t>SO 101 - Rozšíření MK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</si>
  <si>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</si>
  <si>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</si>
  <si>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</si>
  <si>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</si>
  <si>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</si>
  <si>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</si>
  <si>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</si>
  <si>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</si>
  <si>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</si>
  <si>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</si>
  <si>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</si>
  <si>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</si>
  <si>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</si>
  <si>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</si>
  <si>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</si>
  <si>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</si>
  <si>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</si>
  <si>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</si>
  <si>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</si>
  <si>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</si>
  <si>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</si>
  <si>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</si>
  <si>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</si>
  <si>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</si>
  <si>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</si>
  <si>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</si>
  <si>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</si>
  <si>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</si>
  <si>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</si>
  <si>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113154122</t>
  </si>
  <si>
    <t>Frézování živičného podkladu nebo krytu s naložením na dopravní prostředek plochy do 500 m2 bez překážek v trase pruhu šířky přes 0,5 m do 1 m, tloušťky vrstvy 40 mm</t>
  </si>
  <si>
    <t>m2</t>
  </si>
  <si>
    <t>CS ÚRS 2023 01</t>
  </si>
  <si>
    <t>4</t>
  </si>
  <si>
    <t>1758502954</t>
  </si>
  <si>
    <t>Online PSC</t>
  </si>
  <si>
    <t>https://podminky.urs.cz/item/CS_URS_2023_01/113154122</t>
  </si>
  <si>
    <t>VV</t>
  </si>
  <si>
    <t xml:space="preserve">"stávající vozovka v tl. 4 cm"  45,00</t>
  </si>
  <si>
    <t>113154123R</t>
  </si>
  <si>
    <t>Frézování živičného podkladu nebo krytu s naložením na dopravní prostředek plochy do 500 m2 bez překážek v trase pruhu šířky přes 0,5 m do 1 m, tloušťky vrstvy 60 mm</t>
  </si>
  <si>
    <t>1793307962</t>
  </si>
  <si>
    <t xml:space="preserve">"stávající vozovka v tl. 6 cm"  23,00</t>
  </si>
  <si>
    <t>3</t>
  </si>
  <si>
    <t>122252513</t>
  </si>
  <si>
    <t>Odkopávky a prokopávky zapažené pro silnice a dálnice strojně v hornině třídy těžitelnosti I do 100 m3</t>
  </si>
  <si>
    <t>m3</t>
  </si>
  <si>
    <t>2049041664</t>
  </si>
  <si>
    <t>https://podminky.urs.cz/item/CS_URS_2023_01/122252513</t>
  </si>
  <si>
    <t xml:space="preserve">"výkop v zemině tř. I včetně odkopu aktivní zóny vozovky "  70,00</t>
  </si>
  <si>
    <t>129001101</t>
  </si>
  <si>
    <t>Příplatek k cenám vykopávek za ztížení vykopávky v blízkosti podzemního vedení nebo výbušnin v horninách jakékoliv třídy</t>
  </si>
  <si>
    <t>1854762330</t>
  </si>
  <si>
    <t>https://podminky.urs.cz/item/CS_URS_2023_01/129001101</t>
  </si>
  <si>
    <t xml:space="preserve">"ruční dokopávka odkopů v blízkosti podzemních vedení" </t>
  </si>
  <si>
    <t xml:space="preserve">"dle vytýčení stávajících podzemních vedení  - cca 10% odkopávek"  70*0,10</t>
  </si>
  <si>
    <t>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</si>
  <si>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</si>
  <si>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</si>
  <si>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1183972263</t>
  </si>
  <si>
    <t>https://podminky.urs.cz/item/CS_URS_2023_01/162351104</t>
  </si>
  <si>
    <t xml:space="preserve">"zemina pro násyp na meziddeponii a zpět  dle pol. 171152112"    2,00*2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</si>
  <si>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</si>
  <si>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</si>
  <si>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</si>
  <si>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628141617</t>
  </si>
  <si>
    <t>https://podminky.urs.cz/item/CS_URS_2023_01/162751117</t>
  </si>
  <si>
    <t>"odvoz na skládku nebo recyklační středisko do 20km"</t>
  </si>
  <si>
    <t xml:space="preserve">"přebytečná zemina"  </t>
  </si>
  <si>
    <t xml:space="preserve">"výkop zeminy"   70,00</t>
  </si>
  <si>
    <t xml:space="preserve">"odečítá se zemina použitá do násypu "  -2,00</t>
  </si>
  <si>
    <t>Součet</t>
  </si>
  <si>
    <t>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</si>
  <si>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</si>
  <si>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</si>
  <si>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140677998</t>
  </si>
  <si>
    <t>https://podminky.urs.cz/item/CS_URS_2023_01/162751119</t>
  </si>
  <si>
    <t xml:space="preserve">"celkem 20 km" </t>
  </si>
  <si>
    <t xml:space="preserve">"dle pol. 162751117 "    68,00*10</t>
  </si>
  <si>
    <t>8</t>
  </si>
  <si>
    <t>167151101</t>
  </si>
  <si>
    <t>Nakládání, skládání a překládání neulehlého výkopku nebo sypaniny strojně nakládání, množství do 100 m3, z horniny třídy těžitelnosti I, skupiny 1 až 3</t>
  </si>
  <si>
    <t>1927691950</t>
  </si>
  <si>
    <t>https://podminky.urs.cz/item/CS_URS_2023_01/167151101</t>
  </si>
  <si>
    <t xml:space="preserve">"naložení zeminy na mezideponii pro násyp"  2,00</t>
  </si>
  <si>
    <t>9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</si>
  <si>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</si>
  <si>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</si>
  <si>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847787069</t>
  </si>
  <si>
    <t>https://podminky.urs.cz/item/CS_URS_2023_01/171152111</t>
  </si>
  <si>
    <t xml:space="preserve">"výměna podloží v aktivní zóně vozovky v tl. 500 mm"  40,00</t>
  </si>
  <si>
    <t>10</t>
  </si>
  <si>
    <t>M</t>
  </si>
  <si>
    <t>58300002</t>
  </si>
  <si>
    <t>Nákup a doprava zeminy vhodné do násypu aktivní zony</t>
  </si>
  <si>
    <t>t</t>
  </si>
  <si>
    <t>2097354259</t>
  </si>
  <si>
    <t>40,00*1,80*1,20*1,01</t>
  </si>
  <si>
    <t>11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</si>
  <si>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</si>
  <si>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</si>
  <si>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61034680</t>
  </si>
  <si>
    <t>https://podminky.urs.cz/item/CS_URS_2023_01/171152112</t>
  </si>
  <si>
    <t xml:space="preserve">"použita zemina z mezideponie"   2,00</t>
  </si>
  <si>
    <t>12</t>
  </si>
  <si>
    <t>171201231</t>
  </si>
  <si>
    <t>Poplatek za uložení stavebního odpadu na recyklační skládce (skládkovné) zeminy a kamení zatříděného do Katalogu odpadů pod kódem 17 05 04</t>
  </si>
  <si>
    <t>-1959529360</t>
  </si>
  <si>
    <t>https://podminky.urs.cz/item/CS_URS_2023_01/171201231</t>
  </si>
  <si>
    <t xml:space="preserve">"dle pol. 162751117"     68,00*1,80</t>
  </si>
  <si>
    <t>13</t>
  </si>
  <si>
    <t>171251201</t>
  </si>
  <si>
    <t>Uložení sypaniny na skládky nebo meziskládky bez hutnění s upravením uložené sypaniny do předepsaného tvaru</t>
  </si>
  <si>
    <t>-1906153932</t>
  </si>
  <si>
    <t>https://podminky.urs.cz/item/CS_URS_2023_01/171251201</t>
  </si>
  <si>
    <t xml:space="preserve">"přebytek výkopku na  recyklační skládku "          68,00</t>
  </si>
  <si>
    <t xml:space="preserve">"výkopek na mezideponii pro zpětný násyp"         2,00</t>
  </si>
  <si>
    <t>14</t>
  </si>
  <si>
    <t>181152302</t>
  </si>
  <si>
    <t>Úprava pláně na stavbách silnic a dálnic strojně v zářezech mimo skalních se zhutněním</t>
  </si>
  <si>
    <t>667883948</t>
  </si>
  <si>
    <t>https://podminky.urs.cz/item/CS_URS_2023_01/181152302</t>
  </si>
  <si>
    <t>72,00</t>
  </si>
  <si>
    <t>181351005</t>
  </si>
  <si>
    <t>Rozprostření a urovnání ornice v rovině nebo ve svahu sklonu do 1:5 strojně při souvislé ploše do 100 m2, tl. vrstvy přes 250 do 300 mm</t>
  </si>
  <si>
    <t>-886919120</t>
  </si>
  <si>
    <t>https://podminky.urs.cz/item/CS_URS_2023_01/181351005</t>
  </si>
  <si>
    <t>"plochy pro zatravnění tl. 300mm" 39,00</t>
  </si>
  <si>
    <t>16</t>
  </si>
  <si>
    <t>10364101</t>
  </si>
  <si>
    <t>zemina pro terénní úpravy - ornice</t>
  </si>
  <si>
    <t>-1165876587</t>
  </si>
  <si>
    <t>39,00*0,30*1,80*1,20*1,01</t>
  </si>
  <si>
    <t>17</t>
  </si>
  <si>
    <t>181411131</t>
  </si>
  <si>
    <t>Založení trávníku na půdě předem připravené plochy do 1000 m2 výsevem včetně utažení parkového v rovině nebo na svahu do 1:5</t>
  </si>
  <si>
    <t>1093675354</t>
  </si>
  <si>
    <t>https://podminky.urs.cz/item/CS_URS_2023_01/181411131</t>
  </si>
  <si>
    <t>"plochy pro zatravnění " 39,000</t>
  </si>
  <si>
    <t>18</t>
  </si>
  <si>
    <t>00572420</t>
  </si>
  <si>
    <t>osivo směs travní parková okrasná</t>
  </si>
  <si>
    <t>kg</t>
  </si>
  <si>
    <t>-1256453596</t>
  </si>
  <si>
    <t>39,00*0,02</t>
  </si>
  <si>
    <t>Komunikace pozemní</t>
  </si>
  <si>
    <t>19</t>
  </si>
  <si>
    <t>564851111</t>
  </si>
  <si>
    <t>Podklad ze štěrkodrti ŠD s rozprostřením a zhutněním plochy přes 100 m2, po zhutnění tl. 150 mm</t>
  </si>
  <si>
    <t>-1254835574</t>
  </si>
  <si>
    <t>https://podminky.urs.cz/item/CS_URS_2023_01/564851111</t>
  </si>
  <si>
    <t>"konstrukce rozšíření komunikace"</t>
  </si>
  <si>
    <t xml:space="preserve">"vrtsva ŠDA 0/63- tl.150mm"  72,00</t>
  </si>
  <si>
    <t xml:space="preserve">"vrtsva ŠDB 0/63-(min) tl.150mm  vč. příp. rozšíření pod obruby a 10% rezervy na nerovnost podkladu + proměnný spád pláně/vozovky"  163,00</t>
  </si>
  <si>
    <t>20</t>
  </si>
  <si>
    <t>564871011</t>
  </si>
  <si>
    <t>Podklad ze štěrkodrti ŠD s rozprostřením a zhutněním plochy jednotlivě do 100 m2, po zhutnění tl. 250 mm</t>
  </si>
  <si>
    <t>-2024577133</t>
  </si>
  <si>
    <t>https://podminky.urs.cz/item/CS_URS_2023_01/564871011</t>
  </si>
  <si>
    <t xml:space="preserve">"přejezdový práh z kamenné  dlažby  min.tl. 250mm" 24,00</t>
  </si>
  <si>
    <t>565145111</t>
  </si>
  <si>
    <t>Asfaltový beton vrstva podkladní ACP 16 (obalované kamenivo střednězrnné - OKS) s rozprostřením a zhutněním v pruhu šířky přes 1,5 do 3 m, po zhutnění tl. 60 mm</t>
  </si>
  <si>
    <t>-2077334769</t>
  </si>
  <si>
    <t>https://podminky.urs.cz/item/CS_URS_2023_01/565145111</t>
  </si>
  <si>
    <t xml:space="preserve">"konstrukce rozšíření komunikace"  94,00</t>
  </si>
  <si>
    <t>22</t>
  </si>
  <si>
    <t>569751111</t>
  </si>
  <si>
    <t>Zpevnění krajnic nebo komunikací pro pěší s rozprostřením a zhutněním, po zhutnění kamenivem drceným tl. 150 mm</t>
  </si>
  <si>
    <t>-1558100397</t>
  </si>
  <si>
    <t>https://podminky.urs.cz/item/CS_URS_2023_01/569751111</t>
  </si>
  <si>
    <t xml:space="preserve">"vrstva HDK 32/63"  7,00</t>
  </si>
  <si>
    <t>23</t>
  </si>
  <si>
    <t>573111111</t>
  </si>
  <si>
    <t>Postřik infiltrační PI z asfaltu silničního s posypem kamenivem, v množství 0,60 kg/m2</t>
  </si>
  <si>
    <t>202884578</t>
  </si>
  <si>
    <t>https://podminky.urs.cz/item/CS_URS_2023_01/573111111</t>
  </si>
  <si>
    <t>"infiltrační postřik PI-A 0,5 kg/m2 po vyštěpení"</t>
  </si>
  <si>
    <t>24</t>
  </si>
  <si>
    <t>573231107</t>
  </si>
  <si>
    <t>Postřik spojovací PS bez posypu kamenivem ze silniční emulze, v množství 0,40 kg/m2</t>
  </si>
  <si>
    <t>-1882361428</t>
  </si>
  <si>
    <t>https://podminky.urs.cz/item/CS_URS_2023_01/573231107</t>
  </si>
  <si>
    <t xml:space="preserve">"konstrukce rozšíření komunikace"  116,00</t>
  </si>
  <si>
    <t>"spojovací postřik PS-EP 0,40 kg/m2 po vyštěpení"</t>
  </si>
  <si>
    <t>25</t>
  </si>
  <si>
    <t>577134111</t>
  </si>
  <si>
    <t>Asfaltový beton vrstva obrusná ACO 11 (ABS) s rozprostřením a se zhutněním z nemodifikovaného asfaltu v pruhu šířky do 3 m tř. I, po zhutnění tl. 40 mm</t>
  </si>
  <si>
    <t>-286402855</t>
  </si>
  <si>
    <t>https://podminky.urs.cz/item/CS_URS_2023_01/577134111</t>
  </si>
  <si>
    <t>26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</si>
  <si>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</si>
  <si>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</si>
  <si>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-1420717597</t>
  </si>
  <si>
    <t>https://podminky.urs.cz/item/CS_URS_2023_01/591111111</t>
  </si>
  <si>
    <t xml:space="preserve">"přejezdový práh z kamenné  dlažby- lože z DK fr. 4/8mm"   24,00</t>
  </si>
  <si>
    <t>27</t>
  </si>
  <si>
    <t>58381008</t>
  </si>
  <si>
    <t>kostka štípaná dlažební žula velká 15/17</t>
  </si>
  <si>
    <t>-712932241</t>
  </si>
  <si>
    <t>24*1,01 'Přepočtené koeficientem množství</t>
  </si>
  <si>
    <t>Ostatní konstrukce a práce, bourání</t>
  </si>
  <si>
    <t>28</t>
  </si>
  <si>
    <t>912211111</t>
  </si>
  <si>
    <t>Montáž směrového sloupku plastového s odrazkou prostým uložením bez betonového základu silničního</t>
  </si>
  <si>
    <t>kus</t>
  </si>
  <si>
    <t>-1023737473</t>
  </si>
  <si>
    <t>https://podminky.urs.cz/item/CS_URS_2023_01/912211111</t>
  </si>
  <si>
    <t xml:space="preserve">"červené sloupúky z11g  " 5,00</t>
  </si>
  <si>
    <t>29</t>
  </si>
  <si>
    <t>40445158R</t>
  </si>
  <si>
    <t>Směrový sloupek Z11g červený</t>
  </si>
  <si>
    <t>709833717</t>
  </si>
  <si>
    <t>5,00</t>
  </si>
  <si>
    <t>30</t>
  </si>
  <si>
    <t>914111111</t>
  </si>
  <si>
    <t>Montáž svislé dopravní značky základní velikosti do 1 m2 objímkami na sloupky nebo konzoly</t>
  </si>
  <si>
    <t>1443595571</t>
  </si>
  <si>
    <t>https://podminky.urs.cz/item/CS_URS_2023_01/914111111</t>
  </si>
  <si>
    <t>"B28" 2,00</t>
  </si>
  <si>
    <t>"E8d" 1,00</t>
  </si>
  <si>
    <t>31</t>
  </si>
  <si>
    <t>40445620</t>
  </si>
  <si>
    <t>zákazové, příkazové dopravní značky B1-B34, C1-15 700mm</t>
  </si>
  <si>
    <t>192492731</t>
  </si>
  <si>
    <t>32</t>
  </si>
  <si>
    <t>40445649</t>
  </si>
  <si>
    <t>dodatkové tabulky E3-E5, E8, E14-E16 500x150mm</t>
  </si>
  <si>
    <t>1853379583</t>
  </si>
  <si>
    <t>33</t>
  </si>
  <si>
    <t>914511113</t>
  </si>
  <si>
    <t>Montáž sloupku dopravních značek délky do 3,5 m do hliníkové patky pro sloupek D 70 mm</t>
  </si>
  <si>
    <t>-1458334813</t>
  </si>
  <si>
    <t>https://podminky.urs.cz/item/CS_URS_2023_01/914511113</t>
  </si>
  <si>
    <t>34</t>
  </si>
  <si>
    <t>40445241</t>
  </si>
  <si>
    <t>patka pro sloupek Al D 70mm</t>
  </si>
  <si>
    <t>-1835811121</t>
  </si>
  <si>
    <t>2,00</t>
  </si>
  <si>
    <t>35</t>
  </si>
  <si>
    <t>40445230</t>
  </si>
  <si>
    <t>sloupek pro dopravní značku Zn D 70mm v 3,5m</t>
  </si>
  <si>
    <t>678860524</t>
  </si>
  <si>
    <t>36</t>
  </si>
  <si>
    <t>40445257</t>
  </si>
  <si>
    <t>svorka upínací na sloupek D 70mm</t>
  </si>
  <si>
    <t>1503232858</t>
  </si>
  <si>
    <t>3,00</t>
  </si>
  <si>
    <t>37</t>
  </si>
  <si>
    <t>40445254</t>
  </si>
  <si>
    <t>víčko plastové na sloupek D 70mm</t>
  </si>
  <si>
    <t>-567808548</t>
  </si>
  <si>
    <t>38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</si>
  <si>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</si>
  <si>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</si>
  <si>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</si>
  <si>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-1491856227</t>
  </si>
  <si>
    <t>https://podminky.urs.cz/item/CS_URS_2023_01/916231213</t>
  </si>
  <si>
    <t>" lože z betonu C 20/25 n XF4 v množství 0,05m3/bm"</t>
  </si>
  <si>
    <t>"chodníkové obrubníky 80x250x1000 mm" 63,00</t>
  </si>
  <si>
    <t>39</t>
  </si>
  <si>
    <t>59217016</t>
  </si>
  <si>
    <t>obrubník betonový chodníkový 1000x80x250mm</t>
  </si>
  <si>
    <t>461931408</t>
  </si>
  <si>
    <t>63*1,02 'Přepočtené koeficientem množství</t>
  </si>
  <si>
    <t>40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</si>
  <si>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</si>
  <si>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</si>
  <si>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-1828536463</t>
  </si>
  <si>
    <t>https://podminky.urs.cz/item/CS_URS_2023_01/919732211</t>
  </si>
  <si>
    <t xml:space="preserve">"v místě napojení na stáv. komunikace"   46,00</t>
  </si>
  <si>
    <t>41</t>
  </si>
  <si>
    <t>919735111</t>
  </si>
  <si>
    <t>Řezání stávajícího živičného krytu nebo podkladu hloubky do 50 mm</t>
  </si>
  <si>
    <t>-991885745</t>
  </si>
  <si>
    <t>https://podminky.urs.cz/item/CS_URS_2023_01/919735111</t>
  </si>
  <si>
    <t xml:space="preserve">"zaříznutí hrany asf. vozovky v tl. 0,04m"   46,00</t>
  </si>
  <si>
    <t>42</t>
  </si>
  <si>
    <t>966071711</t>
  </si>
  <si>
    <t>Bourání plotových sloupků a vzpěr ocelových trubkových nebo profilovaných výšky do 2,50 m zabetonovaných</t>
  </si>
  <si>
    <t>1996719613</t>
  </si>
  <si>
    <t>https://podminky.urs.cz/item/CS_URS_2023_01/966071711</t>
  </si>
  <si>
    <t xml:space="preserve">"demontáž sloupků a vzpěr stávajícího oplocení"  7,00</t>
  </si>
  <si>
    <t>43</t>
  </si>
  <si>
    <t>966071822</t>
  </si>
  <si>
    <t>Rozebrání oplocení z pletiva drátěného se čtvercovými oky, výšky přes 1,6 do 2,0 m</t>
  </si>
  <si>
    <t>1698621103</t>
  </si>
  <si>
    <t>https://podminky.urs.cz/item/CS_URS_2023_01/966071822</t>
  </si>
  <si>
    <t xml:space="preserve">"demontáž pletiva stávajícího oplocení"  50,00</t>
  </si>
  <si>
    <t>997</t>
  </si>
  <si>
    <t>Přesun sutě</t>
  </si>
  <si>
    <t>44</t>
  </si>
  <si>
    <t>997221551</t>
  </si>
  <si>
    <t>Vodorovná doprava suti bez naložení, ale se složením a s hrubým urovnáním ze sypkých materiálů, na vzdálenost do 1 km</t>
  </si>
  <si>
    <t>-752192703</t>
  </si>
  <si>
    <t>https://podminky.urs.cz/item/CS_URS_2023_01/997221551</t>
  </si>
  <si>
    <t>"frézovaná živice "</t>
  </si>
  <si>
    <t xml:space="preserve">"dle pol. 1113154122"     45,00*0,092</t>
  </si>
  <si>
    <t>"dle pol. 1113154123R" 23,00*0,138</t>
  </si>
  <si>
    <t>45</t>
  </si>
  <si>
    <t>997221559</t>
  </si>
  <si>
    <t>Vodorovná doprava suti bez naložení, ale se složením a s hrubým urovnáním Příplatek k ceně za každý další i započatý 1 km přes 1 km</t>
  </si>
  <si>
    <t>-1083548060</t>
  </si>
  <si>
    <t>https://podminky.urs.cz/item/CS_URS_2023_01/997221559</t>
  </si>
  <si>
    <t>"frézovaná živice - 20km celkem "</t>
  </si>
  <si>
    <t xml:space="preserve">"dle pol. 1113154122"     45,00*0,092*19</t>
  </si>
  <si>
    <t>"dle pol. 1113154123R" 23,00*0,138*19</t>
  </si>
  <si>
    <t>46</t>
  </si>
  <si>
    <t>997221571</t>
  </si>
  <si>
    <t>Vodorovná doprava vybouraných hmot bez naložení, ale se složením a s hrubým urovnáním na vzdálenost do 1 km</t>
  </si>
  <si>
    <t>2029810616</t>
  </si>
  <si>
    <t>https://podminky.urs.cz/item/CS_URS_2023_01/997221571</t>
  </si>
  <si>
    <t xml:space="preserve">"betonové patky vybouraných sloupků a vzpěr  odvoz na skládku"   0,44</t>
  </si>
  <si>
    <t xml:space="preserve">"sloupky oplocení do šrotu  dle pol. 966077111"                    7,00*0,165        </t>
  </si>
  <si>
    <t xml:space="preserve">"pletivo oplocení do šrotu dle pol. 966071822"                        50,00*0,00248      </t>
  </si>
  <si>
    <t>47</t>
  </si>
  <si>
    <t>997221579</t>
  </si>
  <si>
    <t>Vodorovná doprava vybouraných hmot bez naložení, ale se složením a s hrubým urovnáním na vzdálenost Příplatek k ceně za každý další i započatý 1 km přes 1 km</t>
  </si>
  <si>
    <t>-456495125</t>
  </si>
  <si>
    <t>https://podminky.urs.cz/item/CS_URS_2023_01/997221579</t>
  </si>
  <si>
    <t xml:space="preserve">"betonové patky vybouraných sloupků a vzpěr  odvoz na skládku 20km "   0,44*19</t>
  </si>
  <si>
    <t xml:space="preserve">"sloupky oplocení do šrotu 10km   dle pol. 966077111"                    7,00*0,165 *9       </t>
  </si>
  <si>
    <t xml:space="preserve">"pletivo oplocení do šrotu 10km dle pol. 966071822"                        50,00*0,00248*9      </t>
  </si>
  <si>
    <t>48</t>
  </si>
  <si>
    <t>997221615</t>
  </si>
  <si>
    <t>Poplatek za uložení stavebního odpadu na skládce (skládkovné) z prostého betonu zatříděného do Katalogu odpadů pod kódem 17 01 01</t>
  </si>
  <si>
    <t>432705898</t>
  </si>
  <si>
    <t>https://podminky.urs.cz/item/CS_URS_2023_01/997221615</t>
  </si>
  <si>
    <t>49</t>
  </si>
  <si>
    <t>997221645R</t>
  </si>
  <si>
    <t>Poplatek za uložení stavebního odpadu na skládce (skládkovné) asfaltového s obsahem dehtu zatříděného do Katalogu odpadů pod kódem 17 03 01</t>
  </si>
  <si>
    <t>173589613</t>
  </si>
  <si>
    <t>" asfalt - bude zatříděn dle skutečných výsledků zkoušek (PAU) nezávislou zkušebnou"</t>
  </si>
  <si>
    <t>998</t>
  </si>
  <si>
    <t>Přesun hmot</t>
  </si>
  <si>
    <t>50</t>
  </si>
  <si>
    <t>998225111</t>
  </si>
  <si>
    <t>Přesun hmot pro komunikace s krytem z kameniva, monolitickým betonovým nebo živičným dopravní vzdálenost do 200 m jakékoliv délky objektu</t>
  </si>
  <si>
    <t>1172611869</t>
  </si>
  <si>
    <t>https://podminky.urs.cz/item/CS_URS_2023_01/998225111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</si>
  <si>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</si>
  <si>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</si>
  <si>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</si>
  <si>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</si>
  <si>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</si>
  <si>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</si>
  <si>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</si>
  <si>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</si>
  <si>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</si>
  <si>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</si>
  <si>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</si>
  <si>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Kč</t>
  </si>
  <si>
    <t>1024</t>
  </si>
  <si>
    <t>1902439963</t>
  </si>
  <si>
    <t>https://podminky.urs.cz/item/CS_URS_2023_01/011114000</t>
  </si>
  <si>
    <t xml:space="preserve">"zkoušky pro stanovení rozsahu PAU"  1,00</t>
  </si>
  <si>
    <t>012103000</t>
  </si>
  <si>
    <t>Geodetické práce před výstavbou</t>
  </si>
  <si>
    <t>-430867497</t>
  </si>
  <si>
    <t>https://podminky.urs.cz/item/CS_URS_2023_01/012103000</t>
  </si>
  <si>
    <t>"zajištění inž. sítí v souladu s podmínkami jednotlivých správců sítí viz. dokladová složka, včetně vytyčení geodetem"</t>
  </si>
  <si>
    <t>1,00</t>
  </si>
  <si>
    <t>012203000</t>
  </si>
  <si>
    <t>Geodetické práce při provádění stavby</t>
  </si>
  <si>
    <t>1477204177</t>
  </si>
  <si>
    <t>https://podminky.urs.cz/item/CS_URS_2023_01/012203000</t>
  </si>
  <si>
    <t>012303000</t>
  </si>
  <si>
    <t>Geodetické práce po výstavbě</t>
  </si>
  <si>
    <t>11295478</t>
  </si>
  <si>
    <t>https://podminky.urs.cz/item/CS_URS_2023_01/012303000</t>
  </si>
  <si>
    <t>013254000</t>
  </si>
  <si>
    <t>Dokumentace skutečného provedení stavby</t>
  </si>
  <si>
    <t>1219885658</t>
  </si>
  <si>
    <t>https://podminky.urs.cz/item/CS_URS_2023_01/013254000</t>
  </si>
  <si>
    <t xml:space="preserve">"v digitální formě a 3x v tišněné formě -dle požadavku objednatele dokumentace"  1,00</t>
  </si>
  <si>
    <t>VRN3</t>
  </si>
  <si>
    <t>Zařízení staveniště</t>
  </si>
  <si>
    <t>030001000</t>
  </si>
  <si>
    <t>-2141609890</t>
  </si>
  <si>
    <t>https://podminky.urs.cz/item/CS_URS_2023_01/030001000</t>
  </si>
  <si>
    <t>VRN7</t>
  </si>
  <si>
    <t>Provozní vlivy</t>
  </si>
  <si>
    <t>072103001</t>
  </si>
  <si>
    <t>Projednání DIO a zajištění DIR komunikace II.a III. třídy</t>
  </si>
  <si>
    <t>…</t>
  </si>
  <si>
    <t>71832512</t>
  </si>
  <si>
    <t>https://podminky.urs.cz/item/CS_URS_2023_01/072103001</t>
  </si>
  <si>
    <t>072103011</t>
  </si>
  <si>
    <t xml:space="preserve">Zajištění DIO komunikace II. a III. třídy </t>
  </si>
  <si>
    <t>982131006</t>
  </si>
  <si>
    <t>https://podminky.urs.cz/item/CS_URS_2023_01/072103011</t>
  </si>
  <si>
    <t xml:space="preserve">"dodání dopravního značení, jejich rozmístění, údržba, přemisťování během výstavby a následné odstranění po ukončení stavby"  1,00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</si>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</sst>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54122" TargetMode="External" /><Relationship Id="rId2" Type="http://schemas.openxmlformats.org/officeDocument/2006/relationships/hyperlink" Target="https://podminky.urs.cz/item/CS_URS_2023_01/122252513" TargetMode="External" /><Relationship Id="rId3" Type="http://schemas.openxmlformats.org/officeDocument/2006/relationships/hyperlink" Target="https://podminky.urs.cz/item/CS_URS_2023_01/129001101" TargetMode="External" /><Relationship Id="rId4" Type="http://schemas.openxmlformats.org/officeDocument/2006/relationships/hyperlink" Target="https://podminky.urs.cz/item/CS_URS_2023_01/162351104" TargetMode="External" /><Relationship Id="rId5" Type="http://schemas.openxmlformats.org/officeDocument/2006/relationships/hyperlink" Target="https://podminky.urs.cz/item/CS_URS_2023_01/162751117" TargetMode="External" /><Relationship Id="rId6" Type="http://schemas.openxmlformats.org/officeDocument/2006/relationships/hyperlink" Target="https://podminky.urs.cz/item/CS_URS_2023_01/162751119" TargetMode="External" /><Relationship Id="rId7" Type="http://schemas.openxmlformats.org/officeDocument/2006/relationships/hyperlink" Target="https://podminky.urs.cz/item/CS_URS_2023_01/167151101" TargetMode="External" /><Relationship Id="rId8" Type="http://schemas.openxmlformats.org/officeDocument/2006/relationships/hyperlink" Target="https://podminky.urs.cz/item/CS_URS_2023_01/171152111" TargetMode="External" /><Relationship Id="rId9" Type="http://schemas.openxmlformats.org/officeDocument/2006/relationships/hyperlink" Target="https://podminky.urs.cz/item/CS_URS_2023_01/171152112" TargetMode="External" /><Relationship Id="rId10" Type="http://schemas.openxmlformats.org/officeDocument/2006/relationships/hyperlink" Target="https://podminky.urs.cz/item/CS_URS_2023_01/171201231" TargetMode="External" /><Relationship Id="rId11" Type="http://schemas.openxmlformats.org/officeDocument/2006/relationships/hyperlink" Target="https://podminky.urs.cz/item/CS_URS_2023_01/171251201" TargetMode="External" /><Relationship Id="rId12" Type="http://schemas.openxmlformats.org/officeDocument/2006/relationships/hyperlink" Target="https://podminky.urs.cz/item/CS_URS_2023_01/181152302" TargetMode="External" /><Relationship Id="rId13" Type="http://schemas.openxmlformats.org/officeDocument/2006/relationships/hyperlink" Target="https://podminky.urs.cz/item/CS_URS_2023_01/181351005" TargetMode="External" /><Relationship Id="rId14" Type="http://schemas.openxmlformats.org/officeDocument/2006/relationships/hyperlink" Target="https://podminky.urs.cz/item/CS_URS_2023_01/181411131" TargetMode="External" /><Relationship Id="rId15" Type="http://schemas.openxmlformats.org/officeDocument/2006/relationships/hyperlink" Target="https://podminky.urs.cz/item/CS_URS_2023_01/564851111" TargetMode="External" /><Relationship Id="rId16" Type="http://schemas.openxmlformats.org/officeDocument/2006/relationships/hyperlink" Target="https://podminky.urs.cz/item/CS_URS_2023_01/564871011" TargetMode="External" /><Relationship Id="rId17" Type="http://schemas.openxmlformats.org/officeDocument/2006/relationships/hyperlink" Target="https://podminky.urs.cz/item/CS_URS_2023_01/565145111" TargetMode="External" /><Relationship Id="rId18" Type="http://schemas.openxmlformats.org/officeDocument/2006/relationships/hyperlink" Target="https://podminky.urs.cz/item/CS_URS_2023_01/569751111" TargetMode="External" /><Relationship Id="rId19" Type="http://schemas.openxmlformats.org/officeDocument/2006/relationships/hyperlink" Target="https://podminky.urs.cz/item/CS_URS_2023_01/573111111" TargetMode="External" /><Relationship Id="rId20" Type="http://schemas.openxmlformats.org/officeDocument/2006/relationships/hyperlink" Target="https://podminky.urs.cz/item/CS_URS_2023_01/573231107" TargetMode="External" /><Relationship Id="rId21" Type="http://schemas.openxmlformats.org/officeDocument/2006/relationships/hyperlink" Target="https://podminky.urs.cz/item/CS_URS_2023_01/577134111" TargetMode="External" /><Relationship Id="rId22" Type="http://schemas.openxmlformats.org/officeDocument/2006/relationships/hyperlink" Target="https://podminky.urs.cz/item/CS_URS_2023_01/591111111" TargetMode="External" /><Relationship Id="rId23" Type="http://schemas.openxmlformats.org/officeDocument/2006/relationships/hyperlink" Target="https://podminky.urs.cz/item/CS_URS_2023_01/912211111" TargetMode="External" /><Relationship Id="rId24" Type="http://schemas.openxmlformats.org/officeDocument/2006/relationships/hyperlink" Target="https://podminky.urs.cz/item/CS_URS_2023_01/914111111" TargetMode="External" /><Relationship Id="rId25" Type="http://schemas.openxmlformats.org/officeDocument/2006/relationships/hyperlink" Target="https://podminky.urs.cz/item/CS_URS_2023_01/914511113" TargetMode="External" /><Relationship Id="rId26" Type="http://schemas.openxmlformats.org/officeDocument/2006/relationships/hyperlink" Target="https://podminky.urs.cz/item/CS_URS_2023_01/916231213" TargetMode="External" /><Relationship Id="rId27" Type="http://schemas.openxmlformats.org/officeDocument/2006/relationships/hyperlink" Target="https://podminky.urs.cz/item/CS_URS_2023_01/919732211" TargetMode="External" /><Relationship Id="rId28" Type="http://schemas.openxmlformats.org/officeDocument/2006/relationships/hyperlink" Target="https://podminky.urs.cz/item/CS_URS_2023_01/919735111" TargetMode="External" /><Relationship Id="rId29" Type="http://schemas.openxmlformats.org/officeDocument/2006/relationships/hyperlink" Target="https://podminky.urs.cz/item/CS_URS_2023_01/966071711" TargetMode="External" /><Relationship Id="rId30" Type="http://schemas.openxmlformats.org/officeDocument/2006/relationships/hyperlink" Target="https://podminky.urs.cz/item/CS_URS_2023_01/966071822" TargetMode="External" /><Relationship Id="rId31" Type="http://schemas.openxmlformats.org/officeDocument/2006/relationships/hyperlink" Target="https://podminky.urs.cz/item/CS_URS_2023_01/997221551" TargetMode="External" /><Relationship Id="rId32" Type="http://schemas.openxmlformats.org/officeDocument/2006/relationships/hyperlink" Target="https://podminky.urs.cz/item/CS_URS_2023_01/997221559" TargetMode="External" /><Relationship Id="rId33" Type="http://schemas.openxmlformats.org/officeDocument/2006/relationships/hyperlink" Target="https://podminky.urs.cz/item/CS_URS_2023_01/997221571" TargetMode="External" /><Relationship Id="rId34" Type="http://schemas.openxmlformats.org/officeDocument/2006/relationships/hyperlink" Target="https://podminky.urs.cz/item/CS_URS_2023_01/997221579" TargetMode="External" /><Relationship Id="rId35" Type="http://schemas.openxmlformats.org/officeDocument/2006/relationships/hyperlink" Target="https://podminky.urs.cz/item/CS_URS_2023_01/997221615" TargetMode="External" /><Relationship Id="rId36" Type="http://schemas.openxmlformats.org/officeDocument/2006/relationships/hyperlink" Target="https://podminky.urs.cz/item/CS_URS_2023_01/998225111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1114000" TargetMode="External" /><Relationship Id="rId2" Type="http://schemas.openxmlformats.org/officeDocument/2006/relationships/hyperlink" Target="https://podminky.urs.cz/item/CS_URS_2023_01/012103000" TargetMode="External" /><Relationship Id="rId3" Type="http://schemas.openxmlformats.org/officeDocument/2006/relationships/hyperlink" Target="https://podminky.urs.cz/item/CS_URS_2023_01/012203000" TargetMode="External" /><Relationship Id="rId4" Type="http://schemas.openxmlformats.org/officeDocument/2006/relationships/hyperlink" Target="https://podminky.urs.cz/item/CS_URS_2023_01/012303000" TargetMode="External" /><Relationship Id="rId5" Type="http://schemas.openxmlformats.org/officeDocument/2006/relationships/hyperlink" Target="https://podminky.urs.cz/item/CS_URS_2023_01/013254000" TargetMode="External" /><Relationship Id="rId6" Type="http://schemas.openxmlformats.org/officeDocument/2006/relationships/hyperlink" Target="https://podminky.urs.cz/item/CS_URS_2023_01/030001000" TargetMode="External" /><Relationship Id="rId7" Type="http://schemas.openxmlformats.org/officeDocument/2006/relationships/hyperlink" Target="https://podminky.urs.cz/item/CS_URS_2023_01/072103001" TargetMode="External" /><Relationship Id="rId8" Type="http://schemas.openxmlformats.org/officeDocument/2006/relationships/hyperlink" Target="https://podminky.urs.cz/item/CS_URS_2023_01/0721030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2023011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Rozšíření části MK v Jateční ulici v Třeboni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Třeboň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19. 7. 2023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Třeboň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AFRY CZ s.r.o.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ROUND(AS55+AS57,2)</f>
        <v>0</v>
      </c>
      <c r="AT54" s="107">
        <f>ROUND(SUM(AV54:AW54),2)</f>
        <v>0</v>
      </c>
      <c r="AU54" s="108">
        <f>ROUND(AU55+AU57,5)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ROUND(AZ55+AZ57,2)</f>
        <v>0</v>
      </c>
      <c r="BA54" s="107">
        <f>ROUND(BA55+BA57,2)</f>
        <v>0</v>
      </c>
      <c r="BB54" s="107">
        <f>ROUND(BB55+BB57,2)</f>
        <v>0</v>
      </c>
      <c r="BC54" s="107">
        <f>ROUND(BC55+BC57,2)</f>
        <v>0</v>
      </c>
      <c r="BD54" s="109">
        <f>ROUND(BD55+BD57,2)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7"/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80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73</v>
      </c>
      <c r="BT55" s="124" t="s">
        <v>81</v>
      </c>
      <c r="BU55" s="124" t="s">
        <v>75</v>
      </c>
      <c r="BV55" s="124" t="s">
        <v>76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4" customFormat="1" ht="16.5" customHeight="1">
      <c r="A56" s="125" t="s">
        <v>84</v>
      </c>
      <c r="B56" s="64"/>
      <c r="C56" s="126"/>
      <c r="D56" s="126"/>
      <c r="E56" s="127" t="s">
        <v>78</v>
      </c>
      <c r="F56" s="127"/>
      <c r="G56" s="127"/>
      <c r="H56" s="127"/>
      <c r="I56" s="127"/>
      <c r="J56" s="126"/>
      <c r="K56" s="127" t="s">
        <v>79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101 - Rozšíření MK'!J32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'SO 101 - Rozšíření MK'!P91</f>
        <v>0</v>
      </c>
      <c r="AV56" s="131">
        <f>'SO 101 - Rozšíření MK'!J35</f>
        <v>0</v>
      </c>
      <c r="AW56" s="131">
        <f>'SO 101 - Rozšíření MK'!J36</f>
        <v>0</v>
      </c>
      <c r="AX56" s="131">
        <f>'SO 101 - Rozšíření MK'!J37</f>
        <v>0</v>
      </c>
      <c r="AY56" s="131">
        <f>'SO 101 - Rozšíření MK'!J38</f>
        <v>0</v>
      </c>
      <c r="AZ56" s="131">
        <f>'SO 101 - Rozšíření MK'!F35</f>
        <v>0</v>
      </c>
      <c r="BA56" s="131">
        <f>'SO 101 - Rozšíření MK'!F36</f>
        <v>0</v>
      </c>
      <c r="BB56" s="131">
        <f>'SO 101 - Rozšíření MK'!F37</f>
        <v>0</v>
      </c>
      <c r="BC56" s="131">
        <f>'SO 101 - Rozšíření MK'!F38</f>
        <v>0</v>
      </c>
      <c r="BD56" s="133">
        <f>'SO 101 - Rozšíření MK'!F39</f>
        <v>0</v>
      </c>
      <c r="BE56" s="4"/>
      <c r="BT56" s="134" t="s">
        <v>83</v>
      </c>
      <c r="BV56" s="134" t="s">
        <v>76</v>
      </c>
      <c r="BW56" s="134" t="s">
        <v>86</v>
      </c>
      <c r="BX56" s="134" t="s">
        <v>82</v>
      </c>
      <c r="CL56" s="134" t="s">
        <v>19</v>
      </c>
    </row>
    <row r="57" s="7" customFormat="1" ht="16.5" customHeight="1">
      <c r="A57" s="7"/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80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73</v>
      </c>
      <c r="BT57" s="124" t="s">
        <v>81</v>
      </c>
      <c r="BU57" s="124" t="s">
        <v>75</v>
      </c>
      <c r="BV57" s="124" t="s">
        <v>76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4" customFormat="1" ht="16.5" customHeight="1">
      <c r="A58" s="125" t="s">
        <v>84</v>
      </c>
      <c r="B58" s="64"/>
      <c r="C58" s="126"/>
      <c r="D58" s="126"/>
      <c r="E58" s="127" t="s">
        <v>87</v>
      </c>
      <c r="F58" s="127"/>
      <c r="G58" s="127"/>
      <c r="H58" s="127"/>
      <c r="I58" s="127"/>
      <c r="J58" s="126"/>
      <c r="K58" s="127" t="s">
        <v>88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'VON - Vedlejší a ostatní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85</v>
      </c>
      <c r="AR58" s="66"/>
      <c r="AS58" s="135">
        <v>0</v>
      </c>
      <c r="AT58" s="136">
        <f>ROUND(SUM(AV58:AW58),2)</f>
        <v>0</v>
      </c>
      <c r="AU58" s="137">
        <f>'VON - Vedlejší a ostatní ...'!P89</f>
        <v>0</v>
      </c>
      <c r="AV58" s="136">
        <f>'VON - Vedlejší a ostatní ...'!J35</f>
        <v>0</v>
      </c>
      <c r="AW58" s="136">
        <f>'VON - Vedlejší a ostatní ...'!J36</f>
        <v>0</v>
      </c>
      <c r="AX58" s="136">
        <f>'VON - Vedlejší a ostatní ...'!J37</f>
        <v>0</v>
      </c>
      <c r="AY58" s="136">
        <f>'VON - Vedlejší a ostatní ...'!J38</f>
        <v>0</v>
      </c>
      <c r="AZ58" s="136">
        <f>'VON - Vedlejší a ostatní ...'!F35</f>
        <v>0</v>
      </c>
      <c r="BA58" s="136">
        <f>'VON - Vedlejší a ostatní ...'!F36</f>
        <v>0</v>
      </c>
      <c r="BB58" s="136">
        <f>'VON - Vedlejší a ostatní ...'!F37</f>
        <v>0</v>
      </c>
      <c r="BC58" s="136">
        <f>'VON - Vedlejší a ostatní ...'!F38</f>
        <v>0</v>
      </c>
      <c r="BD58" s="138">
        <f>'VON - Vedlejší a ostatní ...'!F39</f>
        <v>0</v>
      </c>
      <c r="BE58" s="4"/>
      <c r="BT58" s="134" t="s">
        <v>83</v>
      </c>
      <c r="BV58" s="134" t="s">
        <v>76</v>
      </c>
      <c r="BW58" s="134" t="s">
        <v>90</v>
      </c>
      <c r="BX58" s="134" t="s">
        <v>89</v>
      </c>
      <c r="CL58" s="134" t="s">
        <v>19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mz4mMvmGcMuVKKd+/lwSHUbI8m1UPTdBCEjk2KBAG3eZMs1PhzK/0T0LE9hE+B/+WmZEIRMIbdIkR36vUXP24g==" hashValue="sdQj2gTeMNOUhYKYEB9oQB1P+2z/IlAtHiynMZDRRT7mcZgXDRnCRUYTgTD8uczx2rYUTbnCxKx50Gf4JZlCO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Rozšíření MK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Rozšíření části MK v Jateční ulici v Třeboni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93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37</v>
      </c>
      <c r="G14" s="39"/>
      <c r="H14" s="39"/>
      <c r="I14" s="143" t="s">
        <v>23</v>
      </c>
      <c r="J14" s="147" t="str">
        <f>'Rekapitulace stavby'!AN8</f>
        <v>19. 7. 2023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Třeboň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>453036605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AFRY CZ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>CZ453036605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ROUND((SUM(BE91:BE263)),  2)</f>
        <v>0</v>
      </c>
      <c r="G35" s="39"/>
      <c r="H35" s="39"/>
      <c r="I35" s="158">
        <v>0.20999999999999999</v>
      </c>
      <c r="J35" s="157">
        <f>ROUND(((SUM(BE91:BE263))*I35),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ROUND((SUM(BF91:BF263)),  2)</f>
        <v>0</v>
      </c>
      <c r="G36" s="39"/>
      <c r="H36" s="39"/>
      <c r="I36" s="158">
        <v>0.14999999999999999</v>
      </c>
      <c r="J36" s="157">
        <f>ROUND(((SUM(BF91:BF263))*I36),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ROUND((SUM(BG91:BG263)),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ROUND((SUM(BH91:BH263)),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ROUND((SUM(BI91:BI263)),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Rozšíření části MK v Jateční ulici v Třeboni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101 - Rozšíření MK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19. 7. 2023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Třeboň</v>
      </c>
      <c r="G58" s="41"/>
      <c r="H58" s="41"/>
      <c r="I58" s="33" t="s">
        <v>31</v>
      </c>
      <c r="J58" s="37" t="str">
        <f>E23</f>
        <v>AFRY CZ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96</v>
      </c>
      <c r="D61" s="172"/>
      <c r="E61" s="172"/>
      <c r="F61" s="172"/>
      <c r="G61" s="172"/>
      <c r="H61" s="172"/>
      <c r="I61" s="172"/>
      <c r="J61" s="173" t="s">
        <v>97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98</v>
      </c>
    </row>
    <row r="64" s="9" customFormat="1" ht="24.96" customHeight="1">
      <c r="A64" s="9"/>
      <c r="B64" s="175"/>
      <c r="C64" s="176"/>
      <c r="D64" s="177" t="s">
        <v>99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100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101</v>
      </c>
      <c r="E66" s="183"/>
      <c r="F66" s="183"/>
      <c r="G66" s="183"/>
      <c r="H66" s="183"/>
      <c r="I66" s="183"/>
      <c r="J66" s="184">
        <f>J152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102</v>
      </c>
      <c r="E67" s="183"/>
      <c r="F67" s="183"/>
      <c r="G67" s="183"/>
      <c r="H67" s="183"/>
      <c r="I67" s="183"/>
      <c r="J67" s="184">
        <f>J184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103</v>
      </c>
      <c r="E68" s="183"/>
      <c r="F68" s="183"/>
      <c r="G68" s="183"/>
      <c r="H68" s="183"/>
      <c r="I68" s="183"/>
      <c r="J68" s="184">
        <f>J227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104</v>
      </c>
      <c r="E69" s="183"/>
      <c r="F69" s="183"/>
      <c r="G69" s="183"/>
      <c r="H69" s="183"/>
      <c r="I69" s="183"/>
      <c r="J69" s="184">
        <f>J261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105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Rozšíření části MK v Jateční ulici v Třeboni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92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93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94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SO 101 - Rozšíření MK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19. 7. 2023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město Třeboň</v>
      </c>
      <c r="G87" s="41"/>
      <c r="H87" s="41"/>
      <c r="I87" s="33" t="s">
        <v>31</v>
      </c>
      <c r="J87" s="37" t="str">
        <f>E23</f>
        <v>AFRY CZ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36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106</v>
      </c>
      <c r="D90" s="189" t="s">
        <v>59</v>
      </c>
      <c r="E90" s="189" t="s">
        <v>55</v>
      </c>
      <c r="F90" s="189" t="s">
        <v>56</v>
      </c>
      <c r="G90" s="189" t="s">
        <v>107</v>
      </c>
      <c r="H90" s="189" t="s">
        <v>108</v>
      </c>
      <c r="I90" s="189" t="s">
        <v>109</v>
      </c>
      <c r="J90" s="189" t="s">
        <v>97</v>
      </c>
      <c r="K90" s="190" t="s">
        <v>110</v>
      </c>
      <c r="L90" s="191"/>
      <c r="M90" s="93" t="s">
        <v>19</v>
      </c>
      <c r="N90" s="94" t="s">
        <v>44</v>
      </c>
      <c r="O90" s="94" t="s">
        <v>111</v>
      </c>
      <c r="P90" s="94" t="s">
        <v>112</v>
      </c>
      <c r="Q90" s="94" t="s">
        <v>113</v>
      </c>
      <c r="R90" s="94" t="s">
        <v>114</v>
      </c>
      <c r="S90" s="94" t="s">
        <v>115</v>
      </c>
      <c r="T90" s="95" t="s">
        <v>116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117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27.905190000000001</v>
      </c>
      <c r="S91" s="97"/>
      <c r="T91" s="195">
        <f>T92</f>
        <v>8.593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73</v>
      </c>
      <c r="AU91" s="18" t="s">
        <v>98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73</v>
      </c>
      <c r="E92" s="200" t="s">
        <v>118</v>
      </c>
      <c r="F92" s="200" t="s">
        <v>119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P93+P152+P184+P227+P261</f>
        <v>0</v>
      </c>
      <c r="Q92" s="205"/>
      <c r="R92" s="206">
        <f>R93+R152+R184+R227+R261</f>
        <v>27.905190000000001</v>
      </c>
      <c r="S92" s="205"/>
      <c r="T92" s="207">
        <f>T93+T152+T184+T227+T261</f>
        <v>8.593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81</v>
      </c>
      <c r="AT92" s="209" t="s">
        <v>73</v>
      </c>
      <c r="AU92" s="209" t="s">
        <v>74</v>
      </c>
      <c r="AY92" s="208" t="s">
        <v>120</v>
      </c>
      <c r="BK92" s="210">
        <f>BK93+BK152+BK184+BK227+BK261</f>
        <v>0</v>
      </c>
    </row>
    <row r="93" s="12" customFormat="1" ht="22.8" customHeight="1">
      <c r="A93" s="12"/>
      <c r="B93" s="197"/>
      <c r="C93" s="198"/>
      <c r="D93" s="199" t="s">
        <v>73</v>
      </c>
      <c r="E93" s="211" t="s">
        <v>81</v>
      </c>
      <c r="F93" s="211" t="s">
        <v>121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SUM(P94:P151)</f>
        <v>0</v>
      </c>
      <c r="Q93" s="205"/>
      <c r="R93" s="206">
        <f>SUM(R94:R151)</f>
        <v>0.0037300000000000007</v>
      </c>
      <c r="S93" s="205"/>
      <c r="T93" s="207">
        <f>SUM(T94:T151)</f>
        <v>7.3140000000000001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81</v>
      </c>
      <c r="AT93" s="209" t="s">
        <v>73</v>
      </c>
      <c r="AU93" s="209" t="s">
        <v>81</v>
      </c>
      <c r="AY93" s="208" t="s">
        <v>120</v>
      </c>
      <c r="BK93" s="210">
        <f>SUM(BK94:BK151)</f>
        <v>0</v>
      </c>
    </row>
    <row r="94" s="2" customFormat="1" ht="24.15" customHeight="1">
      <c r="A94" s="39"/>
      <c r="B94" s="40"/>
      <c r="C94" s="213" t="s">
        <v>81</v>
      </c>
      <c r="D94" s="213" t="s">
        <v>122</v>
      </c>
      <c r="E94" s="214" t="s">
        <v>123</v>
      </c>
      <c r="F94" s="215" t="s">
        <v>124</v>
      </c>
      <c r="G94" s="216" t="s">
        <v>125</v>
      </c>
      <c r="H94" s="217">
        <v>45</v>
      </c>
      <c r="I94" s="218"/>
      <c r="J94" s="219">
        <f>ROUND(I94*H94,2)</f>
        <v>0</v>
      </c>
      <c r="K94" s="215" t="s">
        <v>126</v>
      </c>
      <c r="L94" s="45"/>
      <c r="M94" s="220" t="s">
        <v>19</v>
      </c>
      <c r="N94" s="221" t="s">
        <v>45</v>
      </c>
      <c r="O94" s="85"/>
      <c r="P94" s="222">
        <f>O94*H94</f>
        <v>0</v>
      </c>
      <c r="Q94" s="222">
        <v>4.0000000000000003E-05</v>
      </c>
      <c r="R94" s="222">
        <f>Q94*H94</f>
        <v>0.0018000000000000002</v>
      </c>
      <c r="S94" s="222">
        <v>0.091999999999999998</v>
      </c>
      <c r="T94" s="223">
        <f>S94*H94</f>
        <v>4.1399999999999997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127</v>
      </c>
      <c r="AT94" s="224" t="s">
        <v>122</v>
      </c>
      <c r="AU94" s="224" t="s">
        <v>83</v>
      </c>
      <c r="AY94" s="18" t="s">
        <v>120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81</v>
      </c>
      <c r="BK94" s="225">
        <f>ROUND(I94*H94,2)</f>
        <v>0</v>
      </c>
      <c r="BL94" s="18" t="s">
        <v>127</v>
      </c>
      <c r="BM94" s="224" t="s">
        <v>128</v>
      </c>
    </row>
    <row r="95" s="2" customFormat="1">
      <c r="A95" s="39"/>
      <c r="B95" s="40"/>
      <c r="C95" s="41"/>
      <c r="D95" s="226" t="s">
        <v>129</v>
      </c>
      <c r="E95" s="41"/>
      <c r="F95" s="227" t="s">
        <v>130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83</v>
      </c>
    </row>
    <row r="96" s="13" customFormat="1">
      <c r="A96" s="13"/>
      <c r="B96" s="231"/>
      <c r="C96" s="232"/>
      <c r="D96" s="233" t="s">
        <v>131</v>
      </c>
      <c r="E96" s="234" t="s">
        <v>19</v>
      </c>
      <c r="F96" s="235" t="s">
        <v>132</v>
      </c>
      <c r="G96" s="232"/>
      <c r="H96" s="236">
        <v>45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131</v>
      </c>
      <c r="AU96" s="242" t="s">
        <v>83</v>
      </c>
      <c r="AV96" s="13" t="s">
        <v>83</v>
      </c>
      <c r="AW96" s="13" t="s">
        <v>35</v>
      </c>
      <c r="AX96" s="13" t="s">
        <v>81</v>
      </c>
      <c r="AY96" s="242" t="s">
        <v>120</v>
      </c>
    </row>
    <row r="97" s="2" customFormat="1" ht="24.15" customHeight="1">
      <c r="A97" s="39"/>
      <c r="B97" s="40"/>
      <c r="C97" s="213" t="s">
        <v>83</v>
      </c>
      <c r="D97" s="213" t="s">
        <v>122</v>
      </c>
      <c r="E97" s="214" t="s">
        <v>133</v>
      </c>
      <c r="F97" s="215" t="s">
        <v>134</v>
      </c>
      <c r="G97" s="216" t="s">
        <v>125</v>
      </c>
      <c r="H97" s="217">
        <v>23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45</v>
      </c>
      <c r="O97" s="85"/>
      <c r="P97" s="222">
        <f>O97*H97</f>
        <v>0</v>
      </c>
      <c r="Q97" s="222">
        <v>5.0000000000000002E-05</v>
      </c>
      <c r="R97" s="222">
        <f>Q97*H97</f>
        <v>0.00115</v>
      </c>
      <c r="S97" s="222">
        <v>0.13800000000000001</v>
      </c>
      <c r="T97" s="223">
        <f>S97*H97</f>
        <v>3.1740000000000004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127</v>
      </c>
      <c r="AT97" s="224" t="s">
        <v>122</v>
      </c>
      <c r="AU97" s="224" t="s">
        <v>83</v>
      </c>
      <c r="AY97" s="18" t="s">
        <v>120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81</v>
      </c>
      <c r="BK97" s="225">
        <f>ROUND(I97*H97,2)</f>
        <v>0</v>
      </c>
      <c r="BL97" s="18" t="s">
        <v>127</v>
      </c>
      <c r="BM97" s="224" t="s">
        <v>135</v>
      </c>
    </row>
    <row r="98" s="13" customFormat="1">
      <c r="A98" s="13"/>
      <c r="B98" s="231"/>
      <c r="C98" s="232"/>
      <c r="D98" s="233" t="s">
        <v>131</v>
      </c>
      <c r="E98" s="234" t="s">
        <v>19</v>
      </c>
      <c r="F98" s="235" t="s">
        <v>136</v>
      </c>
      <c r="G98" s="232"/>
      <c r="H98" s="236">
        <v>23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131</v>
      </c>
      <c r="AU98" s="242" t="s">
        <v>83</v>
      </c>
      <c r="AV98" s="13" t="s">
        <v>83</v>
      </c>
      <c r="AW98" s="13" t="s">
        <v>35</v>
      </c>
      <c r="AX98" s="13" t="s">
        <v>81</v>
      </c>
      <c r="AY98" s="242" t="s">
        <v>120</v>
      </c>
    </row>
    <row r="99" s="2" customFormat="1" ht="21.75" customHeight="1">
      <c r="A99" s="39"/>
      <c r="B99" s="40"/>
      <c r="C99" s="213" t="s">
        <v>137</v>
      </c>
      <c r="D99" s="213" t="s">
        <v>122</v>
      </c>
      <c r="E99" s="214" t="s">
        <v>138</v>
      </c>
      <c r="F99" s="215" t="s">
        <v>139</v>
      </c>
      <c r="G99" s="216" t="s">
        <v>140</v>
      </c>
      <c r="H99" s="217">
        <v>70</v>
      </c>
      <c r="I99" s="218"/>
      <c r="J99" s="219">
        <f>ROUND(I99*H99,2)</f>
        <v>0</v>
      </c>
      <c r="K99" s="215" t="s">
        <v>126</v>
      </c>
      <c r="L99" s="45"/>
      <c r="M99" s="220" t="s">
        <v>19</v>
      </c>
      <c r="N99" s="221" t="s">
        <v>45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127</v>
      </c>
      <c r="AT99" s="224" t="s">
        <v>122</v>
      </c>
      <c r="AU99" s="224" t="s">
        <v>83</v>
      </c>
      <c r="AY99" s="18" t="s">
        <v>120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81</v>
      </c>
      <c r="BK99" s="225">
        <f>ROUND(I99*H99,2)</f>
        <v>0</v>
      </c>
      <c r="BL99" s="18" t="s">
        <v>127</v>
      </c>
      <c r="BM99" s="224" t="s">
        <v>141</v>
      </c>
    </row>
    <row r="100" s="2" customFormat="1">
      <c r="A100" s="39"/>
      <c r="B100" s="40"/>
      <c r="C100" s="41"/>
      <c r="D100" s="226" t="s">
        <v>129</v>
      </c>
      <c r="E100" s="41"/>
      <c r="F100" s="227" t="s">
        <v>142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83</v>
      </c>
    </row>
    <row r="101" s="13" customFormat="1">
      <c r="A101" s="13"/>
      <c r="B101" s="231"/>
      <c r="C101" s="232"/>
      <c r="D101" s="233" t="s">
        <v>131</v>
      </c>
      <c r="E101" s="234" t="s">
        <v>19</v>
      </c>
      <c r="F101" s="235" t="s">
        <v>143</v>
      </c>
      <c r="G101" s="232"/>
      <c r="H101" s="236">
        <v>70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131</v>
      </c>
      <c r="AU101" s="242" t="s">
        <v>83</v>
      </c>
      <c r="AV101" s="13" t="s">
        <v>83</v>
      </c>
      <c r="AW101" s="13" t="s">
        <v>35</v>
      </c>
      <c r="AX101" s="13" t="s">
        <v>81</v>
      </c>
      <c r="AY101" s="242" t="s">
        <v>120</v>
      </c>
    </row>
    <row r="102" s="2" customFormat="1" ht="24.15" customHeight="1">
      <c r="A102" s="39"/>
      <c r="B102" s="40"/>
      <c r="C102" s="213" t="s">
        <v>127</v>
      </c>
      <c r="D102" s="213" t="s">
        <v>122</v>
      </c>
      <c r="E102" s="214" t="s">
        <v>144</v>
      </c>
      <c r="F102" s="215" t="s">
        <v>145</v>
      </c>
      <c r="G102" s="216" t="s">
        <v>140</v>
      </c>
      <c r="H102" s="217">
        <v>7</v>
      </c>
      <c r="I102" s="218"/>
      <c r="J102" s="219">
        <f>ROUND(I102*H102,2)</f>
        <v>0</v>
      </c>
      <c r="K102" s="215" t="s">
        <v>126</v>
      </c>
      <c r="L102" s="45"/>
      <c r="M102" s="220" t="s">
        <v>19</v>
      </c>
      <c r="N102" s="221" t="s">
        <v>45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127</v>
      </c>
      <c r="AT102" s="224" t="s">
        <v>122</v>
      </c>
      <c r="AU102" s="224" t="s">
        <v>83</v>
      </c>
      <c r="AY102" s="18" t="s">
        <v>120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81</v>
      </c>
      <c r="BK102" s="225">
        <f>ROUND(I102*H102,2)</f>
        <v>0</v>
      </c>
      <c r="BL102" s="18" t="s">
        <v>127</v>
      </c>
      <c r="BM102" s="224" t="s">
        <v>146</v>
      </c>
    </row>
    <row r="103" s="2" customFormat="1">
      <c r="A103" s="39"/>
      <c r="B103" s="40"/>
      <c r="C103" s="41"/>
      <c r="D103" s="226" t="s">
        <v>129</v>
      </c>
      <c r="E103" s="41"/>
      <c r="F103" s="227" t="s">
        <v>147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129</v>
      </c>
      <c r="AU103" s="18" t="s">
        <v>83</v>
      </c>
    </row>
    <row r="104" s="14" customFormat="1">
      <c r="A104" s="14"/>
      <c r="B104" s="243"/>
      <c r="C104" s="244"/>
      <c r="D104" s="233" t="s">
        <v>131</v>
      </c>
      <c r="E104" s="245" t="s">
        <v>19</v>
      </c>
      <c r="F104" s="246" t="s">
        <v>148</v>
      </c>
      <c r="G104" s="244"/>
      <c r="H104" s="245" t="s">
        <v>19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131</v>
      </c>
      <c r="AU104" s="252" t="s">
        <v>83</v>
      </c>
      <c r="AV104" s="14" t="s">
        <v>81</v>
      </c>
      <c r="AW104" s="14" t="s">
        <v>35</v>
      </c>
      <c r="AX104" s="14" t="s">
        <v>74</v>
      </c>
      <c r="AY104" s="252" t="s">
        <v>120</v>
      </c>
    </row>
    <row r="105" s="13" customFormat="1">
      <c r="A105" s="13"/>
      <c r="B105" s="231"/>
      <c r="C105" s="232"/>
      <c r="D105" s="233" t="s">
        <v>131</v>
      </c>
      <c r="E105" s="234" t="s">
        <v>19</v>
      </c>
      <c r="F105" s="235" t="s">
        <v>149</v>
      </c>
      <c r="G105" s="232"/>
      <c r="H105" s="236">
        <v>7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131</v>
      </c>
      <c r="AU105" s="242" t="s">
        <v>83</v>
      </c>
      <c r="AV105" s="13" t="s">
        <v>83</v>
      </c>
      <c r="AW105" s="13" t="s">
        <v>35</v>
      </c>
      <c r="AX105" s="13" t="s">
        <v>81</v>
      </c>
      <c r="AY105" s="242" t="s">
        <v>120</v>
      </c>
    </row>
    <row r="106" s="2" customFormat="1" ht="37.8" customHeight="1">
      <c r="A106" s="39"/>
      <c r="B106" s="40"/>
      <c r="C106" s="213" t="s">
        <v>150</v>
      </c>
      <c r="D106" s="213" t="s">
        <v>122</v>
      </c>
      <c r="E106" s="214" t="s">
        <v>151</v>
      </c>
      <c r="F106" s="215" t="s">
        <v>152</v>
      </c>
      <c r="G106" s="216" t="s">
        <v>140</v>
      </c>
      <c r="H106" s="217">
        <v>4</v>
      </c>
      <c r="I106" s="218"/>
      <c r="J106" s="219">
        <f>ROUND(I106*H106,2)</f>
        <v>0</v>
      </c>
      <c r="K106" s="215" t="s">
        <v>126</v>
      </c>
      <c r="L106" s="45"/>
      <c r="M106" s="220" t="s">
        <v>19</v>
      </c>
      <c r="N106" s="221" t="s">
        <v>45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127</v>
      </c>
      <c r="AT106" s="224" t="s">
        <v>122</v>
      </c>
      <c r="AU106" s="224" t="s">
        <v>83</v>
      </c>
      <c r="AY106" s="18" t="s">
        <v>120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81</v>
      </c>
      <c r="BK106" s="225">
        <f>ROUND(I106*H106,2)</f>
        <v>0</v>
      </c>
      <c r="BL106" s="18" t="s">
        <v>127</v>
      </c>
      <c r="BM106" s="224" t="s">
        <v>153</v>
      </c>
    </row>
    <row r="107" s="2" customFormat="1">
      <c r="A107" s="39"/>
      <c r="B107" s="40"/>
      <c r="C107" s="41"/>
      <c r="D107" s="226" t="s">
        <v>129</v>
      </c>
      <c r="E107" s="41"/>
      <c r="F107" s="227" t="s">
        <v>154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129</v>
      </c>
      <c r="AU107" s="18" t="s">
        <v>83</v>
      </c>
    </row>
    <row r="108" s="13" customFormat="1">
      <c r="A108" s="13"/>
      <c r="B108" s="231"/>
      <c r="C108" s="232"/>
      <c r="D108" s="233" t="s">
        <v>131</v>
      </c>
      <c r="E108" s="234" t="s">
        <v>19</v>
      </c>
      <c r="F108" s="235" t="s">
        <v>155</v>
      </c>
      <c r="G108" s="232"/>
      <c r="H108" s="236">
        <v>4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131</v>
      </c>
      <c r="AU108" s="242" t="s">
        <v>83</v>
      </c>
      <c r="AV108" s="13" t="s">
        <v>83</v>
      </c>
      <c r="AW108" s="13" t="s">
        <v>35</v>
      </c>
      <c r="AX108" s="13" t="s">
        <v>81</v>
      </c>
      <c r="AY108" s="242" t="s">
        <v>120</v>
      </c>
    </row>
    <row r="109" s="2" customFormat="1" ht="37.8" customHeight="1">
      <c r="A109" s="39"/>
      <c r="B109" s="40"/>
      <c r="C109" s="213" t="s">
        <v>156</v>
      </c>
      <c r="D109" s="213" t="s">
        <v>122</v>
      </c>
      <c r="E109" s="214" t="s">
        <v>157</v>
      </c>
      <c r="F109" s="215" t="s">
        <v>158</v>
      </c>
      <c r="G109" s="216" t="s">
        <v>140</v>
      </c>
      <c r="H109" s="217">
        <v>68</v>
      </c>
      <c r="I109" s="218"/>
      <c r="J109" s="219">
        <f>ROUND(I109*H109,2)</f>
        <v>0</v>
      </c>
      <c r="K109" s="215" t="s">
        <v>126</v>
      </c>
      <c r="L109" s="45"/>
      <c r="M109" s="220" t="s">
        <v>19</v>
      </c>
      <c r="N109" s="221" t="s">
        <v>45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127</v>
      </c>
      <c r="AT109" s="224" t="s">
        <v>122</v>
      </c>
      <c r="AU109" s="224" t="s">
        <v>83</v>
      </c>
      <c r="AY109" s="18" t="s">
        <v>120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81</v>
      </c>
      <c r="BK109" s="225">
        <f>ROUND(I109*H109,2)</f>
        <v>0</v>
      </c>
      <c r="BL109" s="18" t="s">
        <v>127</v>
      </c>
      <c r="BM109" s="224" t="s">
        <v>159</v>
      </c>
    </row>
    <row r="110" s="2" customFormat="1">
      <c r="A110" s="39"/>
      <c r="B110" s="40"/>
      <c r="C110" s="41"/>
      <c r="D110" s="226" t="s">
        <v>129</v>
      </c>
      <c r="E110" s="41"/>
      <c r="F110" s="227" t="s">
        <v>160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129</v>
      </c>
      <c r="AU110" s="18" t="s">
        <v>83</v>
      </c>
    </row>
    <row r="111" s="14" customFormat="1">
      <c r="A111" s="14"/>
      <c r="B111" s="243"/>
      <c r="C111" s="244"/>
      <c r="D111" s="233" t="s">
        <v>131</v>
      </c>
      <c r="E111" s="245" t="s">
        <v>19</v>
      </c>
      <c r="F111" s="246" t="s">
        <v>161</v>
      </c>
      <c r="G111" s="244"/>
      <c r="H111" s="245" t="s">
        <v>19</v>
      </c>
      <c r="I111" s="247"/>
      <c r="J111" s="244"/>
      <c r="K111" s="244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131</v>
      </c>
      <c r="AU111" s="252" t="s">
        <v>83</v>
      </c>
      <c r="AV111" s="14" t="s">
        <v>81</v>
      </c>
      <c r="AW111" s="14" t="s">
        <v>35</v>
      </c>
      <c r="AX111" s="14" t="s">
        <v>74</v>
      </c>
      <c r="AY111" s="252" t="s">
        <v>120</v>
      </c>
    </row>
    <row r="112" s="14" customFormat="1">
      <c r="A112" s="14"/>
      <c r="B112" s="243"/>
      <c r="C112" s="244"/>
      <c r="D112" s="233" t="s">
        <v>131</v>
      </c>
      <c r="E112" s="245" t="s">
        <v>19</v>
      </c>
      <c r="F112" s="246" t="s">
        <v>162</v>
      </c>
      <c r="G112" s="244"/>
      <c r="H112" s="245" t="s">
        <v>19</v>
      </c>
      <c r="I112" s="247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131</v>
      </c>
      <c r="AU112" s="252" t="s">
        <v>83</v>
      </c>
      <c r="AV112" s="14" t="s">
        <v>81</v>
      </c>
      <c r="AW112" s="14" t="s">
        <v>35</v>
      </c>
      <c r="AX112" s="14" t="s">
        <v>74</v>
      </c>
      <c r="AY112" s="252" t="s">
        <v>120</v>
      </c>
    </row>
    <row r="113" s="13" customFormat="1">
      <c r="A113" s="13"/>
      <c r="B113" s="231"/>
      <c r="C113" s="232"/>
      <c r="D113" s="233" t="s">
        <v>131</v>
      </c>
      <c r="E113" s="234" t="s">
        <v>19</v>
      </c>
      <c r="F113" s="235" t="s">
        <v>163</v>
      </c>
      <c r="G113" s="232"/>
      <c r="H113" s="236">
        <v>70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131</v>
      </c>
      <c r="AU113" s="242" t="s">
        <v>83</v>
      </c>
      <c r="AV113" s="13" t="s">
        <v>83</v>
      </c>
      <c r="AW113" s="13" t="s">
        <v>35</v>
      </c>
      <c r="AX113" s="13" t="s">
        <v>74</v>
      </c>
      <c r="AY113" s="242" t="s">
        <v>120</v>
      </c>
    </row>
    <row r="114" s="13" customFormat="1">
      <c r="A114" s="13"/>
      <c r="B114" s="231"/>
      <c r="C114" s="232"/>
      <c r="D114" s="233" t="s">
        <v>131</v>
      </c>
      <c r="E114" s="234" t="s">
        <v>19</v>
      </c>
      <c r="F114" s="235" t="s">
        <v>164</v>
      </c>
      <c r="G114" s="232"/>
      <c r="H114" s="236">
        <v>-2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131</v>
      </c>
      <c r="AU114" s="242" t="s">
        <v>83</v>
      </c>
      <c r="AV114" s="13" t="s">
        <v>83</v>
      </c>
      <c r="AW114" s="13" t="s">
        <v>35</v>
      </c>
      <c r="AX114" s="13" t="s">
        <v>74</v>
      </c>
      <c r="AY114" s="242" t="s">
        <v>120</v>
      </c>
    </row>
    <row r="115" s="15" customFormat="1">
      <c r="A115" s="15"/>
      <c r="B115" s="253"/>
      <c r="C115" s="254"/>
      <c r="D115" s="233" t="s">
        <v>131</v>
      </c>
      <c r="E115" s="255" t="s">
        <v>19</v>
      </c>
      <c r="F115" s="256" t="s">
        <v>165</v>
      </c>
      <c r="G115" s="254"/>
      <c r="H115" s="257">
        <v>68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3" t="s">
        <v>131</v>
      </c>
      <c r="AU115" s="263" t="s">
        <v>83</v>
      </c>
      <c r="AV115" s="15" t="s">
        <v>127</v>
      </c>
      <c r="AW115" s="15" t="s">
        <v>35</v>
      </c>
      <c r="AX115" s="15" t="s">
        <v>81</v>
      </c>
      <c r="AY115" s="263" t="s">
        <v>120</v>
      </c>
    </row>
    <row r="116" s="2" customFormat="1" ht="37.8" customHeight="1">
      <c r="A116" s="39"/>
      <c r="B116" s="40"/>
      <c r="C116" s="213" t="s">
        <v>166</v>
      </c>
      <c r="D116" s="213" t="s">
        <v>122</v>
      </c>
      <c r="E116" s="214" t="s">
        <v>167</v>
      </c>
      <c r="F116" s="215" t="s">
        <v>168</v>
      </c>
      <c r="G116" s="216" t="s">
        <v>140</v>
      </c>
      <c r="H116" s="217">
        <v>680</v>
      </c>
      <c r="I116" s="218"/>
      <c r="J116" s="219">
        <f>ROUND(I116*H116,2)</f>
        <v>0</v>
      </c>
      <c r="K116" s="215" t="s">
        <v>126</v>
      </c>
      <c r="L116" s="45"/>
      <c r="M116" s="220" t="s">
        <v>19</v>
      </c>
      <c r="N116" s="221" t="s">
        <v>45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127</v>
      </c>
      <c r="AT116" s="224" t="s">
        <v>122</v>
      </c>
      <c r="AU116" s="224" t="s">
        <v>83</v>
      </c>
      <c r="AY116" s="18" t="s">
        <v>120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81</v>
      </c>
      <c r="BK116" s="225">
        <f>ROUND(I116*H116,2)</f>
        <v>0</v>
      </c>
      <c r="BL116" s="18" t="s">
        <v>127</v>
      </c>
      <c r="BM116" s="224" t="s">
        <v>169</v>
      </c>
    </row>
    <row r="117" s="2" customFormat="1">
      <c r="A117" s="39"/>
      <c r="B117" s="40"/>
      <c r="C117" s="41"/>
      <c r="D117" s="226" t="s">
        <v>129</v>
      </c>
      <c r="E117" s="41"/>
      <c r="F117" s="227" t="s">
        <v>170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129</v>
      </c>
      <c r="AU117" s="18" t="s">
        <v>83</v>
      </c>
    </row>
    <row r="118" s="14" customFormat="1">
      <c r="A118" s="14"/>
      <c r="B118" s="243"/>
      <c r="C118" s="244"/>
      <c r="D118" s="233" t="s">
        <v>131</v>
      </c>
      <c r="E118" s="245" t="s">
        <v>19</v>
      </c>
      <c r="F118" s="246" t="s">
        <v>171</v>
      </c>
      <c r="G118" s="244"/>
      <c r="H118" s="245" t="s">
        <v>19</v>
      </c>
      <c r="I118" s="247"/>
      <c r="J118" s="244"/>
      <c r="K118" s="244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131</v>
      </c>
      <c r="AU118" s="252" t="s">
        <v>83</v>
      </c>
      <c r="AV118" s="14" t="s">
        <v>81</v>
      </c>
      <c r="AW118" s="14" t="s">
        <v>35</v>
      </c>
      <c r="AX118" s="14" t="s">
        <v>74</v>
      </c>
      <c r="AY118" s="252" t="s">
        <v>120</v>
      </c>
    </row>
    <row r="119" s="13" customFormat="1">
      <c r="A119" s="13"/>
      <c r="B119" s="231"/>
      <c r="C119" s="232"/>
      <c r="D119" s="233" t="s">
        <v>131</v>
      </c>
      <c r="E119" s="234" t="s">
        <v>19</v>
      </c>
      <c r="F119" s="235" t="s">
        <v>172</v>
      </c>
      <c r="G119" s="232"/>
      <c r="H119" s="236">
        <v>680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131</v>
      </c>
      <c r="AU119" s="242" t="s">
        <v>83</v>
      </c>
      <c r="AV119" s="13" t="s">
        <v>83</v>
      </c>
      <c r="AW119" s="13" t="s">
        <v>35</v>
      </c>
      <c r="AX119" s="13" t="s">
        <v>81</v>
      </c>
      <c r="AY119" s="242" t="s">
        <v>120</v>
      </c>
    </row>
    <row r="120" s="2" customFormat="1" ht="24.15" customHeight="1">
      <c r="A120" s="39"/>
      <c r="B120" s="40"/>
      <c r="C120" s="213" t="s">
        <v>173</v>
      </c>
      <c r="D120" s="213" t="s">
        <v>122</v>
      </c>
      <c r="E120" s="214" t="s">
        <v>174</v>
      </c>
      <c r="F120" s="215" t="s">
        <v>175</v>
      </c>
      <c r="G120" s="216" t="s">
        <v>140</v>
      </c>
      <c r="H120" s="217">
        <v>2</v>
      </c>
      <c r="I120" s="218"/>
      <c r="J120" s="219">
        <f>ROUND(I120*H120,2)</f>
        <v>0</v>
      </c>
      <c r="K120" s="215" t="s">
        <v>126</v>
      </c>
      <c r="L120" s="45"/>
      <c r="M120" s="220" t="s">
        <v>19</v>
      </c>
      <c r="N120" s="221" t="s">
        <v>45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127</v>
      </c>
      <c r="AT120" s="224" t="s">
        <v>122</v>
      </c>
      <c r="AU120" s="224" t="s">
        <v>83</v>
      </c>
      <c r="AY120" s="18" t="s">
        <v>120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81</v>
      </c>
      <c r="BK120" s="225">
        <f>ROUND(I120*H120,2)</f>
        <v>0</v>
      </c>
      <c r="BL120" s="18" t="s">
        <v>127</v>
      </c>
      <c r="BM120" s="224" t="s">
        <v>176</v>
      </c>
    </row>
    <row r="121" s="2" customFormat="1">
      <c r="A121" s="39"/>
      <c r="B121" s="40"/>
      <c r="C121" s="41"/>
      <c r="D121" s="226" t="s">
        <v>129</v>
      </c>
      <c r="E121" s="41"/>
      <c r="F121" s="227" t="s">
        <v>177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129</v>
      </c>
      <c r="AU121" s="18" t="s">
        <v>83</v>
      </c>
    </row>
    <row r="122" s="13" customFormat="1">
      <c r="A122" s="13"/>
      <c r="B122" s="231"/>
      <c r="C122" s="232"/>
      <c r="D122" s="233" t="s">
        <v>131</v>
      </c>
      <c r="E122" s="234" t="s">
        <v>19</v>
      </c>
      <c r="F122" s="235" t="s">
        <v>178</v>
      </c>
      <c r="G122" s="232"/>
      <c r="H122" s="236">
        <v>2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131</v>
      </c>
      <c r="AU122" s="242" t="s">
        <v>83</v>
      </c>
      <c r="AV122" s="13" t="s">
        <v>83</v>
      </c>
      <c r="AW122" s="13" t="s">
        <v>35</v>
      </c>
      <c r="AX122" s="13" t="s">
        <v>81</v>
      </c>
      <c r="AY122" s="242" t="s">
        <v>120</v>
      </c>
    </row>
    <row r="123" s="2" customFormat="1" ht="33" customHeight="1">
      <c r="A123" s="39"/>
      <c r="B123" s="40"/>
      <c r="C123" s="213" t="s">
        <v>179</v>
      </c>
      <c r="D123" s="213" t="s">
        <v>122</v>
      </c>
      <c r="E123" s="214" t="s">
        <v>180</v>
      </c>
      <c r="F123" s="215" t="s">
        <v>181</v>
      </c>
      <c r="G123" s="216" t="s">
        <v>140</v>
      </c>
      <c r="H123" s="217">
        <v>40</v>
      </c>
      <c r="I123" s="218"/>
      <c r="J123" s="219">
        <f>ROUND(I123*H123,2)</f>
        <v>0</v>
      </c>
      <c r="K123" s="215" t="s">
        <v>126</v>
      </c>
      <c r="L123" s="45"/>
      <c r="M123" s="220" t="s">
        <v>19</v>
      </c>
      <c r="N123" s="221" t="s">
        <v>45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127</v>
      </c>
      <c r="AT123" s="224" t="s">
        <v>122</v>
      </c>
      <c r="AU123" s="224" t="s">
        <v>83</v>
      </c>
      <c r="AY123" s="18" t="s">
        <v>120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81</v>
      </c>
      <c r="BK123" s="225">
        <f>ROUND(I123*H123,2)</f>
        <v>0</v>
      </c>
      <c r="BL123" s="18" t="s">
        <v>127</v>
      </c>
      <c r="BM123" s="224" t="s">
        <v>182</v>
      </c>
    </row>
    <row r="124" s="2" customFormat="1">
      <c r="A124" s="39"/>
      <c r="B124" s="40"/>
      <c r="C124" s="41"/>
      <c r="D124" s="226" t="s">
        <v>129</v>
      </c>
      <c r="E124" s="41"/>
      <c r="F124" s="227" t="s">
        <v>183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129</v>
      </c>
      <c r="AU124" s="18" t="s">
        <v>83</v>
      </c>
    </row>
    <row r="125" s="13" customFormat="1">
      <c r="A125" s="13"/>
      <c r="B125" s="231"/>
      <c r="C125" s="232"/>
      <c r="D125" s="233" t="s">
        <v>131</v>
      </c>
      <c r="E125" s="234" t="s">
        <v>19</v>
      </c>
      <c r="F125" s="235" t="s">
        <v>184</v>
      </c>
      <c r="G125" s="232"/>
      <c r="H125" s="236">
        <v>40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131</v>
      </c>
      <c r="AU125" s="242" t="s">
        <v>83</v>
      </c>
      <c r="AV125" s="13" t="s">
        <v>83</v>
      </c>
      <c r="AW125" s="13" t="s">
        <v>35</v>
      </c>
      <c r="AX125" s="13" t="s">
        <v>81</v>
      </c>
      <c r="AY125" s="242" t="s">
        <v>120</v>
      </c>
    </row>
    <row r="126" s="2" customFormat="1" ht="16.5" customHeight="1">
      <c r="A126" s="39"/>
      <c r="B126" s="40"/>
      <c r="C126" s="264" t="s">
        <v>185</v>
      </c>
      <c r="D126" s="264" t="s">
        <v>186</v>
      </c>
      <c r="E126" s="265" t="s">
        <v>187</v>
      </c>
      <c r="F126" s="266" t="s">
        <v>188</v>
      </c>
      <c r="G126" s="267" t="s">
        <v>189</v>
      </c>
      <c r="H126" s="268">
        <v>87.263999999999996</v>
      </c>
      <c r="I126" s="269"/>
      <c r="J126" s="270">
        <f>ROUND(I126*H126,2)</f>
        <v>0</v>
      </c>
      <c r="K126" s="266" t="s">
        <v>19</v>
      </c>
      <c r="L126" s="271"/>
      <c r="M126" s="272" t="s">
        <v>19</v>
      </c>
      <c r="N126" s="273" t="s">
        <v>45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173</v>
      </c>
      <c r="AT126" s="224" t="s">
        <v>186</v>
      </c>
      <c r="AU126" s="224" t="s">
        <v>83</v>
      </c>
      <c r="AY126" s="18" t="s">
        <v>120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81</v>
      </c>
      <c r="BK126" s="225">
        <f>ROUND(I126*H126,2)</f>
        <v>0</v>
      </c>
      <c r="BL126" s="18" t="s">
        <v>127</v>
      </c>
      <c r="BM126" s="224" t="s">
        <v>190</v>
      </c>
    </row>
    <row r="127" s="13" customFormat="1">
      <c r="A127" s="13"/>
      <c r="B127" s="231"/>
      <c r="C127" s="232"/>
      <c r="D127" s="233" t="s">
        <v>131</v>
      </c>
      <c r="E127" s="234" t="s">
        <v>19</v>
      </c>
      <c r="F127" s="235" t="s">
        <v>191</v>
      </c>
      <c r="G127" s="232"/>
      <c r="H127" s="236">
        <v>87.263999999999996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131</v>
      </c>
      <c r="AU127" s="242" t="s">
        <v>83</v>
      </c>
      <c r="AV127" s="13" t="s">
        <v>83</v>
      </c>
      <c r="AW127" s="13" t="s">
        <v>35</v>
      </c>
      <c r="AX127" s="13" t="s">
        <v>81</v>
      </c>
      <c r="AY127" s="242" t="s">
        <v>120</v>
      </c>
    </row>
    <row r="128" s="2" customFormat="1" ht="33" customHeight="1">
      <c r="A128" s="39"/>
      <c r="B128" s="40"/>
      <c r="C128" s="213" t="s">
        <v>192</v>
      </c>
      <c r="D128" s="213" t="s">
        <v>122</v>
      </c>
      <c r="E128" s="214" t="s">
        <v>193</v>
      </c>
      <c r="F128" s="215" t="s">
        <v>194</v>
      </c>
      <c r="G128" s="216" t="s">
        <v>140</v>
      </c>
      <c r="H128" s="217">
        <v>2</v>
      </c>
      <c r="I128" s="218"/>
      <c r="J128" s="219">
        <f>ROUND(I128*H128,2)</f>
        <v>0</v>
      </c>
      <c r="K128" s="215" t="s">
        <v>126</v>
      </c>
      <c r="L128" s="45"/>
      <c r="M128" s="220" t="s">
        <v>19</v>
      </c>
      <c r="N128" s="221" t="s">
        <v>45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127</v>
      </c>
      <c r="AT128" s="224" t="s">
        <v>122</v>
      </c>
      <c r="AU128" s="224" t="s">
        <v>83</v>
      </c>
      <c r="AY128" s="18" t="s">
        <v>120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81</v>
      </c>
      <c r="BK128" s="225">
        <f>ROUND(I128*H128,2)</f>
        <v>0</v>
      </c>
      <c r="BL128" s="18" t="s">
        <v>127</v>
      </c>
      <c r="BM128" s="224" t="s">
        <v>195</v>
      </c>
    </row>
    <row r="129" s="2" customFormat="1">
      <c r="A129" s="39"/>
      <c r="B129" s="40"/>
      <c r="C129" s="41"/>
      <c r="D129" s="226" t="s">
        <v>129</v>
      </c>
      <c r="E129" s="41"/>
      <c r="F129" s="227" t="s">
        <v>196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129</v>
      </c>
      <c r="AU129" s="18" t="s">
        <v>83</v>
      </c>
    </row>
    <row r="130" s="13" customFormat="1">
      <c r="A130" s="13"/>
      <c r="B130" s="231"/>
      <c r="C130" s="232"/>
      <c r="D130" s="233" t="s">
        <v>131</v>
      </c>
      <c r="E130" s="234" t="s">
        <v>19</v>
      </c>
      <c r="F130" s="235" t="s">
        <v>197</v>
      </c>
      <c r="G130" s="232"/>
      <c r="H130" s="236">
        <v>2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131</v>
      </c>
      <c r="AU130" s="242" t="s">
        <v>83</v>
      </c>
      <c r="AV130" s="13" t="s">
        <v>83</v>
      </c>
      <c r="AW130" s="13" t="s">
        <v>35</v>
      </c>
      <c r="AX130" s="13" t="s">
        <v>81</v>
      </c>
      <c r="AY130" s="242" t="s">
        <v>120</v>
      </c>
    </row>
    <row r="131" s="2" customFormat="1" ht="24.15" customHeight="1">
      <c r="A131" s="39"/>
      <c r="B131" s="40"/>
      <c r="C131" s="213" t="s">
        <v>198</v>
      </c>
      <c r="D131" s="213" t="s">
        <v>122</v>
      </c>
      <c r="E131" s="214" t="s">
        <v>199</v>
      </c>
      <c r="F131" s="215" t="s">
        <v>200</v>
      </c>
      <c r="G131" s="216" t="s">
        <v>189</v>
      </c>
      <c r="H131" s="217">
        <v>122.40000000000001</v>
      </c>
      <c r="I131" s="218"/>
      <c r="J131" s="219">
        <f>ROUND(I131*H131,2)</f>
        <v>0</v>
      </c>
      <c r="K131" s="215" t="s">
        <v>126</v>
      </c>
      <c r="L131" s="45"/>
      <c r="M131" s="220" t="s">
        <v>19</v>
      </c>
      <c r="N131" s="221" t="s">
        <v>45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127</v>
      </c>
      <c r="AT131" s="224" t="s">
        <v>122</v>
      </c>
      <c r="AU131" s="224" t="s">
        <v>83</v>
      </c>
      <c r="AY131" s="18" t="s">
        <v>120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81</v>
      </c>
      <c r="BK131" s="225">
        <f>ROUND(I131*H131,2)</f>
        <v>0</v>
      </c>
      <c r="BL131" s="18" t="s">
        <v>127</v>
      </c>
      <c r="BM131" s="224" t="s">
        <v>201</v>
      </c>
    </row>
    <row r="132" s="2" customFormat="1">
      <c r="A132" s="39"/>
      <c r="B132" s="40"/>
      <c r="C132" s="41"/>
      <c r="D132" s="226" t="s">
        <v>129</v>
      </c>
      <c r="E132" s="41"/>
      <c r="F132" s="227" t="s">
        <v>202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129</v>
      </c>
      <c r="AU132" s="18" t="s">
        <v>83</v>
      </c>
    </row>
    <row r="133" s="13" customFormat="1">
      <c r="A133" s="13"/>
      <c r="B133" s="231"/>
      <c r="C133" s="232"/>
      <c r="D133" s="233" t="s">
        <v>131</v>
      </c>
      <c r="E133" s="234" t="s">
        <v>19</v>
      </c>
      <c r="F133" s="235" t="s">
        <v>203</v>
      </c>
      <c r="G133" s="232"/>
      <c r="H133" s="236">
        <v>122.40000000000001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131</v>
      </c>
      <c r="AU133" s="242" t="s">
        <v>83</v>
      </c>
      <c r="AV133" s="13" t="s">
        <v>83</v>
      </c>
      <c r="AW133" s="13" t="s">
        <v>35</v>
      </c>
      <c r="AX133" s="13" t="s">
        <v>81</v>
      </c>
      <c r="AY133" s="242" t="s">
        <v>120</v>
      </c>
    </row>
    <row r="134" s="2" customFormat="1" ht="24.15" customHeight="1">
      <c r="A134" s="39"/>
      <c r="B134" s="40"/>
      <c r="C134" s="213" t="s">
        <v>204</v>
      </c>
      <c r="D134" s="213" t="s">
        <v>122</v>
      </c>
      <c r="E134" s="214" t="s">
        <v>205</v>
      </c>
      <c r="F134" s="215" t="s">
        <v>206</v>
      </c>
      <c r="G134" s="216" t="s">
        <v>140</v>
      </c>
      <c r="H134" s="217">
        <v>70</v>
      </c>
      <c r="I134" s="218"/>
      <c r="J134" s="219">
        <f>ROUND(I134*H134,2)</f>
        <v>0</v>
      </c>
      <c r="K134" s="215" t="s">
        <v>126</v>
      </c>
      <c r="L134" s="45"/>
      <c r="M134" s="220" t="s">
        <v>19</v>
      </c>
      <c r="N134" s="221" t="s">
        <v>45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127</v>
      </c>
      <c r="AT134" s="224" t="s">
        <v>122</v>
      </c>
      <c r="AU134" s="224" t="s">
        <v>83</v>
      </c>
      <c r="AY134" s="18" t="s">
        <v>120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81</v>
      </c>
      <c r="BK134" s="225">
        <f>ROUND(I134*H134,2)</f>
        <v>0</v>
      </c>
      <c r="BL134" s="18" t="s">
        <v>127</v>
      </c>
      <c r="BM134" s="224" t="s">
        <v>207</v>
      </c>
    </row>
    <row r="135" s="2" customFormat="1">
      <c r="A135" s="39"/>
      <c r="B135" s="40"/>
      <c r="C135" s="41"/>
      <c r="D135" s="226" t="s">
        <v>129</v>
      </c>
      <c r="E135" s="41"/>
      <c r="F135" s="227" t="s">
        <v>208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129</v>
      </c>
      <c r="AU135" s="18" t="s">
        <v>83</v>
      </c>
    </row>
    <row r="136" s="13" customFormat="1">
      <c r="A136" s="13"/>
      <c r="B136" s="231"/>
      <c r="C136" s="232"/>
      <c r="D136" s="233" t="s">
        <v>131</v>
      </c>
      <c r="E136" s="234" t="s">
        <v>19</v>
      </c>
      <c r="F136" s="235" t="s">
        <v>209</v>
      </c>
      <c r="G136" s="232"/>
      <c r="H136" s="236">
        <v>68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131</v>
      </c>
      <c r="AU136" s="242" t="s">
        <v>83</v>
      </c>
      <c r="AV136" s="13" t="s">
        <v>83</v>
      </c>
      <c r="AW136" s="13" t="s">
        <v>35</v>
      </c>
      <c r="AX136" s="13" t="s">
        <v>74</v>
      </c>
      <c r="AY136" s="242" t="s">
        <v>120</v>
      </c>
    </row>
    <row r="137" s="13" customFormat="1">
      <c r="A137" s="13"/>
      <c r="B137" s="231"/>
      <c r="C137" s="232"/>
      <c r="D137" s="233" t="s">
        <v>131</v>
      </c>
      <c r="E137" s="234" t="s">
        <v>19</v>
      </c>
      <c r="F137" s="235" t="s">
        <v>210</v>
      </c>
      <c r="G137" s="232"/>
      <c r="H137" s="236">
        <v>2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131</v>
      </c>
      <c r="AU137" s="242" t="s">
        <v>83</v>
      </c>
      <c r="AV137" s="13" t="s">
        <v>83</v>
      </c>
      <c r="AW137" s="13" t="s">
        <v>35</v>
      </c>
      <c r="AX137" s="13" t="s">
        <v>74</v>
      </c>
      <c r="AY137" s="242" t="s">
        <v>120</v>
      </c>
    </row>
    <row r="138" s="15" customFormat="1">
      <c r="A138" s="15"/>
      <c r="B138" s="253"/>
      <c r="C138" s="254"/>
      <c r="D138" s="233" t="s">
        <v>131</v>
      </c>
      <c r="E138" s="255" t="s">
        <v>19</v>
      </c>
      <c r="F138" s="256" t="s">
        <v>165</v>
      </c>
      <c r="G138" s="254"/>
      <c r="H138" s="257">
        <v>70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131</v>
      </c>
      <c r="AU138" s="263" t="s">
        <v>83</v>
      </c>
      <c r="AV138" s="15" t="s">
        <v>127</v>
      </c>
      <c r="AW138" s="15" t="s">
        <v>35</v>
      </c>
      <c r="AX138" s="15" t="s">
        <v>81</v>
      </c>
      <c r="AY138" s="263" t="s">
        <v>120</v>
      </c>
    </row>
    <row r="139" s="2" customFormat="1" ht="16.5" customHeight="1">
      <c r="A139" s="39"/>
      <c r="B139" s="40"/>
      <c r="C139" s="213" t="s">
        <v>211</v>
      </c>
      <c r="D139" s="213" t="s">
        <v>122</v>
      </c>
      <c r="E139" s="214" t="s">
        <v>212</v>
      </c>
      <c r="F139" s="215" t="s">
        <v>213</v>
      </c>
      <c r="G139" s="216" t="s">
        <v>125</v>
      </c>
      <c r="H139" s="217">
        <v>72</v>
      </c>
      <c r="I139" s="218"/>
      <c r="J139" s="219">
        <f>ROUND(I139*H139,2)</f>
        <v>0</v>
      </c>
      <c r="K139" s="215" t="s">
        <v>126</v>
      </c>
      <c r="L139" s="45"/>
      <c r="M139" s="220" t="s">
        <v>19</v>
      </c>
      <c r="N139" s="221" t="s">
        <v>45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127</v>
      </c>
      <c r="AT139" s="224" t="s">
        <v>122</v>
      </c>
      <c r="AU139" s="224" t="s">
        <v>83</v>
      </c>
      <c r="AY139" s="18" t="s">
        <v>120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81</v>
      </c>
      <c r="BK139" s="225">
        <f>ROUND(I139*H139,2)</f>
        <v>0</v>
      </c>
      <c r="BL139" s="18" t="s">
        <v>127</v>
      </c>
      <c r="BM139" s="224" t="s">
        <v>214</v>
      </c>
    </row>
    <row r="140" s="2" customFormat="1">
      <c r="A140" s="39"/>
      <c r="B140" s="40"/>
      <c r="C140" s="41"/>
      <c r="D140" s="226" t="s">
        <v>129</v>
      </c>
      <c r="E140" s="41"/>
      <c r="F140" s="227" t="s">
        <v>215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129</v>
      </c>
      <c r="AU140" s="18" t="s">
        <v>83</v>
      </c>
    </row>
    <row r="141" s="13" customFormat="1">
      <c r="A141" s="13"/>
      <c r="B141" s="231"/>
      <c r="C141" s="232"/>
      <c r="D141" s="233" t="s">
        <v>131</v>
      </c>
      <c r="E141" s="234" t="s">
        <v>19</v>
      </c>
      <c r="F141" s="235" t="s">
        <v>216</v>
      </c>
      <c r="G141" s="232"/>
      <c r="H141" s="236">
        <v>72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131</v>
      </c>
      <c r="AU141" s="242" t="s">
        <v>83</v>
      </c>
      <c r="AV141" s="13" t="s">
        <v>83</v>
      </c>
      <c r="AW141" s="13" t="s">
        <v>35</v>
      </c>
      <c r="AX141" s="13" t="s">
        <v>81</v>
      </c>
      <c r="AY141" s="242" t="s">
        <v>120</v>
      </c>
    </row>
    <row r="142" s="2" customFormat="1" ht="24.15" customHeight="1">
      <c r="A142" s="39"/>
      <c r="B142" s="40"/>
      <c r="C142" s="213" t="s">
        <v>8</v>
      </c>
      <c r="D142" s="213" t="s">
        <v>122</v>
      </c>
      <c r="E142" s="214" t="s">
        <v>217</v>
      </c>
      <c r="F142" s="215" t="s">
        <v>218</v>
      </c>
      <c r="G142" s="216" t="s">
        <v>125</v>
      </c>
      <c r="H142" s="217">
        <v>39</v>
      </c>
      <c r="I142" s="218"/>
      <c r="J142" s="219">
        <f>ROUND(I142*H142,2)</f>
        <v>0</v>
      </c>
      <c r="K142" s="215" t="s">
        <v>126</v>
      </c>
      <c r="L142" s="45"/>
      <c r="M142" s="220" t="s">
        <v>19</v>
      </c>
      <c r="N142" s="221" t="s">
        <v>45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127</v>
      </c>
      <c r="AT142" s="224" t="s">
        <v>122</v>
      </c>
      <c r="AU142" s="224" t="s">
        <v>83</v>
      </c>
      <c r="AY142" s="18" t="s">
        <v>120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81</v>
      </c>
      <c r="BK142" s="225">
        <f>ROUND(I142*H142,2)</f>
        <v>0</v>
      </c>
      <c r="BL142" s="18" t="s">
        <v>127</v>
      </c>
      <c r="BM142" s="224" t="s">
        <v>219</v>
      </c>
    </row>
    <row r="143" s="2" customFormat="1">
      <c r="A143" s="39"/>
      <c r="B143" s="40"/>
      <c r="C143" s="41"/>
      <c r="D143" s="226" t="s">
        <v>129</v>
      </c>
      <c r="E143" s="41"/>
      <c r="F143" s="227" t="s">
        <v>220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129</v>
      </c>
      <c r="AU143" s="18" t="s">
        <v>83</v>
      </c>
    </row>
    <row r="144" s="13" customFormat="1">
      <c r="A144" s="13"/>
      <c r="B144" s="231"/>
      <c r="C144" s="232"/>
      <c r="D144" s="233" t="s">
        <v>131</v>
      </c>
      <c r="E144" s="234" t="s">
        <v>19</v>
      </c>
      <c r="F144" s="235" t="s">
        <v>221</v>
      </c>
      <c r="G144" s="232"/>
      <c r="H144" s="236">
        <v>39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131</v>
      </c>
      <c r="AU144" s="242" t="s">
        <v>83</v>
      </c>
      <c r="AV144" s="13" t="s">
        <v>83</v>
      </c>
      <c r="AW144" s="13" t="s">
        <v>35</v>
      </c>
      <c r="AX144" s="13" t="s">
        <v>81</v>
      </c>
      <c r="AY144" s="242" t="s">
        <v>120</v>
      </c>
    </row>
    <row r="145" s="2" customFormat="1" ht="16.5" customHeight="1">
      <c r="A145" s="39"/>
      <c r="B145" s="40"/>
      <c r="C145" s="264" t="s">
        <v>222</v>
      </c>
      <c r="D145" s="264" t="s">
        <v>186</v>
      </c>
      <c r="E145" s="265" t="s">
        <v>223</v>
      </c>
      <c r="F145" s="266" t="s">
        <v>224</v>
      </c>
      <c r="G145" s="267" t="s">
        <v>189</v>
      </c>
      <c r="H145" s="268">
        <v>25.524999999999999</v>
      </c>
      <c r="I145" s="269"/>
      <c r="J145" s="270">
        <f>ROUND(I145*H145,2)</f>
        <v>0</v>
      </c>
      <c r="K145" s="266" t="s">
        <v>126</v>
      </c>
      <c r="L145" s="271"/>
      <c r="M145" s="272" t="s">
        <v>19</v>
      </c>
      <c r="N145" s="273" t="s">
        <v>45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173</v>
      </c>
      <c r="AT145" s="224" t="s">
        <v>186</v>
      </c>
      <c r="AU145" s="224" t="s">
        <v>83</v>
      </c>
      <c r="AY145" s="18" t="s">
        <v>120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81</v>
      </c>
      <c r="BK145" s="225">
        <f>ROUND(I145*H145,2)</f>
        <v>0</v>
      </c>
      <c r="BL145" s="18" t="s">
        <v>127</v>
      </c>
      <c r="BM145" s="224" t="s">
        <v>225</v>
      </c>
    </row>
    <row r="146" s="13" customFormat="1">
      <c r="A146" s="13"/>
      <c r="B146" s="231"/>
      <c r="C146" s="232"/>
      <c r="D146" s="233" t="s">
        <v>131</v>
      </c>
      <c r="E146" s="234" t="s">
        <v>19</v>
      </c>
      <c r="F146" s="235" t="s">
        <v>226</v>
      </c>
      <c r="G146" s="232"/>
      <c r="H146" s="236">
        <v>25.524999999999999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131</v>
      </c>
      <c r="AU146" s="242" t="s">
        <v>83</v>
      </c>
      <c r="AV146" s="13" t="s">
        <v>83</v>
      </c>
      <c r="AW146" s="13" t="s">
        <v>35</v>
      </c>
      <c r="AX146" s="13" t="s">
        <v>81</v>
      </c>
      <c r="AY146" s="242" t="s">
        <v>120</v>
      </c>
    </row>
    <row r="147" s="2" customFormat="1" ht="24.15" customHeight="1">
      <c r="A147" s="39"/>
      <c r="B147" s="40"/>
      <c r="C147" s="213" t="s">
        <v>227</v>
      </c>
      <c r="D147" s="213" t="s">
        <v>122</v>
      </c>
      <c r="E147" s="214" t="s">
        <v>228</v>
      </c>
      <c r="F147" s="215" t="s">
        <v>229</v>
      </c>
      <c r="G147" s="216" t="s">
        <v>125</v>
      </c>
      <c r="H147" s="217">
        <v>39</v>
      </c>
      <c r="I147" s="218"/>
      <c r="J147" s="219">
        <f>ROUND(I147*H147,2)</f>
        <v>0</v>
      </c>
      <c r="K147" s="215" t="s">
        <v>126</v>
      </c>
      <c r="L147" s="45"/>
      <c r="M147" s="220" t="s">
        <v>19</v>
      </c>
      <c r="N147" s="221" t="s">
        <v>45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127</v>
      </c>
      <c r="AT147" s="224" t="s">
        <v>122</v>
      </c>
      <c r="AU147" s="224" t="s">
        <v>83</v>
      </c>
      <c r="AY147" s="18" t="s">
        <v>120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81</v>
      </c>
      <c r="BK147" s="225">
        <f>ROUND(I147*H147,2)</f>
        <v>0</v>
      </c>
      <c r="BL147" s="18" t="s">
        <v>127</v>
      </c>
      <c r="BM147" s="224" t="s">
        <v>230</v>
      </c>
    </row>
    <row r="148" s="2" customFormat="1">
      <c r="A148" s="39"/>
      <c r="B148" s="40"/>
      <c r="C148" s="41"/>
      <c r="D148" s="226" t="s">
        <v>129</v>
      </c>
      <c r="E148" s="41"/>
      <c r="F148" s="227" t="s">
        <v>231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129</v>
      </c>
      <c r="AU148" s="18" t="s">
        <v>83</v>
      </c>
    </row>
    <row r="149" s="13" customFormat="1">
      <c r="A149" s="13"/>
      <c r="B149" s="231"/>
      <c r="C149" s="232"/>
      <c r="D149" s="233" t="s">
        <v>131</v>
      </c>
      <c r="E149" s="234" t="s">
        <v>19</v>
      </c>
      <c r="F149" s="235" t="s">
        <v>232</v>
      </c>
      <c r="G149" s="232"/>
      <c r="H149" s="236">
        <v>39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131</v>
      </c>
      <c r="AU149" s="242" t="s">
        <v>83</v>
      </c>
      <c r="AV149" s="13" t="s">
        <v>83</v>
      </c>
      <c r="AW149" s="13" t="s">
        <v>35</v>
      </c>
      <c r="AX149" s="13" t="s">
        <v>81</v>
      </c>
      <c r="AY149" s="242" t="s">
        <v>120</v>
      </c>
    </row>
    <row r="150" s="2" customFormat="1" ht="16.5" customHeight="1">
      <c r="A150" s="39"/>
      <c r="B150" s="40"/>
      <c r="C150" s="264" t="s">
        <v>233</v>
      </c>
      <c r="D150" s="264" t="s">
        <v>186</v>
      </c>
      <c r="E150" s="265" t="s">
        <v>234</v>
      </c>
      <c r="F150" s="266" t="s">
        <v>235</v>
      </c>
      <c r="G150" s="267" t="s">
        <v>236</v>
      </c>
      <c r="H150" s="268">
        <v>0.78000000000000003</v>
      </c>
      <c r="I150" s="269"/>
      <c r="J150" s="270">
        <f>ROUND(I150*H150,2)</f>
        <v>0</v>
      </c>
      <c r="K150" s="266" t="s">
        <v>126</v>
      </c>
      <c r="L150" s="271"/>
      <c r="M150" s="272" t="s">
        <v>19</v>
      </c>
      <c r="N150" s="273" t="s">
        <v>45</v>
      </c>
      <c r="O150" s="85"/>
      <c r="P150" s="222">
        <f>O150*H150</f>
        <v>0</v>
      </c>
      <c r="Q150" s="222">
        <v>0.001</v>
      </c>
      <c r="R150" s="222">
        <f>Q150*H150</f>
        <v>0.00078000000000000009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173</v>
      </c>
      <c r="AT150" s="224" t="s">
        <v>186</v>
      </c>
      <c r="AU150" s="224" t="s">
        <v>83</v>
      </c>
      <c r="AY150" s="18" t="s">
        <v>120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81</v>
      </c>
      <c r="BK150" s="225">
        <f>ROUND(I150*H150,2)</f>
        <v>0</v>
      </c>
      <c r="BL150" s="18" t="s">
        <v>127</v>
      </c>
      <c r="BM150" s="224" t="s">
        <v>237</v>
      </c>
    </row>
    <row r="151" s="13" customFormat="1">
      <c r="A151" s="13"/>
      <c r="B151" s="231"/>
      <c r="C151" s="232"/>
      <c r="D151" s="233" t="s">
        <v>131</v>
      </c>
      <c r="E151" s="234" t="s">
        <v>19</v>
      </c>
      <c r="F151" s="235" t="s">
        <v>238</v>
      </c>
      <c r="G151" s="232"/>
      <c r="H151" s="236">
        <v>0.78000000000000003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131</v>
      </c>
      <c r="AU151" s="242" t="s">
        <v>83</v>
      </c>
      <c r="AV151" s="13" t="s">
        <v>83</v>
      </c>
      <c r="AW151" s="13" t="s">
        <v>35</v>
      </c>
      <c r="AX151" s="13" t="s">
        <v>81</v>
      </c>
      <c r="AY151" s="242" t="s">
        <v>120</v>
      </c>
    </row>
    <row r="152" s="12" customFormat="1" ht="22.8" customHeight="1">
      <c r="A152" s="12"/>
      <c r="B152" s="197"/>
      <c r="C152" s="198"/>
      <c r="D152" s="199" t="s">
        <v>73</v>
      </c>
      <c r="E152" s="211" t="s">
        <v>150</v>
      </c>
      <c r="F152" s="211" t="s">
        <v>239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SUM(P153:P183)</f>
        <v>0</v>
      </c>
      <c r="Q152" s="205"/>
      <c r="R152" s="206">
        <f>SUM(R153:R183)</f>
        <v>16.55808</v>
      </c>
      <c r="S152" s="205"/>
      <c r="T152" s="207">
        <f>SUM(T153:T183)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8" t="s">
        <v>81</v>
      </c>
      <c r="AT152" s="209" t="s">
        <v>73</v>
      </c>
      <c r="AU152" s="209" t="s">
        <v>81</v>
      </c>
      <c r="AY152" s="208" t="s">
        <v>120</v>
      </c>
      <c r="BK152" s="210">
        <f>SUM(BK153:BK183)</f>
        <v>0</v>
      </c>
    </row>
    <row r="153" s="2" customFormat="1" ht="21.75" customHeight="1">
      <c r="A153" s="39"/>
      <c r="B153" s="40"/>
      <c r="C153" s="213" t="s">
        <v>240</v>
      </c>
      <c r="D153" s="213" t="s">
        <v>122</v>
      </c>
      <c r="E153" s="214" t="s">
        <v>241</v>
      </c>
      <c r="F153" s="215" t="s">
        <v>242</v>
      </c>
      <c r="G153" s="216" t="s">
        <v>125</v>
      </c>
      <c r="H153" s="217">
        <v>235</v>
      </c>
      <c r="I153" s="218"/>
      <c r="J153" s="219">
        <f>ROUND(I153*H153,2)</f>
        <v>0</v>
      </c>
      <c r="K153" s="215" t="s">
        <v>126</v>
      </c>
      <c r="L153" s="45"/>
      <c r="M153" s="220" t="s">
        <v>19</v>
      </c>
      <c r="N153" s="221" t="s">
        <v>45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127</v>
      </c>
      <c r="AT153" s="224" t="s">
        <v>122</v>
      </c>
      <c r="AU153" s="224" t="s">
        <v>83</v>
      </c>
      <c r="AY153" s="18" t="s">
        <v>120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81</v>
      </c>
      <c r="BK153" s="225">
        <f>ROUND(I153*H153,2)</f>
        <v>0</v>
      </c>
      <c r="BL153" s="18" t="s">
        <v>127</v>
      </c>
      <c r="BM153" s="224" t="s">
        <v>243</v>
      </c>
    </row>
    <row r="154" s="2" customFormat="1">
      <c r="A154" s="39"/>
      <c r="B154" s="40"/>
      <c r="C154" s="41"/>
      <c r="D154" s="226" t="s">
        <v>129</v>
      </c>
      <c r="E154" s="41"/>
      <c r="F154" s="227" t="s">
        <v>244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129</v>
      </c>
      <c r="AU154" s="18" t="s">
        <v>83</v>
      </c>
    </row>
    <row r="155" s="14" customFormat="1">
      <c r="A155" s="14"/>
      <c r="B155" s="243"/>
      <c r="C155" s="244"/>
      <c r="D155" s="233" t="s">
        <v>131</v>
      </c>
      <c r="E155" s="245" t="s">
        <v>19</v>
      </c>
      <c r="F155" s="246" t="s">
        <v>245</v>
      </c>
      <c r="G155" s="244"/>
      <c r="H155" s="245" t="s">
        <v>19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131</v>
      </c>
      <c r="AU155" s="252" t="s">
        <v>83</v>
      </c>
      <c r="AV155" s="14" t="s">
        <v>81</v>
      </c>
      <c r="AW155" s="14" t="s">
        <v>35</v>
      </c>
      <c r="AX155" s="14" t="s">
        <v>74</v>
      </c>
      <c r="AY155" s="252" t="s">
        <v>120</v>
      </c>
    </row>
    <row r="156" s="13" customFormat="1">
      <c r="A156" s="13"/>
      <c r="B156" s="231"/>
      <c r="C156" s="232"/>
      <c r="D156" s="233" t="s">
        <v>131</v>
      </c>
      <c r="E156" s="234" t="s">
        <v>19</v>
      </c>
      <c r="F156" s="235" t="s">
        <v>246</v>
      </c>
      <c r="G156" s="232"/>
      <c r="H156" s="236">
        <v>72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131</v>
      </c>
      <c r="AU156" s="242" t="s">
        <v>83</v>
      </c>
      <c r="AV156" s="13" t="s">
        <v>83</v>
      </c>
      <c r="AW156" s="13" t="s">
        <v>35</v>
      </c>
      <c r="AX156" s="13" t="s">
        <v>74</v>
      </c>
      <c r="AY156" s="242" t="s">
        <v>120</v>
      </c>
    </row>
    <row r="157" s="13" customFormat="1">
      <c r="A157" s="13"/>
      <c r="B157" s="231"/>
      <c r="C157" s="232"/>
      <c r="D157" s="233" t="s">
        <v>131</v>
      </c>
      <c r="E157" s="234" t="s">
        <v>19</v>
      </c>
      <c r="F157" s="235" t="s">
        <v>247</v>
      </c>
      <c r="G157" s="232"/>
      <c r="H157" s="236">
        <v>163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131</v>
      </c>
      <c r="AU157" s="242" t="s">
        <v>83</v>
      </c>
      <c r="AV157" s="13" t="s">
        <v>83</v>
      </c>
      <c r="AW157" s="13" t="s">
        <v>35</v>
      </c>
      <c r="AX157" s="13" t="s">
        <v>74</v>
      </c>
      <c r="AY157" s="242" t="s">
        <v>120</v>
      </c>
    </row>
    <row r="158" s="15" customFormat="1">
      <c r="A158" s="15"/>
      <c r="B158" s="253"/>
      <c r="C158" s="254"/>
      <c r="D158" s="233" t="s">
        <v>131</v>
      </c>
      <c r="E158" s="255" t="s">
        <v>19</v>
      </c>
      <c r="F158" s="256" t="s">
        <v>165</v>
      </c>
      <c r="G158" s="254"/>
      <c r="H158" s="257">
        <v>235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131</v>
      </c>
      <c r="AU158" s="263" t="s">
        <v>83</v>
      </c>
      <c r="AV158" s="15" t="s">
        <v>127</v>
      </c>
      <c r="AW158" s="15" t="s">
        <v>35</v>
      </c>
      <c r="AX158" s="15" t="s">
        <v>81</v>
      </c>
      <c r="AY158" s="263" t="s">
        <v>120</v>
      </c>
    </row>
    <row r="159" s="2" customFormat="1" ht="21.75" customHeight="1">
      <c r="A159" s="39"/>
      <c r="B159" s="40"/>
      <c r="C159" s="213" t="s">
        <v>248</v>
      </c>
      <c r="D159" s="213" t="s">
        <v>122</v>
      </c>
      <c r="E159" s="214" t="s">
        <v>249</v>
      </c>
      <c r="F159" s="215" t="s">
        <v>250</v>
      </c>
      <c r="G159" s="216" t="s">
        <v>125</v>
      </c>
      <c r="H159" s="217">
        <v>24</v>
      </c>
      <c r="I159" s="218"/>
      <c r="J159" s="219">
        <f>ROUND(I159*H159,2)</f>
        <v>0</v>
      </c>
      <c r="K159" s="215" t="s">
        <v>126</v>
      </c>
      <c r="L159" s="45"/>
      <c r="M159" s="220" t="s">
        <v>19</v>
      </c>
      <c r="N159" s="221" t="s">
        <v>45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127</v>
      </c>
      <c r="AT159" s="224" t="s">
        <v>122</v>
      </c>
      <c r="AU159" s="224" t="s">
        <v>83</v>
      </c>
      <c r="AY159" s="18" t="s">
        <v>120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81</v>
      </c>
      <c r="BK159" s="225">
        <f>ROUND(I159*H159,2)</f>
        <v>0</v>
      </c>
      <c r="BL159" s="18" t="s">
        <v>127</v>
      </c>
      <c r="BM159" s="224" t="s">
        <v>251</v>
      </c>
    </row>
    <row r="160" s="2" customFormat="1">
      <c r="A160" s="39"/>
      <c r="B160" s="40"/>
      <c r="C160" s="41"/>
      <c r="D160" s="226" t="s">
        <v>129</v>
      </c>
      <c r="E160" s="41"/>
      <c r="F160" s="227" t="s">
        <v>252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129</v>
      </c>
      <c r="AU160" s="18" t="s">
        <v>83</v>
      </c>
    </row>
    <row r="161" s="13" customFormat="1">
      <c r="A161" s="13"/>
      <c r="B161" s="231"/>
      <c r="C161" s="232"/>
      <c r="D161" s="233" t="s">
        <v>131</v>
      </c>
      <c r="E161" s="234" t="s">
        <v>19</v>
      </c>
      <c r="F161" s="235" t="s">
        <v>253</v>
      </c>
      <c r="G161" s="232"/>
      <c r="H161" s="236">
        <v>24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131</v>
      </c>
      <c r="AU161" s="242" t="s">
        <v>83</v>
      </c>
      <c r="AV161" s="13" t="s">
        <v>83</v>
      </c>
      <c r="AW161" s="13" t="s">
        <v>35</v>
      </c>
      <c r="AX161" s="13" t="s">
        <v>81</v>
      </c>
      <c r="AY161" s="242" t="s">
        <v>120</v>
      </c>
    </row>
    <row r="162" s="2" customFormat="1" ht="24.15" customHeight="1">
      <c r="A162" s="39"/>
      <c r="B162" s="40"/>
      <c r="C162" s="213" t="s">
        <v>7</v>
      </c>
      <c r="D162" s="213" t="s">
        <v>122</v>
      </c>
      <c r="E162" s="214" t="s">
        <v>254</v>
      </c>
      <c r="F162" s="215" t="s">
        <v>255</v>
      </c>
      <c r="G162" s="216" t="s">
        <v>125</v>
      </c>
      <c r="H162" s="217">
        <v>94</v>
      </c>
      <c r="I162" s="218"/>
      <c r="J162" s="219">
        <f>ROUND(I162*H162,2)</f>
        <v>0</v>
      </c>
      <c r="K162" s="215" t="s">
        <v>126</v>
      </c>
      <c r="L162" s="45"/>
      <c r="M162" s="220" t="s">
        <v>19</v>
      </c>
      <c r="N162" s="221" t="s">
        <v>45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127</v>
      </c>
      <c r="AT162" s="224" t="s">
        <v>122</v>
      </c>
      <c r="AU162" s="224" t="s">
        <v>83</v>
      </c>
      <c r="AY162" s="18" t="s">
        <v>120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81</v>
      </c>
      <c r="BK162" s="225">
        <f>ROUND(I162*H162,2)</f>
        <v>0</v>
      </c>
      <c r="BL162" s="18" t="s">
        <v>127</v>
      </c>
      <c r="BM162" s="224" t="s">
        <v>256</v>
      </c>
    </row>
    <row r="163" s="2" customFormat="1">
      <c r="A163" s="39"/>
      <c r="B163" s="40"/>
      <c r="C163" s="41"/>
      <c r="D163" s="226" t="s">
        <v>129</v>
      </c>
      <c r="E163" s="41"/>
      <c r="F163" s="227" t="s">
        <v>257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129</v>
      </c>
      <c r="AU163" s="18" t="s">
        <v>83</v>
      </c>
    </row>
    <row r="164" s="13" customFormat="1">
      <c r="A164" s="13"/>
      <c r="B164" s="231"/>
      <c r="C164" s="232"/>
      <c r="D164" s="233" t="s">
        <v>131</v>
      </c>
      <c r="E164" s="234" t="s">
        <v>19</v>
      </c>
      <c r="F164" s="235" t="s">
        <v>258</v>
      </c>
      <c r="G164" s="232"/>
      <c r="H164" s="236">
        <v>94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131</v>
      </c>
      <c r="AU164" s="242" t="s">
        <v>83</v>
      </c>
      <c r="AV164" s="13" t="s">
        <v>83</v>
      </c>
      <c r="AW164" s="13" t="s">
        <v>35</v>
      </c>
      <c r="AX164" s="13" t="s">
        <v>81</v>
      </c>
      <c r="AY164" s="242" t="s">
        <v>120</v>
      </c>
    </row>
    <row r="165" s="2" customFormat="1" ht="24.15" customHeight="1">
      <c r="A165" s="39"/>
      <c r="B165" s="40"/>
      <c r="C165" s="213" t="s">
        <v>259</v>
      </c>
      <c r="D165" s="213" t="s">
        <v>122</v>
      </c>
      <c r="E165" s="214" t="s">
        <v>260</v>
      </c>
      <c r="F165" s="215" t="s">
        <v>261</v>
      </c>
      <c r="G165" s="216" t="s">
        <v>125</v>
      </c>
      <c r="H165" s="217">
        <v>7</v>
      </c>
      <c r="I165" s="218"/>
      <c r="J165" s="219">
        <f>ROUND(I165*H165,2)</f>
        <v>0</v>
      </c>
      <c r="K165" s="215" t="s">
        <v>126</v>
      </c>
      <c r="L165" s="45"/>
      <c r="M165" s="220" t="s">
        <v>19</v>
      </c>
      <c r="N165" s="221" t="s">
        <v>45</v>
      </c>
      <c r="O165" s="85"/>
      <c r="P165" s="222">
        <f>O165*H165</f>
        <v>0</v>
      </c>
      <c r="Q165" s="222">
        <v>0.29160000000000003</v>
      </c>
      <c r="R165" s="222">
        <f>Q165*H165</f>
        <v>2.0412000000000003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127</v>
      </c>
      <c r="AT165" s="224" t="s">
        <v>122</v>
      </c>
      <c r="AU165" s="224" t="s">
        <v>83</v>
      </c>
      <c r="AY165" s="18" t="s">
        <v>120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81</v>
      </c>
      <c r="BK165" s="225">
        <f>ROUND(I165*H165,2)</f>
        <v>0</v>
      </c>
      <c r="BL165" s="18" t="s">
        <v>127</v>
      </c>
      <c r="BM165" s="224" t="s">
        <v>262</v>
      </c>
    </row>
    <row r="166" s="2" customFormat="1">
      <c r="A166" s="39"/>
      <c r="B166" s="40"/>
      <c r="C166" s="41"/>
      <c r="D166" s="226" t="s">
        <v>129</v>
      </c>
      <c r="E166" s="41"/>
      <c r="F166" s="227" t="s">
        <v>263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129</v>
      </c>
      <c r="AU166" s="18" t="s">
        <v>83</v>
      </c>
    </row>
    <row r="167" s="13" customFormat="1">
      <c r="A167" s="13"/>
      <c r="B167" s="231"/>
      <c r="C167" s="232"/>
      <c r="D167" s="233" t="s">
        <v>131</v>
      </c>
      <c r="E167" s="234" t="s">
        <v>19</v>
      </c>
      <c r="F167" s="235" t="s">
        <v>264</v>
      </c>
      <c r="G167" s="232"/>
      <c r="H167" s="236">
        <v>7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131</v>
      </c>
      <c r="AU167" s="242" t="s">
        <v>83</v>
      </c>
      <c r="AV167" s="13" t="s">
        <v>83</v>
      </c>
      <c r="AW167" s="13" t="s">
        <v>35</v>
      </c>
      <c r="AX167" s="13" t="s">
        <v>81</v>
      </c>
      <c r="AY167" s="242" t="s">
        <v>120</v>
      </c>
    </row>
    <row r="168" s="2" customFormat="1" ht="16.5" customHeight="1">
      <c r="A168" s="39"/>
      <c r="B168" s="40"/>
      <c r="C168" s="213" t="s">
        <v>265</v>
      </c>
      <c r="D168" s="213" t="s">
        <v>122</v>
      </c>
      <c r="E168" s="214" t="s">
        <v>266</v>
      </c>
      <c r="F168" s="215" t="s">
        <v>267</v>
      </c>
      <c r="G168" s="216" t="s">
        <v>125</v>
      </c>
      <c r="H168" s="217">
        <v>94</v>
      </c>
      <c r="I168" s="218"/>
      <c r="J168" s="219">
        <f>ROUND(I168*H168,2)</f>
        <v>0</v>
      </c>
      <c r="K168" s="215" t="s">
        <v>126</v>
      </c>
      <c r="L168" s="45"/>
      <c r="M168" s="220" t="s">
        <v>19</v>
      </c>
      <c r="N168" s="221" t="s">
        <v>45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127</v>
      </c>
      <c r="AT168" s="224" t="s">
        <v>122</v>
      </c>
      <c r="AU168" s="224" t="s">
        <v>83</v>
      </c>
      <c r="AY168" s="18" t="s">
        <v>120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81</v>
      </c>
      <c r="BK168" s="225">
        <f>ROUND(I168*H168,2)</f>
        <v>0</v>
      </c>
      <c r="BL168" s="18" t="s">
        <v>127</v>
      </c>
      <c r="BM168" s="224" t="s">
        <v>268</v>
      </c>
    </row>
    <row r="169" s="2" customFormat="1">
      <c r="A169" s="39"/>
      <c r="B169" s="40"/>
      <c r="C169" s="41"/>
      <c r="D169" s="226" t="s">
        <v>129</v>
      </c>
      <c r="E169" s="41"/>
      <c r="F169" s="227" t="s">
        <v>269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129</v>
      </c>
      <c r="AU169" s="18" t="s">
        <v>83</v>
      </c>
    </row>
    <row r="170" s="13" customFormat="1">
      <c r="A170" s="13"/>
      <c r="B170" s="231"/>
      <c r="C170" s="232"/>
      <c r="D170" s="233" t="s">
        <v>131</v>
      </c>
      <c r="E170" s="234" t="s">
        <v>19</v>
      </c>
      <c r="F170" s="235" t="s">
        <v>258</v>
      </c>
      <c r="G170" s="232"/>
      <c r="H170" s="236">
        <v>94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131</v>
      </c>
      <c r="AU170" s="242" t="s">
        <v>83</v>
      </c>
      <c r="AV170" s="13" t="s">
        <v>83</v>
      </c>
      <c r="AW170" s="13" t="s">
        <v>35</v>
      </c>
      <c r="AX170" s="13" t="s">
        <v>81</v>
      </c>
      <c r="AY170" s="242" t="s">
        <v>120</v>
      </c>
    </row>
    <row r="171" s="14" customFormat="1">
      <c r="A171" s="14"/>
      <c r="B171" s="243"/>
      <c r="C171" s="244"/>
      <c r="D171" s="233" t="s">
        <v>131</v>
      </c>
      <c r="E171" s="245" t="s">
        <v>19</v>
      </c>
      <c r="F171" s="246" t="s">
        <v>270</v>
      </c>
      <c r="G171" s="244"/>
      <c r="H171" s="245" t="s">
        <v>19</v>
      </c>
      <c r="I171" s="247"/>
      <c r="J171" s="244"/>
      <c r="K171" s="244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131</v>
      </c>
      <c r="AU171" s="252" t="s">
        <v>83</v>
      </c>
      <c r="AV171" s="14" t="s">
        <v>81</v>
      </c>
      <c r="AW171" s="14" t="s">
        <v>35</v>
      </c>
      <c r="AX171" s="14" t="s">
        <v>74</v>
      </c>
      <c r="AY171" s="252" t="s">
        <v>120</v>
      </c>
    </row>
    <row r="172" s="2" customFormat="1" ht="16.5" customHeight="1">
      <c r="A172" s="39"/>
      <c r="B172" s="40"/>
      <c r="C172" s="213" t="s">
        <v>271</v>
      </c>
      <c r="D172" s="213" t="s">
        <v>122</v>
      </c>
      <c r="E172" s="214" t="s">
        <v>272</v>
      </c>
      <c r="F172" s="215" t="s">
        <v>273</v>
      </c>
      <c r="G172" s="216" t="s">
        <v>125</v>
      </c>
      <c r="H172" s="217">
        <v>116</v>
      </c>
      <c r="I172" s="218"/>
      <c r="J172" s="219">
        <f>ROUND(I172*H172,2)</f>
        <v>0</v>
      </c>
      <c r="K172" s="215" t="s">
        <v>126</v>
      </c>
      <c r="L172" s="45"/>
      <c r="M172" s="220" t="s">
        <v>19</v>
      </c>
      <c r="N172" s="221" t="s">
        <v>45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127</v>
      </c>
      <c r="AT172" s="224" t="s">
        <v>122</v>
      </c>
      <c r="AU172" s="224" t="s">
        <v>83</v>
      </c>
      <c r="AY172" s="18" t="s">
        <v>120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81</v>
      </c>
      <c r="BK172" s="225">
        <f>ROUND(I172*H172,2)</f>
        <v>0</v>
      </c>
      <c r="BL172" s="18" t="s">
        <v>127</v>
      </c>
      <c r="BM172" s="224" t="s">
        <v>274</v>
      </c>
    </row>
    <row r="173" s="2" customFormat="1">
      <c r="A173" s="39"/>
      <c r="B173" s="40"/>
      <c r="C173" s="41"/>
      <c r="D173" s="226" t="s">
        <v>129</v>
      </c>
      <c r="E173" s="41"/>
      <c r="F173" s="227" t="s">
        <v>275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129</v>
      </c>
      <c r="AU173" s="18" t="s">
        <v>83</v>
      </c>
    </row>
    <row r="174" s="13" customFormat="1">
      <c r="A174" s="13"/>
      <c r="B174" s="231"/>
      <c r="C174" s="232"/>
      <c r="D174" s="233" t="s">
        <v>131</v>
      </c>
      <c r="E174" s="234" t="s">
        <v>19</v>
      </c>
      <c r="F174" s="235" t="s">
        <v>276</v>
      </c>
      <c r="G174" s="232"/>
      <c r="H174" s="236">
        <v>116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131</v>
      </c>
      <c r="AU174" s="242" t="s">
        <v>83</v>
      </c>
      <c r="AV174" s="13" t="s">
        <v>83</v>
      </c>
      <c r="AW174" s="13" t="s">
        <v>35</v>
      </c>
      <c r="AX174" s="13" t="s">
        <v>81</v>
      </c>
      <c r="AY174" s="242" t="s">
        <v>120</v>
      </c>
    </row>
    <row r="175" s="14" customFormat="1">
      <c r="A175" s="14"/>
      <c r="B175" s="243"/>
      <c r="C175" s="244"/>
      <c r="D175" s="233" t="s">
        <v>131</v>
      </c>
      <c r="E175" s="245" t="s">
        <v>19</v>
      </c>
      <c r="F175" s="246" t="s">
        <v>277</v>
      </c>
      <c r="G175" s="244"/>
      <c r="H175" s="245" t="s">
        <v>19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131</v>
      </c>
      <c r="AU175" s="252" t="s">
        <v>83</v>
      </c>
      <c r="AV175" s="14" t="s">
        <v>81</v>
      </c>
      <c r="AW175" s="14" t="s">
        <v>35</v>
      </c>
      <c r="AX175" s="14" t="s">
        <v>74</v>
      </c>
      <c r="AY175" s="252" t="s">
        <v>120</v>
      </c>
    </row>
    <row r="176" s="2" customFormat="1" ht="24.15" customHeight="1">
      <c r="A176" s="39"/>
      <c r="B176" s="40"/>
      <c r="C176" s="213" t="s">
        <v>278</v>
      </c>
      <c r="D176" s="213" t="s">
        <v>122</v>
      </c>
      <c r="E176" s="214" t="s">
        <v>279</v>
      </c>
      <c r="F176" s="215" t="s">
        <v>280</v>
      </c>
      <c r="G176" s="216" t="s">
        <v>125</v>
      </c>
      <c r="H176" s="217">
        <v>116</v>
      </c>
      <c r="I176" s="218"/>
      <c r="J176" s="219">
        <f>ROUND(I176*H176,2)</f>
        <v>0</v>
      </c>
      <c r="K176" s="215" t="s">
        <v>126</v>
      </c>
      <c r="L176" s="45"/>
      <c r="M176" s="220" t="s">
        <v>19</v>
      </c>
      <c r="N176" s="221" t="s">
        <v>45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127</v>
      </c>
      <c r="AT176" s="224" t="s">
        <v>122</v>
      </c>
      <c r="AU176" s="224" t="s">
        <v>83</v>
      </c>
      <c r="AY176" s="18" t="s">
        <v>120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81</v>
      </c>
      <c r="BK176" s="225">
        <f>ROUND(I176*H176,2)</f>
        <v>0</v>
      </c>
      <c r="BL176" s="18" t="s">
        <v>127</v>
      </c>
      <c r="BM176" s="224" t="s">
        <v>281</v>
      </c>
    </row>
    <row r="177" s="2" customFormat="1">
      <c r="A177" s="39"/>
      <c r="B177" s="40"/>
      <c r="C177" s="41"/>
      <c r="D177" s="226" t="s">
        <v>129</v>
      </c>
      <c r="E177" s="41"/>
      <c r="F177" s="227" t="s">
        <v>282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129</v>
      </c>
      <c r="AU177" s="18" t="s">
        <v>83</v>
      </c>
    </row>
    <row r="178" s="13" customFormat="1">
      <c r="A178" s="13"/>
      <c r="B178" s="231"/>
      <c r="C178" s="232"/>
      <c r="D178" s="233" t="s">
        <v>131</v>
      </c>
      <c r="E178" s="234" t="s">
        <v>19</v>
      </c>
      <c r="F178" s="235" t="s">
        <v>276</v>
      </c>
      <c r="G178" s="232"/>
      <c r="H178" s="236">
        <v>116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131</v>
      </c>
      <c r="AU178" s="242" t="s">
        <v>83</v>
      </c>
      <c r="AV178" s="13" t="s">
        <v>83</v>
      </c>
      <c r="AW178" s="13" t="s">
        <v>35</v>
      </c>
      <c r="AX178" s="13" t="s">
        <v>81</v>
      </c>
      <c r="AY178" s="242" t="s">
        <v>120</v>
      </c>
    </row>
    <row r="179" s="2" customFormat="1" ht="33" customHeight="1">
      <c r="A179" s="39"/>
      <c r="B179" s="40"/>
      <c r="C179" s="213" t="s">
        <v>283</v>
      </c>
      <c r="D179" s="213" t="s">
        <v>122</v>
      </c>
      <c r="E179" s="214" t="s">
        <v>284</v>
      </c>
      <c r="F179" s="215" t="s">
        <v>285</v>
      </c>
      <c r="G179" s="216" t="s">
        <v>125</v>
      </c>
      <c r="H179" s="217">
        <v>24</v>
      </c>
      <c r="I179" s="218"/>
      <c r="J179" s="219">
        <f>ROUND(I179*H179,2)</f>
        <v>0</v>
      </c>
      <c r="K179" s="215" t="s">
        <v>126</v>
      </c>
      <c r="L179" s="45"/>
      <c r="M179" s="220" t="s">
        <v>19</v>
      </c>
      <c r="N179" s="221" t="s">
        <v>45</v>
      </c>
      <c r="O179" s="85"/>
      <c r="P179" s="222">
        <f>O179*H179</f>
        <v>0</v>
      </c>
      <c r="Q179" s="222">
        <v>0.1837</v>
      </c>
      <c r="R179" s="222">
        <f>Q179*H179</f>
        <v>4.4088000000000003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127</v>
      </c>
      <c r="AT179" s="224" t="s">
        <v>122</v>
      </c>
      <c r="AU179" s="224" t="s">
        <v>83</v>
      </c>
      <c r="AY179" s="18" t="s">
        <v>120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81</v>
      </c>
      <c r="BK179" s="225">
        <f>ROUND(I179*H179,2)</f>
        <v>0</v>
      </c>
      <c r="BL179" s="18" t="s">
        <v>127</v>
      </c>
      <c r="BM179" s="224" t="s">
        <v>286</v>
      </c>
    </row>
    <row r="180" s="2" customFormat="1">
      <c r="A180" s="39"/>
      <c r="B180" s="40"/>
      <c r="C180" s="41"/>
      <c r="D180" s="226" t="s">
        <v>129</v>
      </c>
      <c r="E180" s="41"/>
      <c r="F180" s="227" t="s">
        <v>287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129</v>
      </c>
      <c r="AU180" s="18" t="s">
        <v>83</v>
      </c>
    </row>
    <row r="181" s="13" customFormat="1">
      <c r="A181" s="13"/>
      <c r="B181" s="231"/>
      <c r="C181" s="232"/>
      <c r="D181" s="233" t="s">
        <v>131</v>
      </c>
      <c r="E181" s="234" t="s">
        <v>19</v>
      </c>
      <c r="F181" s="235" t="s">
        <v>288</v>
      </c>
      <c r="G181" s="232"/>
      <c r="H181" s="236">
        <v>24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131</v>
      </c>
      <c r="AU181" s="242" t="s">
        <v>83</v>
      </c>
      <c r="AV181" s="13" t="s">
        <v>83</v>
      </c>
      <c r="AW181" s="13" t="s">
        <v>35</v>
      </c>
      <c r="AX181" s="13" t="s">
        <v>81</v>
      </c>
      <c r="AY181" s="242" t="s">
        <v>120</v>
      </c>
    </row>
    <row r="182" s="2" customFormat="1" ht="16.5" customHeight="1">
      <c r="A182" s="39"/>
      <c r="B182" s="40"/>
      <c r="C182" s="264" t="s">
        <v>289</v>
      </c>
      <c r="D182" s="264" t="s">
        <v>186</v>
      </c>
      <c r="E182" s="265" t="s">
        <v>290</v>
      </c>
      <c r="F182" s="266" t="s">
        <v>291</v>
      </c>
      <c r="G182" s="267" t="s">
        <v>125</v>
      </c>
      <c r="H182" s="268">
        <v>24.239999999999998</v>
      </c>
      <c r="I182" s="269"/>
      <c r="J182" s="270">
        <f>ROUND(I182*H182,2)</f>
        <v>0</v>
      </c>
      <c r="K182" s="266" t="s">
        <v>126</v>
      </c>
      <c r="L182" s="271"/>
      <c r="M182" s="272" t="s">
        <v>19</v>
      </c>
      <c r="N182" s="273" t="s">
        <v>45</v>
      </c>
      <c r="O182" s="85"/>
      <c r="P182" s="222">
        <f>O182*H182</f>
        <v>0</v>
      </c>
      <c r="Q182" s="222">
        <v>0.41699999999999998</v>
      </c>
      <c r="R182" s="222">
        <f>Q182*H182</f>
        <v>10.108079999999999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173</v>
      </c>
      <c r="AT182" s="224" t="s">
        <v>186</v>
      </c>
      <c r="AU182" s="224" t="s">
        <v>83</v>
      </c>
      <c r="AY182" s="18" t="s">
        <v>120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81</v>
      </c>
      <c r="BK182" s="225">
        <f>ROUND(I182*H182,2)</f>
        <v>0</v>
      </c>
      <c r="BL182" s="18" t="s">
        <v>127</v>
      </c>
      <c r="BM182" s="224" t="s">
        <v>292</v>
      </c>
    </row>
    <row r="183" s="13" customFormat="1">
      <c r="A183" s="13"/>
      <c r="B183" s="231"/>
      <c r="C183" s="232"/>
      <c r="D183" s="233" t="s">
        <v>131</v>
      </c>
      <c r="E183" s="232"/>
      <c r="F183" s="235" t="s">
        <v>293</v>
      </c>
      <c r="G183" s="232"/>
      <c r="H183" s="236">
        <v>24.239999999999998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131</v>
      </c>
      <c r="AU183" s="242" t="s">
        <v>83</v>
      </c>
      <c r="AV183" s="13" t="s">
        <v>83</v>
      </c>
      <c r="AW183" s="13" t="s">
        <v>4</v>
      </c>
      <c r="AX183" s="13" t="s">
        <v>81</v>
      </c>
      <c r="AY183" s="242" t="s">
        <v>120</v>
      </c>
    </row>
    <row r="184" s="12" customFormat="1" ht="22.8" customHeight="1">
      <c r="A184" s="12"/>
      <c r="B184" s="197"/>
      <c r="C184" s="198"/>
      <c r="D184" s="199" t="s">
        <v>73</v>
      </c>
      <c r="E184" s="211" t="s">
        <v>179</v>
      </c>
      <c r="F184" s="211" t="s">
        <v>294</v>
      </c>
      <c r="G184" s="198"/>
      <c r="H184" s="198"/>
      <c r="I184" s="201"/>
      <c r="J184" s="212">
        <f>BK184</f>
        <v>0</v>
      </c>
      <c r="K184" s="198"/>
      <c r="L184" s="203"/>
      <c r="M184" s="204"/>
      <c r="N184" s="205"/>
      <c r="O184" s="205"/>
      <c r="P184" s="206">
        <f>SUM(P185:P226)</f>
        <v>0</v>
      </c>
      <c r="Q184" s="205"/>
      <c r="R184" s="206">
        <f>SUM(R185:R226)</f>
        <v>11.34338</v>
      </c>
      <c r="S184" s="205"/>
      <c r="T184" s="207">
        <f>SUM(T185:T226)</f>
        <v>1.2789999999999999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8" t="s">
        <v>81</v>
      </c>
      <c r="AT184" s="209" t="s">
        <v>73</v>
      </c>
      <c r="AU184" s="209" t="s">
        <v>81</v>
      </c>
      <c r="AY184" s="208" t="s">
        <v>120</v>
      </c>
      <c r="BK184" s="210">
        <f>SUM(BK185:BK226)</f>
        <v>0</v>
      </c>
    </row>
    <row r="185" s="2" customFormat="1" ht="21.75" customHeight="1">
      <c r="A185" s="39"/>
      <c r="B185" s="40"/>
      <c r="C185" s="213" t="s">
        <v>295</v>
      </c>
      <c r="D185" s="213" t="s">
        <v>122</v>
      </c>
      <c r="E185" s="214" t="s">
        <v>296</v>
      </c>
      <c r="F185" s="215" t="s">
        <v>297</v>
      </c>
      <c r="G185" s="216" t="s">
        <v>298</v>
      </c>
      <c r="H185" s="217">
        <v>5</v>
      </c>
      <c r="I185" s="218"/>
      <c r="J185" s="219">
        <f>ROUND(I185*H185,2)</f>
        <v>0</v>
      </c>
      <c r="K185" s="215" t="s">
        <v>126</v>
      </c>
      <c r="L185" s="45"/>
      <c r="M185" s="220" t="s">
        <v>19</v>
      </c>
      <c r="N185" s="221" t="s">
        <v>45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127</v>
      </c>
      <c r="AT185" s="224" t="s">
        <v>122</v>
      </c>
      <c r="AU185" s="224" t="s">
        <v>83</v>
      </c>
      <c r="AY185" s="18" t="s">
        <v>120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81</v>
      </c>
      <c r="BK185" s="225">
        <f>ROUND(I185*H185,2)</f>
        <v>0</v>
      </c>
      <c r="BL185" s="18" t="s">
        <v>127</v>
      </c>
      <c r="BM185" s="224" t="s">
        <v>299</v>
      </c>
    </row>
    <row r="186" s="2" customFormat="1">
      <c r="A186" s="39"/>
      <c r="B186" s="40"/>
      <c r="C186" s="41"/>
      <c r="D186" s="226" t="s">
        <v>129</v>
      </c>
      <c r="E186" s="41"/>
      <c r="F186" s="227" t="s">
        <v>300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129</v>
      </c>
      <c r="AU186" s="18" t="s">
        <v>83</v>
      </c>
    </row>
    <row r="187" s="13" customFormat="1">
      <c r="A187" s="13"/>
      <c r="B187" s="231"/>
      <c r="C187" s="232"/>
      <c r="D187" s="233" t="s">
        <v>131</v>
      </c>
      <c r="E187" s="234" t="s">
        <v>19</v>
      </c>
      <c r="F187" s="235" t="s">
        <v>301</v>
      </c>
      <c r="G187" s="232"/>
      <c r="H187" s="236">
        <v>5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131</v>
      </c>
      <c r="AU187" s="242" t="s">
        <v>83</v>
      </c>
      <c r="AV187" s="13" t="s">
        <v>83</v>
      </c>
      <c r="AW187" s="13" t="s">
        <v>35</v>
      </c>
      <c r="AX187" s="13" t="s">
        <v>81</v>
      </c>
      <c r="AY187" s="242" t="s">
        <v>120</v>
      </c>
    </row>
    <row r="188" s="2" customFormat="1" ht="16.5" customHeight="1">
      <c r="A188" s="39"/>
      <c r="B188" s="40"/>
      <c r="C188" s="264" t="s">
        <v>302</v>
      </c>
      <c r="D188" s="264" t="s">
        <v>186</v>
      </c>
      <c r="E188" s="265" t="s">
        <v>303</v>
      </c>
      <c r="F188" s="266" t="s">
        <v>304</v>
      </c>
      <c r="G188" s="267" t="s">
        <v>298</v>
      </c>
      <c r="H188" s="268">
        <v>5</v>
      </c>
      <c r="I188" s="269"/>
      <c r="J188" s="270">
        <f>ROUND(I188*H188,2)</f>
        <v>0</v>
      </c>
      <c r="K188" s="266" t="s">
        <v>19</v>
      </c>
      <c r="L188" s="271"/>
      <c r="M188" s="272" t="s">
        <v>19</v>
      </c>
      <c r="N188" s="273" t="s">
        <v>45</v>
      </c>
      <c r="O188" s="85"/>
      <c r="P188" s="222">
        <f>O188*H188</f>
        <v>0</v>
      </c>
      <c r="Q188" s="222">
        <v>0.0020999999999999999</v>
      </c>
      <c r="R188" s="222">
        <f>Q188*H188</f>
        <v>0.010499999999999999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173</v>
      </c>
      <c r="AT188" s="224" t="s">
        <v>186</v>
      </c>
      <c r="AU188" s="224" t="s">
        <v>83</v>
      </c>
      <c r="AY188" s="18" t="s">
        <v>120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81</v>
      </c>
      <c r="BK188" s="225">
        <f>ROUND(I188*H188,2)</f>
        <v>0</v>
      </c>
      <c r="BL188" s="18" t="s">
        <v>127</v>
      </c>
      <c r="BM188" s="224" t="s">
        <v>305</v>
      </c>
    </row>
    <row r="189" s="13" customFormat="1">
      <c r="A189" s="13"/>
      <c r="B189" s="231"/>
      <c r="C189" s="232"/>
      <c r="D189" s="233" t="s">
        <v>131</v>
      </c>
      <c r="E189" s="234" t="s">
        <v>19</v>
      </c>
      <c r="F189" s="235" t="s">
        <v>306</v>
      </c>
      <c r="G189" s="232"/>
      <c r="H189" s="236">
        <v>5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131</v>
      </c>
      <c r="AU189" s="242" t="s">
        <v>83</v>
      </c>
      <c r="AV189" s="13" t="s">
        <v>83</v>
      </c>
      <c r="AW189" s="13" t="s">
        <v>35</v>
      </c>
      <c r="AX189" s="13" t="s">
        <v>81</v>
      </c>
      <c r="AY189" s="242" t="s">
        <v>120</v>
      </c>
    </row>
    <row r="190" s="2" customFormat="1" ht="16.5" customHeight="1">
      <c r="A190" s="39"/>
      <c r="B190" s="40"/>
      <c r="C190" s="213" t="s">
        <v>307</v>
      </c>
      <c r="D190" s="213" t="s">
        <v>122</v>
      </c>
      <c r="E190" s="214" t="s">
        <v>308</v>
      </c>
      <c r="F190" s="215" t="s">
        <v>309</v>
      </c>
      <c r="G190" s="216" t="s">
        <v>298</v>
      </c>
      <c r="H190" s="217">
        <v>3</v>
      </c>
      <c r="I190" s="218"/>
      <c r="J190" s="219">
        <f>ROUND(I190*H190,2)</f>
        <v>0</v>
      </c>
      <c r="K190" s="215" t="s">
        <v>126</v>
      </c>
      <c r="L190" s="45"/>
      <c r="M190" s="220" t="s">
        <v>19</v>
      </c>
      <c r="N190" s="221" t="s">
        <v>45</v>
      </c>
      <c r="O190" s="85"/>
      <c r="P190" s="222">
        <f>O190*H190</f>
        <v>0</v>
      </c>
      <c r="Q190" s="222">
        <v>0.00069999999999999999</v>
      </c>
      <c r="R190" s="222">
        <f>Q190*H190</f>
        <v>0.0020999999999999999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127</v>
      </c>
      <c r="AT190" s="224" t="s">
        <v>122</v>
      </c>
      <c r="AU190" s="224" t="s">
        <v>83</v>
      </c>
      <c r="AY190" s="18" t="s">
        <v>120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81</v>
      </c>
      <c r="BK190" s="225">
        <f>ROUND(I190*H190,2)</f>
        <v>0</v>
      </c>
      <c r="BL190" s="18" t="s">
        <v>127</v>
      </c>
      <c r="BM190" s="224" t="s">
        <v>310</v>
      </c>
    </row>
    <row r="191" s="2" customFormat="1">
      <c r="A191" s="39"/>
      <c r="B191" s="40"/>
      <c r="C191" s="41"/>
      <c r="D191" s="226" t="s">
        <v>129</v>
      </c>
      <c r="E191" s="41"/>
      <c r="F191" s="227" t="s">
        <v>311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129</v>
      </c>
      <c r="AU191" s="18" t="s">
        <v>83</v>
      </c>
    </row>
    <row r="192" s="13" customFormat="1">
      <c r="A192" s="13"/>
      <c r="B192" s="231"/>
      <c r="C192" s="232"/>
      <c r="D192" s="233" t="s">
        <v>131</v>
      </c>
      <c r="E192" s="234" t="s">
        <v>19</v>
      </c>
      <c r="F192" s="235" t="s">
        <v>312</v>
      </c>
      <c r="G192" s="232"/>
      <c r="H192" s="236">
        <v>2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131</v>
      </c>
      <c r="AU192" s="242" t="s">
        <v>83</v>
      </c>
      <c r="AV192" s="13" t="s">
        <v>83</v>
      </c>
      <c r="AW192" s="13" t="s">
        <v>35</v>
      </c>
      <c r="AX192" s="13" t="s">
        <v>74</v>
      </c>
      <c r="AY192" s="242" t="s">
        <v>120</v>
      </c>
    </row>
    <row r="193" s="13" customFormat="1">
      <c r="A193" s="13"/>
      <c r="B193" s="231"/>
      <c r="C193" s="232"/>
      <c r="D193" s="233" t="s">
        <v>131</v>
      </c>
      <c r="E193" s="234" t="s">
        <v>19</v>
      </c>
      <c r="F193" s="235" t="s">
        <v>313</v>
      </c>
      <c r="G193" s="232"/>
      <c r="H193" s="236">
        <v>1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131</v>
      </c>
      <c r="AU193" s="242" t="s">
        <v>83</v>
      </c>
      <c r="AV193" s="13" t="s">
        <v>83</v>
      </c>
      <c r="AW193" s="13" t="s">
        <v>35</v>
      </c>
      <c r="AX193" s="13" t="s">
        <v>74</v>
      </c>
      <c r="AY193" s="242" t="s">
        <v>120</v>
      </c>
    </row>
    <row r="194" s="15" customFormat="1">
      <c r="A194" s="15"/>
      <c r="B194" s="253"/>
      <c r="C194" s="254"/>
      <c r="D194" s="233" t="s">
        <v>131</v>
      </c>
      <c r="E194" s="255" t="s">
        <v>19</v>
      </c>
      <c r="F194" s="256" t="s">
        <v>165</v>
      </c>
      <c r="G194" s="254"/>
      <c r="H194" s="257">
        <v>3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3" t="s">
        <v>131</v>
      </c>
      <c r="AU194" s="263" t="s">
        <v>83</v>
      </c>
      <c r="AV194" s="15" t="s">
        <v>127</v>
      </c>
      <c r="AW194" s="15" t="s">
        <v>35</v>
      </c>
      <c r="AX194" s="15" t="s">
        <v>81</v>
      </c>
      <c r="AY194" s="263" t="s">
        <v>120</v>
      </c>
    </row>
    <row r="195" s="2" customFormat="1" ht="16.5" customHeight="1">
      <c r="A195" s="39"/>
      <c r="B195" s="40"/>
      <c r="C195" s="264" t="s">
        <v>314</v>
      </c>
      <c r="D195" s="264" t="s">
        <v>186</v>
      </c>
      <c r="E195" s="265" t="s">
        <v>315</v>
      </c>
      <c r="F195" s="266" t="s">
        <v>316</v>
      </c>
      <c r="G195" s="267" t="s">
        <v>298</v>
      </c>
      <c r="H195" s="268">
        <v>2</v>
      </c>
      <c r="I195" s="269"/>
      <c r="J195" s="270">
        <f>ROUND(I195*H195,2)</f>
        <v>0</v>
      </c>
      <c r="K195" s="266" t="s">
        <v>126</v>
      </c>
      <c r="L195" s="271"/>
      <c r="M195" s="272" t="s">
        <v>19</v>
      </c>
      <c r="N195" s="273" t="s">
        <v>45</v>
      </c>
      <c r="O195" s="85"/>
      <c r="P195" s="222">
        <f>O195*H195</f>
        <v>0</v>
      </c>
      <c r="Q195" s="222">
        <v>0.0025000000000000001</v>
      </c>
      <c r="R195" s="222">
        <f>Q195*H195</f>
        <v>0.0050000000000000001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173</v>
      </c>
      <c r="AT195" s="224" t="s">
        <v>186</v>
      </c>
      <c r="AU195" s="224" t="s">
        <v>83</v>
      </c>
      <c r="AY195" s="18" t="s">
        <v>120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81</v>
      </c>
      <c r="BK195" s="225">
        <f>ROUND(I195*H195,2)</f>
        <v>0</v>
      </c>
      <c r="BL195" s="18" t="s">
        <v>127</v>
      </c>
      <c r="BM195" s="224" t="s">
        <v>317</v>
      </c>
    </row>
    <row r="196" s="13" customFormat="1">
      <c r="A196" s="13"/>
      <c r="B196" s="231"/>
      <c r="C196" s="232"/>
      <c r="D196" s="233" t="s">
        <v>131</v>
      </c>
      <c r="E196" s="234" t="s">
        <v>19</v>
      </c>
      <c r="F196" s="235" t="s">
        <v>312</v>
      </c>
      <c r="G196" s="232"/>
      <c r="H196" s="236">
        <v>2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131</v>
      </c>
      <c r="AU196" s="242" t="s">
        <v>83</v>
      </c>
      <c r="AV196" s="13" t="s">
        <v>83</v>
      </c>
      <c r="AW196" s="13" t="s">
        <v>35</v>
      </c>
      <c r="AX196" s="13" t="s">
        <v>81</v>
      </c>
      <c r="AY196" s="242" t="s">
        <v>120</v>
      </c>
    </row>
    <row r="197" s="2" customFormat="1" ht="16.5" customHeight="1">
      <c r="A197" s="39"/>
      <c r="B197" s="40"/>
      <c r="C197" s="264" t="s">
        <v>318</v>
      </c>
      <c r="D197" s="264" t="s">
        <v>186</v>
      </c>
      <c r="E197" s="265" t="s">
        <v>319</v>
      </c>
      <c r="F197" s="266" t="s">
        <v>320</v>
      </c>
      <c r="G197" s="267" t="s">
        <v>298</v>
      </c>
      <c r="H197" s="268">
        <v>1</v>
      </c>
      <c r="I197" s="269"/>
      <c r="J197" s="270">
        <f>ROUND(I197*H197,2)</f>
        <v>0</v>
      </c>
      <c r="K197" s="266" t="s">
        <v>126</v>
      </c>
      <c r="L197" s="271"/>
      <c r="M197" s="272" t="s">
        <v>19</v>
      </c>
      <c r="N197" s="273" t="s">
        <v>45</v>
      </c>
      <c r="O197" s="85"/>
      <c r="P197" s="222">
        <f>O197*H197</f>
        <v>0</v>
      </c>
      <c r="Q197" s="222">
        <v>0.00089999999999999998</v>
      </c>
      <c r="R197" s="222">
        <f>Q197*H197</f>
        <v>0.00089999999999999998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173</v>
      </c>
      <c r="AT197" s="224" t="s">
        <v>186</v>
      </c>
      <c r="AU197" s="224" t="s">
        <v>83</v>
      </c>
      <c r="AY197" s="18" t="s">
        <v>120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81</v>
      </c>
      <c r="BK197" s="225">
        <f>ROUND(I197*H197,2)</f>
        <v>0</v>
      </c>
      <c r="BL197" s="18" t="s">
        <v>127</v>
      </c>
      <c r="BM197" s="224" t="s">
        <v>321</v>
      </c>
    </row>
    <row r="198" s="13" customFormat="1">
      <c r="A198" s="13"/>
      <c r="B198" s="231"/>
      <c r="C198" s="232"/>
      <c r="D198" s="233" t="s">
        <v>131</v>
      </c>
      <c r="E198" s="234" t="s">
        <v>19</v>
      </c>
      <c r="F198" s="235" t="s">
        <v>313</v>
      </c>
      <c r="G198" s="232"/>
      <c r="H198" s="236">
        <v>1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131</v>
      </c>
      <c r="AU198" s="242" t="s">
        <v>83</v>
      </c>
      <c r="AV198" s="13" t="s">
        <v>83</v>
      </c>
      <c r="AW198" s="13" t="s">
        <v>35</v>
      </c>
      <c r="AX198" s="13" t="s">
        <v>81</v>
      </c>
      <c r="AY198" s="242" t="s">
        <v>120</v>
      </c>
    </row>
    <row r="199" s="2" customFormat="1" ht="16.5" customHeight="1">
      <c r="A199" s="39"/>
      <c r="B199" s="40"/>
      <c r="C199" s="213" t="s">
        <v>322</v>
      </c>
      <c r="D199" s="213" t="s">
        <v>122</v>
      </c>
      <c r="E199" s="214" t="s">
        <v>323</v>
      </c>
      <c r="F199" s="215" t="s">
        <v>324</v>
      </c>
      <c r="G199" s="216" t="s">
        <v>298</v>
      </c>
      <c r="H199" s="217">
        <v>2</v>
      </c>
      <c r="I199" s="218"/>
      <c r="J199" s="219">
        <f>ROUND(I199*H199,2)</f>
        <v>0</v>
      </c>
      <c r="K199" s="215" t="s">
        <v>126</v>
      </c>
      <c r="L199" s="45"/>
      <c r="M199" s="220" t="s">
        <v>19</v>
      </c>
      <c r="N199" s="221" t="s">
        <v>45</v>
      </c>
      <c r="O199" s="85"/>
      <c r="P199" s="222">
        <f>O199*H199</f>
        <v>0</v>
      </c>
      <c r="Q199" s="222">
        <v>0.11276</v>
      </c>
      <c r="R199" s="222">
        <f>Q199*H199</f>
        <v>0.22552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127</v>
      </c>
      <c r="AT199" s="224" t="s">
        <v>122</v>
      </c>
      <c r="AU199" s="224" t="s">
        <v>83</v>
      </c>
      <c r="AY199" s="18" t="s">
        <v>120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81</v>
      </c>
      <c r="BK199" s="225">
        <f>ROUND(I199*H199,2)</f>
        <v>0</v>
      </c>
      <c r="BL199" s="18" t="s">
        <v>127</v>
      </c>
      <c r="BM199" s="224" t="s">
        <v>325</v>
      </c>
    </row>
    <row r="200" s="2" customFormat="1">
      <c r="A200" s="39"/>
      <c r="B200" s="40"/>
      <c r="C200" s="41"/>
      <c r="D200" s="226" t="s">
        <v>129</v>
      </c>
      <c r="E200" s="41"/>
      <c r="F200" s="227" t="s">
        <v>326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129</v>
      </c>
      <c r="AU200" s="18" t="s">
        <v>83</v>
      </c>
    </row>
    <row r="201" s="2" customFormat="1" ht="16.5" customHeight="1">
      <c r="A201" s="39"/>
      <c r="B201" s="40"/>
      <c r="C201" s="264" t="s">
        <v>327</v>
      </c>
      <c r="D201" s="264" t="s">
        <v>186</v>
      </c>
      <c r="E201" s="265" t="s">
        <v>328</v>
      </c>
      <c r="F201" s="266" t="s">
        <v>329</v>
      </c>
      <c r="G201" s="267" t="s">
        <v>298</v>
      </c>
      <c r="H201" s="268">
        <v>2</v>
      </c>
      <c r="I201" s="269"/>
      <c r="J201" s="270">
        <f>ROUND(I201*H201,2)</f>
        <v>0</v>
      </c>
      <c r="K201" s="266" t="s">
        <v>126</v>
      </c>
      <c r="L201" s="271"/>
      <c r="M201" s="272" t="s">
        <v>19</v>
      </c>
      <c r="N201" s="273" t="s">
        <v>45</v>
      </c>
      <c r="O201" s="85"/>
      <c r="P201" s="222">
        <f>O201*H201</f>
        <v>0</v>
      </c>
      <c r="Q201" s="222">
        <v>0.0033</v>
      </c>
      <c r="R201" s="222">
        <f>Q201*H201</f>
        <v>0.0066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318</v>
      </c>
      <c r="AT201" s="224" t="s">
        <v>186</v>
      </c>
      <c r="AU201" s="224" t="s">
        <v>83</v>
      </c>
      <c r="AY201" s="18" t="s">
        <v>120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81</v>
      </c>
      <c r="BK201" s="225">
        <f>ROUND(I201*H201,2)</f>
        <v>0</v>
      </c>
      <c r="BL201" s="18" t="s">
        <v>222</v>
      </c>
      <c r="BM201" s="224" t="s">
        <v>330</v>
      </c>
    </row>
    <row r="202" s="13" customFormat="1">
      <c r="A202" s="13"/>
      <c r="B202" s="231"/>
      <c r="C202" s="232"/>
      <c r="D202" s="233" t="s">
        <v>131</v>
      </c>
      <c r="E202" s="234" t="s">
        <v>19</v>
      </c>
      <c r="F202" s="235" t="s">
        <v>331</v>
      </c>
      <c r="G202" s="232"/>
      <c r="H202" s="236">
        <v>2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131</v>
      </c>
      <c r="AU202" s="242" t="s">
        <v>83</v>
      </c>
      <c r="AV202" s="13" t="s">
        <v>83</v>
      </c>
      <c r="AW202" s="13" t="s">
        <v>35</v>
      </c>
      <c r="AX202" s="13" t="s">
        <v>81</v>
      </c>
      <c r="AY202" s="242" t="s">
        <v>120</v>
      </c>
    </row>
    <row r="203" s="2" customFormat="1" ht="16.5" customHeight="1">
      <c r="A203" s="39"/>
      <c r="B203" s="40"/>
      <c r="C203" s="264" t="s">
        <v>332</v>
      </c>
      <c r="D203" s="264" t="s">
        <v>186</v>
      </c>
      <c r="E203" s="265" t="s">
        <v>333</v>
      </c>
      <c r="F203" s="266" t="s">
        <v>334</v>
      </c>
      <c r="G203" s="267" t="s">
        <v>298</v>
      </c>
      <c r="H203" s="268">
        <v>2</v>
      </c>
      <c r="I203" s="269"/>
      <c r="J203" s="270">
        <f>ROUND(I203*H203,2)</f>
        <v>0</v>
      </c>
      <c r="K203" s="266" t="s">
        <v>126</v>
      </c>
      <c r="L203" s="271"/>
      <c r="M203" s="272" t="s">
        <v>19</v>
      </c>
      <c r="N203" s="273" t="s">
        <v>45</v>
      </c>
      <c r="O203" s="85"/>
      <c r="P203" s="222">
        <f>O203*H203</f>
        <v>0</v>
      </c>
      <c r="Q203" s="222">
        <v>0.0064999999999999997</v>
      </c>
      <c r="R203" s="222">
        <f>Q203*H203</f>
        <v>0.012999999999999999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318</v>
      </c>
      <c r="AT203" s="224" t="s">
        <v>186</v>
      </c>
      <c r="AU203" s="224" t="s">
        <v>83</v>
      </c>
      <c r="AY203" s="18" t="s">
        <v>120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81</v>
      </c>
      <c r="BK203" s="225">
        <f>ROUND(I203*H203,2)</f>
        <v>0</v>
      </c>
      <c r="BL203" s="18" t="s">
        <v>222</v>
      </c>
      <c r="BM203" s="224" t="s">
        <v>335</v>
      </c>
    </row>
    <row r="204" s="13" customFormat="1">
      <c r="A204" s="13"/>
      <c r="B204" s="231"/>
      <c r="C204" s="232"/>
      <c r="D204" s="233" t="s">
        <v>131</v>
      </c>
      <c r="E204" s="234" t="s">
        <v>19</v>
      </c>
      <c r="F204" s="235" t="s">
        <v>331</v>
      </c>
      <c r="G204" s="232"/>
      <c r="H204" s="236">
        <v>2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131</v>
      </c>
      <c r="AU204" s="242" t="s">
        <v>83</v>
      </c>
      <c r="AV204" s="13" t="s">
        <v>83</v>
      </c>
      <c r="AW204" s="13" t="s">
        <v>35</v>
      </c>
      <c r="AX204" s="13" t="s">
        <v>81</v>
      </c>
      <c r="AY204" s="242" t="s">
        <v>120</v>
      </c>
    </row>
    <row r="205" s="2" customFormat="1" ht="16.5" customHeight="1">
      <c r="A205" s="39"/>
      <c r="B205" s="40"/>
      <c r="C205" s="264" t="s">
        <v>336</v>
      </c>
      <c r="D205" s="264" t="s">
        <v>186</v>
      </c>
      <c r="E205" s="265" t="s">
        <v>337</v>
      </c>
      <c r="F205" s="266" t="s">
        <v>338</v>
      </c>
      <c r="G205" s="267" t="s">
        <v>298</v>
      </c>
      <c r="H205" s="268">
        <v>3</v>
      </c>
      <c r="I205" s="269"/>
      <c r="J205" s="270">
        <f>ROUND(I205*H205,2)</f>
        <v>0</v>
      </c>
      <c r="K205" s="266" t="s">
        <v>126</v>
      </c>
      <c r="L205" s="271"/>
      <c r="M205" s="272" t="s">
        <v>19</v>
      </c>
      <c r="N205" s="273" t="s">
        <v>45</v>
      </c>
      <c r="O205" s="85"/>
      <c r="P205" s="222">
        <f>O205*H205</f>
        <v>0</v>
      </c>
      <c r="Q205" s="222">
        <v>0.00040000000000000002</v>
      </c>
      <c r="R205" s="222">
        <f>Q205*H205</f>
        <v>0.0012000000000000001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173</v>
      </c>
      <c r="AT205" s="224" t="s">
        <v>186</v>
      </c>
      <c r="AU205" s="224" t="s">
        <v>83</v>
      </c>
      <c r="AY205" s="18" t="s">
        <v>120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81</v>
      </c>
      <c r="BK205" s="225">
        <f>ROUND(I205*H205,2)</f>
        <v>0</v>
      </c>
      <c r="BL205" s="18" t="s">
        <v>127</v>
      </c>
      <c r="BM205" s="224" t="s">
        <v>339</v>
      </c>
    </row>
    <row r="206" s="13" customFormat="1">
      <c r="A206" s="13"/>
      <c r="B206" s="231"/>
      <c r="C206" s="232"/>
      <c r="D206" s="233" t="s">
        <v>131</v>
      </c>
      <c r="E206" s="234" t="s">
        <v>19</v>
      </c>
      <c r="F206" s="235" t="s">
        <v>340</v>
      </c>
      <c r="G206" s="232"/>
      <c r="H206" s="236">
        <v>3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131</v>
      </c>
      <c r="AU206" s="242" t="s">
        <v>83</v>
      </c>
      <c r="AV206" s="13" t="s">
        <v>83</v>
      </c>
      <c r="AW206" s="13" t="s">
        <v>35</v>
      </c>
      <c r="AX206" s="13" t="s">
        <v>81</v>
      </c>
      <c r="AY206" s="242" t="s">
        <v>120</v>
      </c>
    </row>
    <row r="207" s="2" customFormat="1" ht="16.5" customHeight="1">
      <c r="A207" s="39"/>
      <c r="B207" s="40"/>
      <c r="C207" s="264" t="s">
        <v>341</v>
      </c>
      <c r="D207" s="264" t="s">
        <v>186</v>
      </c>
      <c r="E207" s="265" t="s">
        <v>342</v>
      </c>
      <c r="F207" s="266" t="s">
        <v>343</v>
      </c>
      <c r="G207" s="267" t="s">
        <v>298</v>
      </c>
      <c r="H207" s="268">
        <v>2</v>
      </c>
      <c r="I207" s="269"/>
      <c r="J207" s="270">
        <f>ROUND(I207*H207,2)</f>
        <v>0</v>
      </c>
      <c r="K207" s="266" t="s">
        <v>126</v>
      </c>
      <c r="L207" s="271"/>
      <c r="M207" s="272" t="s">
        <v>19</v>
      </c>
      <c r="N207" s="273" t="s">
        <v>45</v>
      </c>
      <c r="O207" s="85"/>
      <c r="P207" s="222">
        <f>O207*H207</f>
        <v>0</v>
      </c>
      <c r="Q207" s="222">
        <v>0.00014999999999999999</v>
      </c>
      <c r="R207" s="222">
        <f>Q207*H207</f>
        <v>0.00029999999999999997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173</v>
      </c>
      <c r="AT207" s="224" t="s">
        <v>186</v>
      </c>
      <c r="AU207" s="224" t="s">
        <v>83</v>
      </c>
      <c r="AY207" s="18" t="s">
        <v>120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81</v>
      </c>
      <c r="BK207" s="225">
        <f>ROUND(I207*H207,2)</f>
        <v>0</v>
      </c>
      <c r="BL207" s="18" t="s">
        <v>127</v>
      </c>
      <c r="BM207" s="224" t="s">
        <v>344</v>
      </c>
    </row>
    <row r="208" s="13" customFormat="1">
      <c r="A208" s="13"/>
      <c r="B208" s="231"/>
      <c r="C208" s="232"/>
      <c r="D208" s="233" t="s">
        <v>131</v>
      </c>
      <c r="E208" s="234" t="s">
        <v>19</v>
      </c>
      <c r="F208" s="235" t="s">
        <v>331</v>
      </c>
      <c r="G208" s="232"/>
      <c r="H208" s="236">
        <v>2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131</v>
      </c>
      <c r="AU208" s="242" t="s">
        <v>83</v>
      </c>
      <c r="AV208" s="13" t="s">
        <v>83</v>
      </c>
      <c r="AW208" s="13" t="s">
        <v>35</v>
      </c>
      <c r="AX208" s="13" t="s">
        <v>81</v>
      </c>
      <c r="AY208" s="242" t="s">
        <v>120</v>
      </c>
    </row>
    <row r="209" s="2" customFormat="1" ht="24.15" customHeight="1">
      <c r="A209" s="39"/>
      <c r="B209" s="40"/>
      <c r="C209" s="213" t="s">
        <v>345</v>
      </c>
      <c r="D209" s="213" t="s">
        <v>122</v>
      </c>
      <c r="E209" s="214" t="s">
        <v>346</v>
      </c>
      <c r="F209" s="215" t="s">
        <v>347</v>
      </c>
      <c r="G209" s="216" t="s">
        <v>348</v>
      </c>
      <c r="H209" s="217">
        <v>63</v>
      </c>
      <c r="I209" s="218"/>
      <c r="J209" s="219">
        <f>ROUND(I209*H209,2)</f>
        <v>0</v>
      </c>
      <c r="K209" s="215" t="s">
        <v>126</v>
      </c>
      <c r="L209" s="45"/>
      <c r="M209" s="220" t="s">
        <v>19</v>
      </c>
      <c r="N209" s="221" t="s">
        <v>45</v>
      </c>
      <c r="O209" s="85"/>
      <c r="P209" s="222">
        <f>O209*H209</f>
        <v>0</v>
      </c>
      <c r="Q209" s="222">
        <v>0.1295</v>
      </c>
      <c r="R209" s="222">
        <f>Q209*H209</f>
        <v>8.1585000000000001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127</v>
      </c>
      <c r="AT209" s="224" t="s">
        <v>122</v>
      </c>
      <c r="AU209" s="224" t="s">
        <v>83</v>
      </c>
      <c r="AY209" s="18" t="s">
        <v>120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81</v>
      </c>
      <c r="BK209" s="225">
        <f>ROUND(I209*H209,2)</f>
        <v>0</v>
      </c>
      <c r="BL209" s="18" t="s">
        <v>127</v>
      </c>
      <c r="BM209" s="224" t="s">
        <v>349</v>
      </c>
    </row>
    <row r="210" s="2" customFormat="1">
      <c r="A210" s="39"/>
      <c r="B210" s="40"/>
      <c r="C210" s="41"/>
      <c r="D210" s="226" t="s">
        <v>129</v>
      </c>
      <c r="E210" s="41"/>
      <c r="F210" s="227" t="s">
        <v>350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129</v>
      </c>
      <c r="AU210" s="18" t="s">
        <v>83</v>
      </c>
    </row>
    <row r="211" s="14" customFormat="1">
      <c r="A211" s="14"/>
      <c r="B211" s="243"/>
      <c r="C211" s="244"/>
      <c r="D211" s="233" t="s">
        <v>131</v>
      </c>
      <c r="E211" s="245" t="s">
        <v>19</v>
      </c>
      <c r="F211" s="246" t="s">
        <v>351</v>
      </c>
      <c r="G211" s="244"/>
      <c r="H211" s="245" t="s">
        <v>19</v>
      </c>
      <c r="I211" s="247"/>
      <c r="J211" s="244"/>
      <c r="K211" s="244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131</v>
      </c>
      <c r="AU211" s="252" t="s">
        <v>83</v>
      </c>
      <c r="AV211" s="14" t="s">
        <v>81</v>
      </c>
      <c r="AW211" s="14" t="s">
        <v>35</v>
      </c>
      <c r="AX211" s="14" t="s">
        <v>74</v>
      </c>
      <c r="AY211" s="252" t="s">
        <v>120</v>
      </c>
    </row>
    <row r="212" s="13" customFormat="1">
      <c r="A212" s="13"/>
      <c r="B212" s="231"/>
      <c r="C212" s="232"/>
      <c r="D212" s="233" t="s">
        <v>131</v>
      </c>
      <c r="E212" s="234" t="s">
        <v>19</v>
      </c>
      <c r="F212" s="235" t="s">
        <v>352</v>
      </c>
      <c r="G212" s="232"/>
      <c r="H212" s="236">
        <v>63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131</v>
      </c>
      <c r="AU212" s="242" t="s">
        <v>83</v>
      </c>
      <c r="AV212" s="13" t="s">
        <v>83</v>
      </c>
      <c r="AW212" s="13" t="s">
        <v>35</v>
      </c>
      <c r="AX212" s="13" t="s">
        <v>81</v>
      </c>
      <c r="AY212" s="242" t="s">
        <v>120</v>
      </c>
    </row>
    <row r="213" s="2" customFormat="1" ht="16.5" customHeight="1">
      <c r="A213" s="39"/>
      <c r="B213" s="40"/>
      <c r="C213" s="264" t="s">
        <v>353</v>
      </c>
      <c r="D213" s="264" t="s">
        <v>186</v>
      </c>
      <c r="E213" s="265" t="s">
        <v>354</v>
      </c>
      <c r="F213" s="266" t="s">
        <v>355</v>
      </c>
      <c r="G213" s="267" t="s">
        <v>348</v>
      </c>
      <c r="H213" s="268">
        <v>64.260000000000005</v>
      </c>
      <c r="I213" s="269"/>
      <c r="J213" s="270">
        <f>ROUND(I213*H213,2)</f>
        <v>0</v>
      </c>
      <c r="K213" s="266" t="s">
        <v>126</v>
      </c>
      <c r="L213" s="271"/>
      <c r="M213" s="272" t="s">
        <v>19</v>
      </c>
      <c r="N213" s="273" t="s">
        <v>45</v>
      </c>
      <c r="O213" s="85"/>
      <c r="P213" s="222">
        <f>O213*H213</f>
        <v>0</v>
      </c>
      <c r="Q213" s="222">
        <v>0.044999999999999998</v>
      </c>
      <c r="R213" s="222">
        <f>Q213*H213</f>
        <v>2.8917000000000002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173</v>
      </c>
      <c r="AT213" s="224" t="s">
        <v>186</v>
      </c>
      <c r="AU213" s="224" t="s">
        <v>83</v>
      </c>
      <c r="AY213" s="18" t="s">
        <v>120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81</v>
      </c>
      <c r="BK213" s="225">
        <f>ROUND(I213*H213,2)</f>
        <v>0</v>
      </c>
      <c r="BL213" s="18" t="s">
        <v>127</v>
      </c>
      <c r="BM213" s="224" t="s">
        <v>356</v>
      </c>
    </row>
    <row r="214" s="13" customFormat="1">
      <c r="A214" s="13"/>
      <c r="B214" s="231"/>
      <c r="C214" s="232"/>
      <c r="D214" s="233" t="s">
        <v>131</v>
      </c>
      <c r="E214" s="232"/>
      <c r="F214" s="235" t="s">
        <v>357</v>
      </c>
      <c r="G214" s="232"/>
      <c r="H214" s="236">
        <v>64.260000000000005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131</v>
      </c>
      <c r="AU214" s="242" t="s">
        <v>83</v>
      </c>
      <c r="AV214" s="13" t="s">
        <v>83</v>
      </c>
      <c r="AW214" s="13" t="s">
        <v>4</v>
      </c>
      <c r="AX214" s="13" t="s">
        <v>81</v>
      </c>
      <c r="AY214" s="242" t="s">
        <v>120</v>
      </c>
    </row>
    <row r="215" s="2" customFormat="1" ht="33" customHeight="1">
      <c r="A215" s="39"/>
      <c r="B215" s="40"/>
      <c r="C215" s="213" t="s">
        <v>358</v>
      </c>
      <c r="D215" s="213" t="s">
        <v>122</v>
      </c>
      <c r="E215" s="214" t="s">
        <v>359</v>
      </c>
      <c r="F215" s="215" t="s">
        <v>360</v>
      </c>
      <c r="G215" s="216" t="s">
        <v>348</v>
      </c>
      <c r="H215" s="217">
        <v>46</v>
      </c>
      <c r="I215" s="218"/>
      <c r="J215" s="219">
        <f>ROUND(I215*H215,2)</f>
        <v>0</v>
      </c>
      <c r="K215" s="215" t="s">
        <v>126</v>
      </c>
      <c r="L215" s="45"/>
      <c r="M215" s="220" t="s">
        <v>19</v>
      </c>
      <c r="N215" s="221" t="s">
        <v>45</v>
      </c>
      <c r="O215" s="85"/>
      <c r="P215" s="222">
        <f>O215*H215</f>
        <v>0</v>
      </c>
      <c r="Q215" s="222">
        <v>0.00060999999999999997</v>
      </c>
      <c r="R215" s="222">
        <f>Q215*H215</f>
        <v>0.028059999999999998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127</v>
      </c>
      <c r="AT215" s="224" t="s">
        <v>122</v>
      </c>
      <c r="AU215" s="224" t="s">
        <v>83</v>
      </c>
      <c r="AY215" s="18" t="s">
        <v>120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81</v>
      </c>
      <c r="BK215" s="225">
        <f>ROUND(I215*H215,2)</f>
        <v>0</v>
      </c>
      <c r="BL215" s="18" t="s">
        <v>127</v>
      </c>
      <c r="BM215" s="224" t="s">
        <v>361</v>
      </c>
    </row>
    <row r="216" s="2" customFormat="1">
      <c r="A216" s="39"/>
      <c r="B216" s="40"/>
      <c r="C216" s="41"/>
      <c r="D216" s="226" t="s">
        <v>129</v>
      </c>
      <c r="E216" s="41"/>
      <c r="F216" s="227" t="s">
        <v>362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129</v>
      </c>
      <c r="AU216" s="18" t="s">
        <v>83</v>
      </c>
    </row>
    <row r="217" s="13" customFormat="1">
      <c r="A217" s="13"/>
      <c r="B217" s="231"/>
      <c r="C217" s="232"/>
      <c r="D217" s="233" t="s">
        <v>131</v>
      </c>
      <c r="E217" s="234" t="s">
        <v>19</v>
      </c>
      <c r="F217" s="235" t="s">
        <v>363</v>
      </c>
      <c r="G217" s="232"/>
      <c r="H217" s="236">
        <v>46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131</v>
      </c>
      <c r="AU217" s="242" t="s">
        <v>83</v>
      </c>
      <c r="AV217" s="13" t="s">
        <v>83</v>
      </c>
      <c r="AW217" s="13" t="s">
        <v>35</v>
      </c>
      <c r="AX217" s="13" t="s">
        <v>81</v>
      </c>
      <c r="AY217" s="242" t="s">
        <v>120</v>
      </c>
    </row>
    <row r="218" s="2" customFormat="1" ht="16.5" customHeight="1">
      <c r="A218" s="39"/>
      <c r="B218" s="40"/>
      <c r="C218" s="213" t="s">
        <v>364</v>
      </c>
      <c r="D218" s="213" t="s">
        <v>122</v>
      </c>
      <c r="E218" s="214" t="s">
        <v>365</v>
      </c>
      <c r="F218" s="215" t="s">
        <v>366</v>
      </c>
      <c r="G218" s="216" t="s">
        <v>348</v>
      </c>
      <c r="H218" s="217">
        <v>46</v>
      </c>
      <c r="I218" s="218"/>
      <c r="J218" s="219">
        <f>ROUND(I218*H218,2)</f>
        <v>0</v>
      </c>
      <c r="K218" s="215" t="s">
        <v>126</v>
      </c>
      <c r="L218" s="45"/>
      <c r="M218" s="220" t="s">
        <v>19</v>
      </c>
      <c r="N218" s="221" t="s">
        <v>45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127</v>
      </c>
      <c r="AT218" s="224" t="s">
        <v>122</v>
      </c>
      <c r="AU218" s="224" t="s">
        <v>83</v>
      </c>
      <c r="AY218" s="18" t="s">
        <v>120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81</v>
      </c>
      <c r="BK218" s="225">
        <f>ROUND(I218*H218,2)</f>
        <v>0</v>
      </c>
      <c r="BL218" s="18" t="s">
        <v>127</v>
      </c>
      <c r="BM218" s="224" t="s">
        <v>367</v>
      </c>
    </row>
    <row r="219" s="2" customFormat="1">
      <c r="A219" s="39"/>
      <c r="B219" s="40"/>
      <c r="C219" s="41"/>
      <c r="D219" s="226" t="s">
        <v>129</v>
      </c>
      <c r="E219" s="41"/>
      <c r="F219" s="227" t="s">
        <v>368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129</v>
      </c>
      <c r="AU219" s="18" t="s">
        <v>83</v>
      </c>
    </row>
    <row r="220" s="13" customFormat="1">
      <c r="A220" s="13"/>
      <c r="B220" s="231"/>
      <c r="C220" s="232"/>
      <c r="D220" s="233" t="s">
        <v>131</v>
      </c>
      <c r="E220" s="234" t="s">
        <v>19</v>
      </c>
      <c r="F220" s="235" t="s">
        <v>369</v>
      </c>
      <c r="G220" s="232"/>
      <c r="H220" s="236">
        <v>46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131</v>
      </c>
      <c r="AU220" s="242" t="s">
        <v>83</v>
      </c>
      <c r="AV220" s="13" t="s">
        <v>83</v>
      </c>
      <c r="AW220" s="13" t="s">
        <v>35</v>
      </c>
      <c r="AX220" s="13" t="s">
        <v>81</v>
      </c>
      <c r="AY220" s="242" t="s">
        <v>120</v>
      </c>
    </row>
    <row r="221" s="2" customFormat="1" ht="21.75" customHeight="1">
      <c r="A221" s="39"/>
      <c r="B221" s="40"/>
      <c r="C221" s="213" t="s">
        <v>370</v>
      </c>
      <c r="D221" s="213" t="s">
        <v>122</v>
      </c>
      <c r="E221" s="214" t="s">
        <v>371</v>
      </c>
      <c r="F221" s="215" t="s">
        <v>372</v>
      </c>
      <c r="G221" s="216" t="s">
        <v>298</v>
      </c>
      <c r="H221" s="217">
        <v>7</v>
      </c>
      <c r="I221" s="218"/>
      <c r="J221" s="219">
        <f>ROUND(I221*H221,2)</f>
        <v>0</v>
      </c>
      <c r="K221" s="215" t="s">
        <v>126</v>
      </c>
      <c r="L221" s="45"/>
      <c r="M221" s="220" t="s">
        <v>19</v>
      </c>
      <c r="N221" s="221" t="s">
        <v>45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0.16500000000000001</v>
      </c>
      <c r="T221" s="223">
        <f>S221*H221</f>
        <v>1.155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127</v>
      </c>
      <c r="AT221" s="224" t="s">
        <v>122</v>
      </c>
      <c r="AU221" s="224" t="s">
        <v>83</v>
      </c>
      <c r="AY221" s="18" t="s">
        <v>120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81</v>
      </c>
      <c r="BK221" s="225">
        <f>ROUND(I221*H221,2)</f>
        <v>0</v>
      </c>
      <c r="BL221" s="18" t="s">
        <v>127</v>
      </c>
      <c r="BM221" s="224" t="s">
        <v>373</v>
      </c>
    </row>
    <row r="222" s="2" customFormat="1">
      <c r="A222" s="39"/>
      <c r="B222" s="40"/>
      <c r="C222" s="41"/>
      <c r="D222" s="226" t="s">
        <v>129</v>
      </c>
      <c r="E222" s="41"/>
      <c r="F222" s="227" t="s">
        <v>374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129</v>
      </c>
      <c r="AU222" s="18" t="s">
        <v>83</v>
      </c>
    </row>
    <row r="223" s="13" customFormat="1">
      <c r="A223" s="13"/>
      <c r="B223" s="231"/>
      <c r="C223" s="232"/>
      <c r="D223" s="233" t="s">
        <v>131</v>
      </c>
      <c r="E223" s="234" t="s">
        <v>19</v>
      </c>
      <c r="F223" s="235" t="s">
        <v>375</v>
      </c>
      <c r="G223" s="232"/>
      <c r="H223" s="236">
        <v>7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131</v>
      </c>
      <c r="AU223" s="242" t="s">
        <v>83</v>
      </c>
      <c r="AV223" s="13" t="s">
        <v>83</v>
      </c>
      <c r="AW223" s="13" t="s">
        <v>35</v>
      </c>
      <c r="AX223" s="13" t="s">
        <v>81</v>
      </c>
      <c r="AY223" s="242" t="s">
        <v>120</v>
      </c>
    </row>
    <row r="224" s="2" customFormat="1" ht="16.5" customHeight="1">
      <c r="A224" s="39"/>
      <c r="B224" s="40"/>
      <c r="C224" s="213" t="s">
        <v>376</v>
      </c>
      <c r="D224" s="213" t="s">
        <v>122</v>
      </c>
      <c r="E224" s="214" t="s">
        <v>377</v>
      </c>
      <c r="F224" s="215" t="s">
        <v>378</v>
      </c>
      <c r="G224" s="216" t="s">
        <v>348</v>
      </c>
      <c r="H224" s="217">
        <v>50</v>
      </c>
      <c r="I224" s="218"/>
      <c r="J224" s="219">
        <f>ROUND(I224*H224,2)</f>
        <v>0</v>
      </c>
      <c r="K224" s="215" t="s">
        <v>126</v>
      </c>
      <c r="L224" s="45"/>
      <c r="M224" s="220" t="s">
        <v>19</v>
      </c>
      <c r="N224" s="221" t="s">
        <v>45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0.00248</v>
      </c>
      <c r="T224" s="223">
        <f>S224*H224</f>
        <v>0.124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127</v>
      </c>
      <c r="AT224" s="224" t="s">
        <v>122</v>
      </c>
      <c r="AU224" s="224" t="s">
        <v>83</v>
      </c>
      <c r="AY224" s="18" t="s">
        <v>120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81</v>
      </c>
      <c r="BK224" s="225">
        <f>ROUND(I224*H224,2)</f>
        <v>0</v>
      </c>
      <c r="BL224" s="18" t="s">
        <v>127</v>
      </c>
      <c r="BM224" s="224" t="s">
        <v>379</v>
      </c>
    </row>
    <row r="225" s="2" customFormat="1">
      <c r="A225" s="39"/>
      <c r="B225" s="40"/>
      <c r="C225" s="41"/>
      <c r="D225" s="226" t="s">
        <v>129</v>
      </c>
      <c r="E225" s="41"/>
      <c r="F225" s="227" t="s">
        <v>380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129</v>
      </c>
      <c r="AU225" s="18" t="s">
        <v>83</v>
      </c>
    </row>
    <row r="226" s="13" customFormat="1">
      <c r="A226" s="13"/>
      <c r="B226" s="231"/>
      <c r="C226" s="232"/>
      <c r="D226" s="233" t="s">
        <v>131</v>
      </c>
      <c r="E226" s="234" t="s">
        <v>19</v>
      </c>
      <c r="F226" s="235" t="s">
        <v>381</v>
      </c>
      <c r="G226" s="232"/>
      <c r="H226" s="236">
        <v>50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131</v>
      </c>
      <c r="AU226" s="242" t="s">
        <v>83</v>
      </c>
      <c r="AV226" s="13" t="s">
        <v>83</v>
      </c>
      <c r="AW226" s="13" t="s">
        <v>35</v>
      </c>
      <c r="AX226" s="13" t="s">
        <v>81</v>
      </c>
      <c r="AY226" s="242" t="s">
        <v>120</v>
      </c>
    </row>
    <row r="227" s="12" customFormat="1" ht="22.8" customHeight="1">
      <c r="A227" s="12"/>
      <c r="B227" s="197"/>
      <c r="C227" s="198"/>
      <c r="D227" s="199" t="s">
        <v>73</v>
      </c>
      <c r="E227" s="211" t="s">
        <v>382</v>
      </c>
      <c r="F227" s="211" t="s">
        <v>383</v>
      </c>
      <c r="G227" s="198"/>
      <c r="H227" s="198"/>
      <c r="I227" s="201"/>
      <c r="J227" s="212">
        <f>BK227</f>
        <v>0</v>
      </c>
      <c r="K227" s="198"/>
      <c r="L227" s="203"/>
      <c r="M227" s="204"/>
      <c r="N227" s="205"/>
      <c r="O227" s="205"/>
      <c r="P227" s="206">
        <f>SUM(P228:P260)</f>
        <v>0</v>
      </c>
      <c r="Q227" s="205"/>
      <c r="R227" s="206">
        <f>SUM(R228:R260)</f>
        <v>0</v>
      </c>
      <c r="S227" s="205"/>
      <c r="T227" s="207">
        <f>SUM(T228:T260)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8" t="s">
        <v>81</v>
      </c>
      <c r="AT227" s="209" t="s">
        <v>73</v>
      </c>
      <c r="AU227" s="209" t="s">
        <v>81</v>
      </c>
      <c r="AY227" s="208" t="s">
        <v>120</v>
      </c>
      <c r="BK227" s="210">
        <f>SUM(BK228:BK260)</f>
        <v>0</v>
      </c>
    </row>
    <row r="228" s="2" customFormat="1" ht="24.15" customHeight="1">
      <c r="A228" s="39"/>
      <c r="B228" s="40"/>
      <c r="C228" s="213" t="s">
        <v>384</v>
      </c>
      <c r="D228" s="213" t="s">
        <v>122</v>
      </c>
      <c r="E228" s="214" t="s">
        <v>385</v>
      </c>
      <c r="F228" s="215" t="s">
        <v>386</v>
      </c>
      <c r="G228" s="216" t="s">
        <v>189</v>
      </c>
      <c r="H228" s="217">
        <v>7.3140000000000001</v>
      </c>
      <c r="I228" s="218"/>
      <c r="J228" s="219">
        <f>ROUND(I228*H228,2)</f>
        <v>0</v>
      </c>
      <c r="K228" s="215" t="s">
        <v>126</v>
      </c>
      <c r="L228" s="45"/>
      <c r="M228" s="220" t="s">
        <v>19</v>
      </c>
      <c r="N228" s="221" t="s">
        <v>45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127</v>
      </c>
      <c r="AT228" s="224" t="s">
        <v>122</v>
      </c>
      <c r="AU228" s="224" t="s">
        <v>83</v>
      </c>
      <c r="AY228" s="18" t="s">
        <v>120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81</v>
      </c>
      <c r="BK228" s="225">
        <f>ROUND(I228*H228,2)</f>
        <v>0</v>
      </c>
      <c r="BL228" s="18" t="s">
        <v>127</v>
      </c>
      <c r="BM228" s="224" t="s">
        <v>387</v>
      </c>
    </row>
    <row r="229" s="2" customFormat="1">
      <c r="A229" s="39"/>
      <c r="B229" s="40"/>
      <c r="C229" s="41"/>
      <c r="D229" s="226" t="s">
        <v>129</v>
      </c>
      <c r="E229" s="41"/>
      <c r="F229" s="227" t="s">
        <v>388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129</v>
      </c>
      <c r="AU229" s="18" t="s">
        <v>83</v>
      </c>
    </row>
    <row r="230" s="14" customFormat="1">
      <c r="A230" s="14"/>
      <c r="B230" s="243"/>
      <c r="C230" s="244"/>
      <c r="D230" s="233" t="s">
        <v>131</v>
      </c>
      <c r="E230" s="245" t="s">
        <v>19</v>
      </c>
      <c r="F230" s="246" t="s">
        <v>389</v>
      </c>
      <c r="G230" s="244"/>
      <c r="H230" s="245" t="s">
        <v>19</v>
      </c>
      <c r="I230" s="247"/>
      <c r="J230" s="244"/>
      <c r="K230" s="244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131</v>
      </c>
      <c r="AU230" s="252" t="s">
        <v>83</v>
      </c>
      <c r="AV230" s="14" t="s">
        <v>81</v>
      </c>
      <c r="AW230" s="14" t="s">
        <v>35</v>
      </c>
      <c r="AX230" s="14" t="s">
        <v>74</v>
      </c>
      <c r="AY230" s="252" t="s">
        <v>120</v>
      </c>
    </row>
    <row r="231" s="13" customFormat="1">
      <c r="A231" s="13"/>
      <c r="B231" s="231"/>
      <c r="C231" s="232"/>
      <c r="D231" s="233" t="s">
        <v>131</v>
      </c>
      <c r="E231" s="234" t="s">
        <v>19</v>
      </c>
      <c r="F231" s="235" t="s">
        <v>390</v>
      </c>
      <c r="G231" s="232"/>
      <c r="H231" s="236">
        <v>4.1399999999999997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131</v>
      </c>
      <c r="AU231" s="242" t="s">
        <v>83</v>
      </c>
      <c r="AV231" s="13" t="s">
        <v>83</v>
      </c>
      <c r="AW231" s="13" t="s">
        <v>35</v>
      </c>
      <c r="AX231" s="13" t="s">
        <v>74</v>
      </c>
      <c r="AY231" s="242" t="s">
        <v>120</v>
      </c>
    </row>
    <row r="232" s="13" customFormat="1">
      <c r="A232" s="13"/>
      <c r="B232" s="231"/>
      <c r="C232" s="232"/>
      <c r="D232" s="233" t="s">
        <v>131</v>
      </c>
      <c r="E232" s="234" t="s">
        <v>19</v>
      </c>
      <c r="F232" s="235" t="s">
        <v>391</v>
      </c>
      <c r="G232" s="232"/>
      <c r="H232" s="236">
        <v>3.1739999999999999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131</v>
      </c>
      <c r="AU232" s="242" t="s">
        <v>83</v>
      </c>
      <c r="AV232" s="13" t="s">
        <v>83</v>
      </c>
      <c r="AW232" s="13" t="s">
        <v>35</v>
      </c>
      <c r="AX232" s="13" t="s">
        <v>74</v>
      </c>
      <c r="AY232" s="242" t="s">
        <v>120</v>
      </c>
    </row>
    <row r="233" s="15" customFormat="1">
      <c r="A233" s="15"/>
      <c r="B233" s="253"/>
      <c r="C233" s="254"/>
      <c r="D233" s="233" t="s">
        <v>131</v>
      </c>
      <c r="E233" s="255" t="s">
        <v>19</v>
      </c>
      <c r="F233" s="256" t="s">
        <v>165</v>
      </c>
      <c r="G233" s="254"/>
      <c r="H233" s="257">
        <v>7.3140000000000001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3" t="s">
        <v>131</v>
      </c>
      <c r="AU233" s="263" t="s">
        <v>83</v>
      </c>
      <c r="AV233" s="15" t="s">
        <v>127</v>
      </c>
      <c r="AW233" s="15" t="s">
        <v>35</v>
      </c>
      <c r="AX233" s="15" t="s">
        <v>81</v>
      </c>
      <c r="AY233" s="263" t="s">
        <v>120</v>
      </c>
    </row>
    <row r="234" s="2" customFormat="1" ht="24.15" customHeight="1">
      <c r="A234" s="39"/>
      <c r="B234" s="40"/>
      <c r="C234" s="213" t="s">
        <v>392</v>
      </c>
      <c r="D234" s="213" t="s">
        <v>122</v>
      </c>
      <c r="E234" s="214" t="s">
        <v>393</v>
      </c>
      <c r="F234" s="215" t="s">
        <v>394</v>
      </c>
      <c r="G234" s="216" t="s">
        <v>189</v>
      </c>
      <c r="H234" s="217">
        <v>138.96600000000001</v>
      </c>
      <c r="I234" s="218"/>
      <c r="J234" s="219">
        <f>ROUND(I234*H234,2)</f>
        <v>0</v>
      </c>
      <c r="K234" s="215" t="s">
        <v>126</v>
      </c>
      <c r="L234" s="45"/>
      <c r="M234" s="220" t="s">
        <v>19</v>
      </c>
      <c r="N234" s="221" t="s">
        <v>45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127</v>
      </c>
      <c r="AT234" s="224" t="s">
        <v>122</v>
      </c>
      <c r="AU234" s="224" t="s">
        <v>83</v>
      </c>
      <c r="AY234" s="18" t="s">
        <v>120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81</v>
      </c>
      <c r="BK234" s="225">
        <f>ROUND(I234*H234,2)</f>
        <v>0</v>
      </c>
      <c r="BL234" s="18" t="s">
        <v>127</v>
      </c>
      <c r="BM234" s="224" t="s">
        <v>395</v>
      </c>
    </row>
    <row r="235" s="2" customFormat="1">
      <c r="A235" s="39"/>
      <c r="B235" s="40"/>
      <c r="C235" s="41"/>
      <c r="D235" s="226" t="s">
        <v>129</v>
      </c>
      <c r="E235" s="41"/>
      <c r="F235" s="227" t="s">
        <v>396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129</v>
      </c>
      <c r="AU235" s="18" t="s">
        <v>83</v>
      </c>
    </row>
    <row r="236" s="14" customFormat="1">
      <c r="A236" s="14"/>
      <c r="B236" s="243"/>
      <c r="C236" s="244"/>
      <c r="D236" s="233" t="s">
        <v>131</v>
      </c>
      <c r="E236" s="245" t="s">
        <v>19</v>
      </c>
      <c r="F236" s="246" t="s">
        <v>397</v>
      </c>
      <c r="G236" s="244"/>
      <c r="H236" s="245" t="s">
        <v>19</v>
      </c>
      <c r="I236" s="247"/>
      <c r="J236" s="244"/>
      <c r="K236" s="244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131</v>
      </c>
      <c r="AU236" s="252" t="s">
        <v>83</v>
      </c>
      <c r="AV236" s="14" t="s">
        <v>81</v>
      </c>
      <c r="AW236" s="14" t="s">
        <v>35</v>
      </c>
      <c r="AX236" s="14" t="s">
        <v>74</v>
      </c>
      <c r="AY236" s="252" t="s">
        <v>120</v>
      </c>
    </row>
    <row r="237" s="13" customFormat="1">
      <c r="A237" s="13"/>
      <c r="B237" s="231"/>
      <c r="C237" s="232"/>
      <c r="D237" s="233" t="s">
        <v>131</v>
      </c>
      <c r="E237" s="234" t="s">
        <v>19</v>
      </c>
      <c r="F237" s="235" t="s">
        <v>398</v>
      </c>
      <c r="G237" s="232"/>
      <c r="H237" s="236">
        <v>78.659999999999997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131</v>
      </c>
      <c r="AU237" s="242" t="s">
        <v>83</v>
      </c>
      <c r="AV237" s="13" t="s">
        <v>83</v>
      </c>
      <c r="AW237" s="13" t="s">
        <v>35</v>
      </c>
      <c r="AX237" s="13" t="s">
        <v>74</v>
      </c>
      <c r="AY237" s="242" t="s">
        <v>120</v>
      </c>
    </row>
    <row r="238" s="13" customFormat="1">
      <c r="A238" s="13"/>
      <c r="B238" s="231"/>
      <c r="C238" s="232"/>
      <c r="D238" s="233" t="s">
        <v>131</v>
      </c>
      <c r="E238" s="234" t="s">
        <v>19</v>
      </c>
      <c r="F238" s="235" t="s">
        <v>399</v>
      </c>
      <c r="G238" s="232"/>
      <c r="H238" s="236">
        <v>60.305999999999997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131</v>
      </c>
      <c r="AU238" s="242" t="s">
        <v>83</v>
      </c>
      <c r="AV238" s="13" t="s">
        <v>83</v>
      </c>
      <c r="AW238" s="13" t="s">
        <v>35</v>
      </c>
      <c r="AX238" s="13" t="s">
        <v>74</v>
      </c>
      <c r="AY238" s="242" t="s">
        <v>120</v>
      </c>
    </row>
    <row r="239" s="15" customFormat="1">
      <c r="A239" s="15"/>
      <c r="B239" s="253"/>
      <c r="C239" s="254"/>
      <c r="D239" s="233" t="s">
        <v>131</v>
      </c>
      <c r="E239" s="255" t="s">
        <v>19</v>
      </c>
      <c r="F239" s="256" t="s">
        <v>165</v>
      </c>
      <c r="G239" s="254"/>
      <c r="H239" s="257">
        <v>138.96600000000001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3" t="s">
        <v>131</v>
      </c>
      <c r="AU239" s="263" t="s">
        <v>83</v>
      </c>
      <c r="AV239" s="15" t="s">
        <v>127</v>
      </c>
      <c r="AW239" s="15" t="s">
        <v>35</v>
      </c>
      <c r="AX239" s="15" t="s">
        <v>81</v>
      </c>
      <c r="AY239" s="263" t="s">
        <v>120</v>
      </c>
    </row>
    <row r="240" s="2" customFormat="1" ht="24.15" customHeight="1">
      <c r="A240" s="39"/>
      <c r="B240" s="40"/>
      <c r="C240" s="213" t="s">
        <v>400</v>
      </c>
      <c r="D240" s="213" t="s">
        <v>122</v>
      </c>
      <c r="E240" s="214" t="s">
        <v>401</v>
      </c>
      <c r="F240" s="215" t="s">
        <v>402</v>
      </c>
      <c r="G240" s="216" t="s">
        <v>189</v>
      </c>
      <c r="H240" s="217">
        <v>1.7190000000000001</v>
      </c>
      <c r="I240" s="218"/>
      <c r="J240" s="219">
        <f>ROUND(I240*H240,2)</f>
        <v>0</v>
      </c>
      <c r="K240" s="215" t="s">
        <v>126</v>
      </c>
      <c r="L240" s="45"/>
      <c r="M240" s="220" t="s">
        <v>19</v>
      </c>
      <c r="N240" s="221" t="s">
        <v>45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127</v>
      </c>
      <c r="AT240" s="224" t="s">
        <v>122</v>
      </c>
      <c r="AU240" s="224" t="s">
        <v>83</v>
      </c>
      <c r="AY240" s="18" t="s">
        <v>120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81</v>
      </c>
      <c r="BK240" s="225">
        <f>ROUND(I240*H240,2)</f>
        <v>0</v>
      </c>
      <c r="BL240" s="18" t="s">
        <v>127</v>
      </c>
      <c r="BM240" s="224" t="s">
        <v>403</v>
      </c>
    </row>
    <row r="241" s="2" customFormat="1">
      <c r="A241" s="39"/>
      <c r="B241" s="40"/>
      <c r="C241" s="41"/>
      <c r="D241" s="226" t="s">
        <v>129</v>
      </c>
      <c r="E241" s="41"/>
      <c r="F241" s="227" t="s">
        <v>404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129</v>
      </c>
      <c r="AU241" s="18" t="s">
        <v>83</v>
      </c>
    </row>
    <row r="242" s="13" customFormat="1">
      <c r="A242" s="13"/>
      <c r="B242" s="231"/>
      <c r="C242" s="232"/>
      <c r="D242" s="233" t="s">
        <v>131</v>
      </c>
      <c r="E242" s="234" t="s">
        <v>19</v>
      </c>
      <c r="F242" s="235" t="s">
        <v>405</v>
      </c>
      <c r="G242" s="232"/>
      <c r="H242" s="236">
        <v>0.44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131</v>
      </c>
      <c r="AU242" s="242" t="s">
        <v>83</v>
      </c>
      <c r="AV242" s="13" t="s">
        <v>83</v>
      </c>
      <c r="AW242" s="13" t="s">
        <v>35</v>
      </c>
      <c r="AX242" s="13" t="s">
        <v>74</v>
      </c>
      <c r="AY242" s="242" t="s">
        <v>120</v>
      </c>
    </row>
    <row r="243" s="13" customFormat="1">
      <c r="A243" s="13"/>
      <c r="B243" s="231"/>
      <c r="C243" s="232"/>
      <c r="D243" s="233" t="s">
        <v>131</v>
      </c>
      <c r="E243" s="234" t="s">
        <v>19</v>
      </c>
      <c r="F243" s="235" t="s">
        <v>406</v>
      </c>
      <c r="G243" s="232"/>
      <c r="H243" s="236">
        <v>1.155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131</v>
      </c>
      <c r="AU243" s="242" t="s">
        <v>83</v>
      </c>
      <c r="AV243" s="13" t="s">
        <v>83</v>
      </c>
      <c r="AW243" s="13" t="s">
        <v>35</v>
      </c>
      <c r="AX243" s="13" t="s">
        <v>74</v>
      </c>
      <c r="AY243" s="242" t="s">
        <v>120</v>
      </c>
    </row>
    <row r="244" s="13" customFormat="1">
      <c r="A244" s="13"/>
      <c r="B244" s="231"/>
      <c r="C244" s="232"/>
      <c r="D244" s="233" t="s">
        <v>131</v>
      </c>
      <c r="E244" s="234" t="s">
        <v>19</v>
      </c>
      <c r="F244" s="235" t="s">
        <v>407</v>
      </c>
      <c r="G244" s="232"/>
      <c r="H244" s="236">
        <v>0.124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131</v>
      </c>
      <c r="AU244" s="242" t="s">
        <v>83</v>
      </c>
      <c r="AV244" s="13" t="s">
        <v>83</v>
      </c>
      <c r="AW244" s="13" t="s">
        <v>35</v>
      </c>
      <c r="AX244" s="13" t="s">
        <v>74</v>
      </c>
      <c r="AY244" s="242" t="s">
        <v>120</v>
      </c>
    </row>
    <row r="245" s="15" customFormat="1">
      <c r="A245" s="15"/>
      <c r="B245" s="253"/>
      <c r="C245" s="254"/>
      <c r="D245" s="233" t="s">
        <v>131</v>
      </c>
      <c r="E245" s="255" t="s">
        <v>19</v>
      </c>
      <c r="F245" s="256" t="s">
        <v>165</v>
      </c>
      <c r="G245" s="254"/>
      <c r="H245" s="257">
        <v>1.7189999999999999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3" t="s">
        <v>131</v>
      </c>
      <c r="AU245" s="263" t="s">
        <v>83</v>
      </c>
      <c r="AV245" s="15" t="s">
        <v>127</v>
      </c>
      <c r="AW245" s="15" t="s">
        <v>35</v>
      </c>
      <c r="AX245" s="15" t="s">
        <v>81</v>
      </c>
      <c r="AY245" s="263" t="s">
        <v>120</v>
      </c>
    </row>
    <row r="246" s="2" customFormat="1" ht="24.15" customHeight="1">
      <c r="A246" s="39"/>
      <c r="B246" s="40"/>
      <c r="C246" s="213" t="s">
        <v>408</v>
      </c>
      <c r="D246" s="213" t="s">
        <v>122</v>
      </c>
      <c r="E246" s="214" t="s">
        <v>409</v>
      </c>
      <c r="F246" s="215" t="s">
        <v>410</v>
      </c>
      <c r="G246" s="216" t="s">
        <v>189</v>
      </c>
      <c r="H246" s="217">
        <v>19.870999999999999</v>
      </c>
      <c r="I246" s="218"/>
      <c r="J246" s="219">
        <f>ROUND(I246*H246,2)</f>
        <v>0</v>
      </c>
      <c r="K246" s="215" t="s">
        <v>126</v>
      </c>
      <c r="L246" s="45"/>
      <c r="M246" s="220" t="s">
        <v>19</v>
      </c>
      <c r="N246" s="221" t="s">
        <v>45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127</v>
      </c>
      <c r="AT246" s="224" t="s">
        <v>122</v>
      </c>
      <c r="AU246" s="224" t="s">
        <v>83</v>
      </c>
      <c r="AY246" s="18" t="s">
        <v>120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81</v>
      </c>
      <c r="BK246" s="225">
        <f>ROUND(I246*H246,2)</f>
        <v>0</v>
      </c>
      <c r="BL246" s="18" t="s">
        <v>127</v>
      </c>
      <c r="BM246" s="224" t="s">
        <v>411</v>
      </c>
    </row>
    <row r="247" s="2" customFormat="1">
      <c r="A247" s="39"/>
      <c r="B247" s="40"/>
      <c r="C247" s="41"/>
      <c r="D247" s="226" t="s">
        <v>129</v>
      </c>
      <c r="E247" s="41"/>
      <c r="F247" s="227" t="s">
        <v>412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129</v>
      </c>
      <c r="AU247" s="18" t="s">
        <v>83</v>
      </c>
    </row>
    <row r="248" s="13" customFormat="1">
      <c r="A248" s="13"/>
      <c r="B248" s="231"/>
      <c r="C248" s="232"/>
      <c r="D248" s="233" t="s">
        <v>131</v>
      </c>
      <c r="E248" s="234" t="s">
        <v>19</v>
      </c>
      <c r="F248" s="235" t="s">
        <v>413</v>
      </c>
      <c r="G248" s="232"/>
      <c r="H248" s="236">
        <v>8.3599999999999994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131</v>
      </c>
      <c r="AU248" s="242" t="s">
        <v>83</v>
      </c>
      <c r="AV248" s="13" t="s">
        <v>83</v>
      </c>
      <c r="AW248" s="13" t="s">
        <v>35</v>
      </c>
      <c r="AX248" s="13" t="s">
        <v>74</v>
      </c>
      <c r="AY248" s="242" t="s">
        <v>120</v>
      </c>
    </row>
    <row r="249" s="13" customFormat="1">
      <c r="A249" s="13"/>
      <c r="B249" s="231"/>
      <c r="C249" s="232"/>
      <c r="D249" s="233" t="s">
        <v>131</v>
      </c>
      <c r="E249" s="234" t="s">
        <v>19</v>
      </c>
      <c r="F249" s="235" t="s">
        <v>414</v>
      </c>
      <c r="G249" s="232"/>
      <c r="H249" s="236">
        <v>10.395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131</v>
      </c>
      <c r="AU249" s="242" t="s">
        <v>83</v>
      </c>
      <c r="AV249" s="13" t="s">
        <v>83</v>
      </c>
      <c r="AW249" s="13" t="s">
        <v>35</v>
      </c>
      <c r="AX249" s="13" t="s">
        <v>74</v>
      </c>
      <c r="AY249" s="242" t="s">
        <v>120</v>
      </c>
    </row>
    <row r="250" s="13" customFormat="1">
      <c r="A250" s="13"/>
      <c r="B250" s="231"/>
      <c r="C250" s="232"/>
      <c r="D250" s="233" t="s">
        <v>131</v>
      </c>
      <c r="E250" s="234" t="s">
        <v>19</v>
      </c>
      <c r="F250" s="235" t="s">
        <v>415</v>
      </c>
      <c r="G250" s="232"/>
      <c r="H250" s="236">
        <v>1.1160000000000001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131</v>
      </c>
      <c r="AU250" s="242" t="s">
        <v>83</v>
      </c>
      <c r="AV250" s="13" t="s">
        <v>83</v>
      </c>
      <c r="AW250" s="13" t="s">
        <v>35</v>
      </c>
      <c r="AX250" s="13" t="s">
        <v>74</v>
      </c>
      <c r="AY250" s="242" t="s">
        <v>120</v>
      </c>
    </row>
    <row r="251" s="15" customFormat="1">
      <c r="A251" s="15"/>
      <c r="B251" s="253"/>
      <c r="C251" s="254"/>
      <c r="D251" s="233" t="s">
        <v>131</v>
      </c>
      <c r="E251" s="255" t="s">
        <v>19</v>
      </c>
      <c r="F251" s="256" t="s">
        <v>165</v>
      </c>
      <c r="G251" s="254"/>
      <c r="H251" s="257">
        <v>19.870999999999999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3" t="s">
        <v>131</v>
      </c>
      <c r="AU251" s="263" t="s">
        <v>83</v>
      </c>
      <c r="AV251" s="15" t="s">
        <v>127</v>
      </c>
      <c r="AW251" s="15" t="s">
        <v>35</v>
      </c>
      <c r="AX251" s="15" t="s">
        <v>81</v>
      </c>
      <c r="AY251" s="263" t="s">
        <v>120</v>
      </c>
    </row>
    <row r="252" s="2" customFormat="1" ht="24.15" customHeight="1">
      <c r="A252" s="39"/>
      <c r="B252" s="40"/>
      <c r="C252" s="213" t="s">
        <v>416</v>
      </c>
      <c r="D252" s="213" t="s">
        <v>122</v>
      </c>
      <c r="E252" s="214" t="s">
        <v>417</v>
      </c>
      <c r="F252" s="215" t="s">
        <v>418</v>
      </c>
      <c r="G252" s="216" t="s">
        <v>189</v>
      </c>
      <c r="H252" s="217">
        <v>0.44</v>
      </c>
      <c r="I252" s="218"/>
      <c r="J252" s="219">
        <f>ROUND(I252*H252,2)</f>
        <v>0</v>
      </c>
      <c r="K252" s="215" t="s">
        <v>126</v>
      </c>
      <c r="L252" s="45"/>
      <c r="M252" s="220" t="s">
        <v>19</v>
      </c>
      <c r="N252" s="221" t="s">
        <v>45</v>
      </c>
      <c r="O252" s="85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127</v>
      </c>
      <c r="AT252" s="224" t="s">
        <v>122</v>
      </c>
      <c r="AU252" s="224" t="s">
        <v>83</v>
      </c>
      <c r="AY252" s="18" t="s">
        <v>120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81</v>
      </c>
      <c r="BK252" s="225">
        <f>ROUND(I252*H252,2)</f>
        <v>0</v>
      </c>
      <c r="BL252" s="18" t="s">
        <v>127</v>
      </c>
      <c r="BM252" s="224" t="s">
        <v>419</v>
      </c>
    </row>
    <row r="253" s="2" customFormat="1">
      <c r="A253" s="39"/>
      <c r="B253" s="40"/>
      <c r="C253" s="41"/>
      <c r="D253" s="226" t="s">
        <v>129</v>
      </c>
      <c r="E253" s="41"/>
      <c r="F253" s="227" t="s">
        <v>420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129</v>
      </c>
      <c r="AU253" s="18" t="s">
        <v>83</v>
      </c>
    </row>
    <row r="254" s="13" customFormat="1">
      <c r="A254" s="13"/>
      <c r="B254" s="231"/>
      <c r="C254" s="232"/>
      <c r="D254" s="233" t="s">
        <v>131</v>
      </c>
      <c r="E254" s="234" t="s">
        <v>19</v>
      </c>
      <c r="F254" s="235" t="s">
        <v>405</v>
      </c>
      <c r="G254" s="232"/>
      <c r="H254" s="236">
        <v>0.44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131</v>
      </c>
      <c r="AU254" s="242" t="s">
        <v>83</v>
      </c>
      <c r="AV254" s="13" t="s">
        <v>83</v>
      </c>
      <c r="AW254" s="13" t="s">
        <v>35</v>
      </c>
      <c r="AX254" s="13" t="s">
        <v>81</v>
      </c>
      <c r="AY254" s="242" t="s">
        <v>120</v>
      </c>
    </row>
    <row r="255" s="2" customFormat="1" ht="24.15" customHeight="1">
      <c r="A255" s="39"/>
      <c r="B255" s="40"/>
      <c r="C255" s="213" t="s">
        <v>421</v>
      </c>
      <c r="D255" s="213" t="s">
        <v>122</v>
      </c>
      <c r="E255" s="214" t="s">
        <v>422</v>
      </c>
      <c r="F255" s="215" t="s">
        <v>423</v>
      </c>
      <c r="G255" s="216" t="s">
        <v>189</v>
      </c>
      <c r="H255" s="217">
        <v>7.3140000000000001</v>
      </c>
      <c r="I255" s="218"/>
      <c r="J255" s="219">
        <f>ROUND(I255*H255,2)</f>
        <v>0</v>
      </c>
      <c r="K255" s="215" t="s">
        <v>19</v>
      </c>
      <c r="L255" s="45"/>
      <c r="M255" s="220" t="s">
        <v>19</v>
      </c>
      <c r="N255" s="221" t="s">
        <v>45</v>
      </c>
      <c r="O255" s="85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127</v>
      </c>
      <c r="AT255" s="224" t="s">
        <v>122</v>
      </c>
      <c r="AU255" s="224" t="s">
        <v>83</v>
      </c>
      <c r="AY255" s="18" t="s">
        <v>120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81</v>
      </c>
      <c r="BK255" s="225">
        <f>ROUND(I255*H255,2)</f>
        <v>0</v>
      </c>
      <c r="BL255" s="18" t="s">
        <v>127</v>
      </c>
      <c r="BM255" s="224" t="s">
        <v>424</v>
      </c>
    </row>
    <row r="256" s="14" customFormat="1">
      <c r="A256" s="14"/>
      <c r="B256" s="243"/>
      <c r="C256" s="244"/>
      <c r="D256" s="233" t="s">
        <v>131</v>
      </c>
      <c r="E256" s="245" t="s">
        <v>19</v>
      </c>
      <c r="F256" s="246" t="s">
        <v>389</v>
      </c>
      <c r="G256" s="244"/>
      <c r="H256" s="245" t="s">
        <v>19</v>
      </c>
      <c r="I256" s="247"/>
      <c r="J256" s="244"/>
      <c r="K256" s="244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131</v>
      </c>
      <c r="AU256" s="252" t="s">
        <v>83</v>
      </c>
      <c r="AV256" s="14" t="s">
        <v>81</v>
      </c>
      <c r="AW256" s="14" t="s">
        <v>35</v>
      </c>
      <c r="AX256" s="14" t="s">
        <v>74</v>
      </c>
      <c r="AY256" s="252" t="s">
        <v>120</v>
      </c>
    </row>
    <row r="257" s="13" customFormat="1">
      <c r="A257" s="13"/>
      <c r="B257" s="231"/>
      <c r="C257" s="232"/>
      <c r="D257" s="233" t="s">
        <v>131</v>
      </c>
      <c r="E257" s="234" t="s">
        <v>19</v>
      </c>
      <c r="F257" s="235" t="s">
        <v>390</v>
      </c>
      <c r="G257" s="232"/>
      <c r="H257" s="236">
        <v>4.1399999999999997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131</v>
      </c>
      <c r="AU257" s="242" t="s">
        <v>83</v>
      </c>
      <c r="AV257" s="13" t="s">
        <v>83</v>
      </c>
      <c r="AW257" s="13" t="s">
        <v>35</v>
      </c>
      <c r="AX257" s="13" t="s">
        <v>74</v>
      </c>
      <c r="AY257" s="242" t="s">
        <v>120</v>
      </c>
    </row>
    <row r="258" s="13" customFormat="1">
      <c r="A258" s="13"/>
      <c r="B258" s="231"/>
      <c r="C258" s="232"/>
      <c r="D258" s="233" t="s">
        <v>131</v>
      </c>
      <c r="E258" s="234" t="s">
        <v>19</v>
      </c>
      <c r="F258" s="235" t="s">
        <v>391</v>
      </c>
      <c r="G258" s="232"/>
      <c r="H258" s="236">
        <v>3.1739999999999999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131</v>
      </c>
      <c r="AU258" s="242" t="s">
        <v>83</v>
      </c>
      <c r="AV258" s="13" t="s">
        <v>83</v>
      </c>
      <c r="AW258" s="13" t="s">
        <v>35</v>
      </c>
      <c r="AX258" s="13" t="s">
        <v>74</v>
      </c>
      <c r="AY258" s="242" t="s">
        <v>120</v>
      </c>
    </row>
    <row r="259" s="14" customFormat="1">
      <c r="A259" s="14"/>
      <c r="B259" s="243"/>
      <c r="C259" s="244"/>
      <c r="D259" s="233" t="s">
        <v>131</v>
      </c>
      <c r="E259" s="245" t="s">
        <v>19</v>
      </c>
      <c r="F259" s="246" t="s">
        <v>425</v>
      </c>
      <c r="G259" s="244"/>
      <c r="H259" s="245" t="s">
        <v>19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131</v>
      </c>
      <c r="AU259" s="252" t="s">
        <v>83</v>
      </c>
      <c r="AV259" s="14" t="s">
        <v>81</v>
      </c>
      <c r="AW259" s="14" t="s">
        <v>35</v>
      </c>
      <c r="AX259" s="14" t="s">
        <v>74</v>
      </c>
      <c r="AY259" s="252" t="s">
        <v>120</v>
      </c>
    </row>
    <row r="260" s="15" customFormat="1">
      <c r="A260" s="15"/>
      <c r="B260" s="253"/>
      <c r="C260" s="254"/>
      <c r="D260" s="233" t="s">
        <v>131</v>
      </c>
      <c r="E260" s="255" t="s">
        <v>19</v>
      </c>
      <c r="F260" s="256" t="s">
        <v>165</v>
      </c>
      <c r="G260" s="254"/>
      <c r="H260" s="257">
        <v>7.3140000000000001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3" t="s">
        <v>131</v>
      </c>
      <c r="AU260" s="263" t="s">
        <v>83</v>
      </c>
      <c r="AV260" s="15" t="s">
        <v>127</v>
      </c>
      <c r="AW260" s="15" t="s">
        <v>35</v>
      </c>
      <c r="AX260" s="15" t="s">
        <v>81</v>
      </c>
      <c r="AY260" s="263" t="s">
        <v>120</v>
      </c>
    </row>
    <row r="261" s="12" customFormat="1" ht="22.8" customHeight="1">
      <c r="A261" s="12"/>
      <c r="B261" s="197"/>
      <c r="C261" s="198"/>
      <c r="D261" s="199" t="s">
        <v>73</v>
      </c>
      <c r="E261" s="211" t="s">
        <v>426</v>
      </c>
      <c r="F261" s="211" t="s">
        <v>427</v>
      </c>
      <c r="G261" s="198"/>
      <c r="H261" s="198"/>
      <c r="I261" s="201"/>
      <c r="J261" s="212">
        <f>BK261</f>
        <v>0</v>
      </c>
      <c r="K261" s="198"/>
      <c r="L261" s="203"/>
      <c r="M261" s="204"/>
      <c r="N261" s="205"/>
      <c r="O261" s="205"/>
      <c r="P261" s="206">
        <f>SUM(P262:P263)</f>
        <v>0</v>
      </c>
      <c r="Q261" s="205"/>
      <c r="R261" s="206">
        <f>SUM(R262:R263)</f>
        <v>0</v>
      </c>
      <c r="S261" s="205"/>
      <c r="T261" s="207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8" t="s">
        <v>81</v>
      </c>
      <c r="AT261" s="209" t="s">
        <v>73</v>
      </c>
      <c r="AU261" s="209" t="s">
        <v>81</v>
      </c>
      <c r="AY261" s="208" t="s">
        <v>120</v>
      </c>
      <c r="BK261" s="210">
        <f>SUM(BK262:BK263)</f>
        <v>0</v>
      </c>
    </row>
    <row r="262" s="2" customFormat="1" ht="24.15" customHeight="1">
      <c r="A262" s="39"/>
      <c r="B262" s="40"/>
      <c r="C262" s="213" t="s">
        <v>428</v>
      </c>
      <c r="D262" s="213" t="s">
        <v>122</v>
      </c>
      <c r="E262" s="214" t="s">
        <v>429</v>
      </c>
      <c r="F262" s="215" t="s">
        <v>430</v>
      </c>
      <c r="G262" s="216" t="s">
        <v>189</v>
      </c>
      <c r="H262" s="217">
        <v>27.885999999999999</v>
      </c>
      <c r="I262" s="218"/>
      <c r="J262" s="219">
        <f>ROUND(I262*H262,2)</f>
        <v>0</v>
      </c>
      <c r="K262" s="215" t="s">
        <v>126</v>
      </c>
      <c r="L262" s="45"/>
      <c r="M262" s="220" t="s">
        <v>19</v>
      </c>
      <c r="N262" s="221" t="s">
        <v>45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127</v>
      </c>
      <c r="AT262" s="224" t="s">
        <v>122</v>
      </c>
      <c r="AU262" s="224" t="s">
        <v>83</v>
      </c>
      <c r="AY262" s="18" t="s">
        <v>120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81</v>
      </c>
      <c r="BK262" s="225">
        <f>ROUND(I262*H262,2)</f>
        <v>0</v>
      </c>
      <c r="BL262" s="18" t="s">
        <v>127</v>
      </c>
      <c r="BM262" s="224" t="s">
        <v>431</v>
      </c>
    </row>
    <row r="263" s="2" customFormat="1">
      <c r="A263" s="39"/>
      <c r="B263" s="40"/>
      <c r="C263" s="41"/>
      <c r="D263" s="226" t="s">
        <v>129</v>
      </c>
      <c r="E263" s="41"/>
      <c r="F263" s="227" t="s">
        <v>432</v>
      </c>
      <c r="G263" s="41"/>
      <c r="H263" s="41"/>
      <c r="I263" s="228"/>
      <c r="J263" s="41"/>
      <c r="K263" s="41"/>
      <c r="L263" s="45"/>
      <c r="M263" s="274"/>
      <c r="N263" s="275"/>
      <c r="O263" s="276"/>
      <c r="P263" s="276"/>
      <c r="Q263" s="276"/>
      <c r="R263" s="276"/>
      <c r="S263" s="276"/>
      <c r="T263" s="277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129</v>
      </c>
      <c r="AU263" s="18" t="s">
        <v>83</v>
      </c>
    </row>
    <row r="264" s="2" customFormat="1" ht="6.96" customHeight="1">
      <c r="A264" s="39"/>
      <c r="B264" s="60"/>
      <c r="C264" s="61"/>
      <c r="D264" s="61"/>
      <c r="E264" s="61"/>
      <c r="F264" s="61"/>
      <c r="G264" s="61"/>
      <c r="H264" s="61"/>
      <c r="I264" s="61"/>
      <c r="J264" s="61"/>
      <c r="K264" s="61"/>
      <c r="L264" s="45"/>
      <c r="M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</row>
  </sheetData>
  <sheetProtection sheet="1" autoFilter="0" formatColumns="0" formatRows="0" objects="1" scenarios="1" spinCount="100000" saltValue="jBxwj+0cqAbwO0JQzla7Dz4yM0BZIPFoFW5/yg+AaXQNNuwDn/XJ48ZR5TZWKtGE/HxJb8yRF2ul9VFAH+R0pg==" hashValue="9Os1zBpEXla9sDpmqPLZPQS3zzL7lRcOygBiyPk0b0p6drBbU4bjcIZMU8ZYzpboq2/kDw53lVLwxdMAnoIDlQ==" algorithmName="SHA-512" password="CC35"/>
  <autoFilter ref="C90:K2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3_01/113154122"/>
    <hyperlink ref="F100" r:id="rId2" display="https://podminky.urs.cz/item/CS_URS_2023_01/122252513"/>
    <hyperlink ref="F103" r:id="rId3" display="https://podminky.urs.cz/item/CS_URS_2023_01/129001101"/>
    <hyperlink ref="F107" r:id="rId4" display="https://podminky.urs.cz/item/CS_URS_2023_01/162351104"/>
    <hyperlink ref="F110" r:id="rId5" display="https://podminky.urs.cz/item/CS_URS_2023_01/162751117"/>
    <hyperlink ref="F117" r:id="rId6" display="https://podminky.urs.cz/item/CS_URS_2023_01/162751119"/>
    <hyperlink ref="F121" r:id="rId7" display="https://podminky.urs.cz/item/CS_URS_2023_01/167151101"/>
    <hyperlink ref="F124" r:id="rId8" display="https://podminky.urs.cz/item/CS_URS_2023_01/171152111"/>
    <hyperlink ref="F129" r:id="rId9" display="https://podminky.urs.cz/item/CS_URS_2023_01/171152112"/>
    <hyperlink ref="F132" r:id="rId10" display="https://podminky.urs.cz/item/CS_URS_2023_01/171201231"/>
    <hyperlink ref="F135" r:id="rId11" display="https://podminky.urs.cz/item/CS_URS_2023_01/171251201"/>
    <hyperlink ref="F140" r:id="rId12" display="https://podminky.urs.cz/item/CS_URS_2023_01/181152302"/>
    <hyperlink ref="F143" r:id="rId13" display="https://podminky.urs.cz/item/CS_URS_2023_01/181351005"/>
    <hyperlink ref="F148" r:id="rId14" display="https://podminky.urs.cz/item/CS_URS_2023_01/181411131"/>
    <hyperlink ref="F154" r:id="rId15" display="https://podminky.urs.cz/item/CS_URS_2023_01/564851111"/>
    <hyperlink ref="F160" r:id="rId16" display="https://podminky.urs.cz/item/CS_URS_2023_01/564871011"/>
    <hyperlink ref="F163" r:id="rId17" display="https://podminky.urs.cz/item/CS_URS_2023_01/565145111"/>
    <hyperlink ref="F166" r:id="rId18" display="https://podminky.urs.cz/item/CS_URS_2023_01/569751111"/>
    <hyperlink ref="F169" r:id="rId19" display="https://podminky.urs.cz/item/CS_URS_2023_01/573111111"/>
    <hyperlink ref="F173" r:id="rId20" display="https://podminky.urs.cz/item/CS_URS_2023_01/573231107"/>
    <hyperlink ref="F177" r:id="rId21" display="https://podminky.urs.cz/item/CS_URS_2023_01/577134111"/>
    <hyperlink ref="F180" r:id="rId22" display="https://podminky.urs.cz/item/CS_URS_2023_01/591111111"/>
    <hyperlink ref="F186" r:id="rId23" display="https://podminky.urs.cz/item/CS_URS_2023_01/912211111"/>
    <hyperlink ref="F191" r:id="rId24" display="https://podminky.urs.cz/item/CS_URS_2023_01/914111111"/>
    <hyperlink ref="F200" r:id="rId25" display="https://podminky.urs.cz/item/CS_URS_2023_01/914511113"/>
    <hyperlink ref="F210" r:id="rId26" display="https://podminky.urs.cz/item/CS_URS_2023_01/916231213"/>
    <hyperlink ref="F216" r:id="rId27" display="https://podminky.urs.cz/item/CS_URS_2023_01/919732211"/>
    <hyperlink ref="F219" r:id="rId28" display="https://podminky.urs.cz/item/CS_URS_2023_01/919735111"/>
    <hyperlink ref="F222" r:id="rId29" display="https://podminky.urs.cz/item/CS_URS_2023_01/966071711"/>
    <hyperlink ref="F225" r:id="rId30" display="https://podminky.urs.cz/item/CS_URS_2023_01/966071822"/>
    <hyperlink ref="F229" r:id="rId31" display="https://podminky.urs.cz/item/CS_URS_2023_01/997221551"/>
    <hyperlink ref="F235" r:id="rId32" display="https://podminky.urs.cz/item/CS_URS_2023_01/997221559"/>
    <hyperlink ref="F241" r:id="rId33" display="https://podminky.urs.cz/item/CS_URS_2023_01/997221571"/>
    <hyperlink ref="F247" r:id="rId34" display="https://podminky.urs.cz/item/CS_URS_2023_01/997221579"/>
    <hyperlink ref="F253" r:id="rId35" display="https://podminky.urs.cz/item/CS_URS_2023_01/997221615"/>
    <hyperlink ref="F263" r:id="rId36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91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Rozšíření části MK v Jateční ulici v Třeboni</v>
      </c>
      <c r="F7" s="143"/>
      <c r="G7" s="143"/>
      <c r="H7" s="143"/>
      <c r="L7" s="21"/>
    </row>
    <row r="8" s="1" customFormat="1" ht="12" customHeight="1">
      <c r="B8" s="21"/>
      <c r="D8" s="143" t="s">
        <v>92</v>
      </c>
      <c r="L8" s="21"/>
    </row>
    <row r="9" s="2" customFormat="1" ht="16.5" customHeight="1">
      <c r="A9" s="39"/>
      <c r="B9" s="45"/>
      <c r="C9" s="39"/>
      <c r="D9" s="39"/>
      <c r="E9" s="144" t="s">
        <v>433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433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37</v>
      </c>
      <c r="G14" s="39"/>
      <c r="H14" s="39"/>
      <c r="I14" s="143" t="s">
        <v>23</v>
      </c>
      <c r="J14" s="147" t="str">
        <f>'Rekapitulace stavby'!AN8</f>
        <v>19. 7. 2023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Třeboň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>453036605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AFRY CZ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>CZ453036605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ROUND((SUM(BE89:BE115)),  2)</f>
        <v>0</v>
      </c>
      <c r="G35" s="39"/>
      <c r="H35" s="39"/>
      <c r="I35" s="158">
        <v>0.20999999999999999</v>
      </c>
      <c r="J35" s="157">
        <f>ROUND(((SUM(BE89:BE115))*I35),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ROUND((SUM(BF89:BF115)),  2)</f>
        <v>0</v>
      </c>
      <c r="G36" s="39"/>
      <c r="H36" s="39"/>
      <c r="I36" s="158">
        <v>0.14999999999999999</v>
      </c>
      <c r="J36" s="157">
        <f>ROUND(((SUM(BF89:BF115))*I36),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ROUND((SUM(BG89:BG115)),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ROUND((SUM(BH89:BH115)),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ROUND((SUM(BI89:BI115)),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Rozšíření části MK v Jateční ulici v Třeboni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433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VON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19. 7. 2023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Třeboň</v>
      </c>
      <c r="G58" s="41"/>
      <c r="H58" s="41"/>
      <c r="I58" s="33" t="s">
        <v>31</v>
      </c>
      <c r="J58" s="37" t="str">
        <f>E23</f>
        <v>AFRY CZ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96</v>
      </c>
      <c r="D61" s="172"/>
      <c r="E61" s="172"/>
      <c r="F61" s="172"/>
      <c r="G61" s="172"/>
      <c r="H61" s="172"/>
      <c r="I61" s="172"/>
      <c r="J61" s="173" t="s">
        <v>97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98</v>
      </c>
    </row>
    <row r="64" s="9" customFormat="1" ht="24.96" customHeight="1">
      <c r="A64" s="9"/>
      <c r="B64" s="175"/>
      <c r="C64" s="176"/>
      <c r="D64" s="177" t="s">
        <v>434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435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436</v>
      </c>
      <c r="E66" s="183"/>
      <c r="F66" s="183"/>
      <c r="G66" s="183"/>
      <c r="H66" s="183"/>
      <c r="I66" s="183"/>
      <c r="J66" s="184">
        <f>J106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437</v>
      </c>
      <c r="E67" s="183"/>
      <c r="F67" s="183"/>
      <c r="G67" s="183"/>
      <c r="H67" s="183"/>
      <c r="I67" s="183"/>
      <c r="J67" s="184">
        <f>J110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105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Rozšíření části MK v Jateční ulici v Třeboni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92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433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94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VON - Vedlejší a ostatní náklady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19. 7. 2023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město Třeboň</v>
      </c>
      <c r="G85" s="41"/>
      <c r="H85" s="41"/>
      <c r="I85" s="33" t="s">
        <v>31</v>
      </c>
      <c r="J85" s="37" t="str">
        <f>E23</f>
        <v>AFRY CZ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36</v>
      </c>
      <c r="J86" s="37" t="str">
        <f>E26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106</v>
      </c>
      <c r="D88" s="189" t="s">
        <v>59</v>
      </c>
      <c r="E88" s="189" t="s">
        <v>55</v>
      </c>
      <c r="F88" s="189" t="s">
        <v>56</v>
      </c>
      <c r="G88" s="189" t="s">
        <v>107</v>
      </c>
      <c r="H88" s="189" t="s">
        <v>108</v>
      </c>
      <c r="I88" s="189" t="s">
        <v>109</v>
      </c>
      <c r="J88" s="189" t="s">
        <v>97</v>
      </c>
      <c r="K88" s="190" t="s">
        <v>110</v>
      </c>
      <c r="L88" s="191"/>
      <c r="M88" s="93" t="s">
        <v>19</v>
      </c>
      <c r="N88" s="94" t="s">
        <v>44</v>
      </c>
      <c r="O88" s="94" t="s">
        <v>111</v>
      </c>
      <c r="P88" s="94" t="s">
        <v>112</v>
      </c>
      <c r="Q88" s="94" t="s">
        <v>113</v>
      </c>
      <c r="R88" s="94" t="s">
        <v>114</v>
      </c>
      <c r="S88" s="94" t="s">
        <v>115</v>
      </c>
      <c r="T88" s="95" t="s">
        <v>116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117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73</v>
      </c>
      <c r="AU89" s="18" t="s">
        <v>98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73</v>
      </c>
      <c r="E90" s="200" t="s">
        <v>438</v>
      </c>
      <c r="F90" s="200" t="s">
        <v>439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P91+P106+P110</f>
        <v>0</v>
      </c>
      <c r="Q90" s="205"/>
      <c r="R90" s="206">
        <f>R91+R106+R110</f>
        <v>0</v>
      </c>
      <c r="S90" s="205"/>
      <c r="T90" s="207">
        <f>T91+T106+T110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150</v>
      </c>
      <c r="AT90" s="209" t="s">
        <v>73</v>
      </c>
      <c r="AU90" s="209" t="s">
        <v>74</v>
      </c>
      <c r="AY90" s="208" t="s">
        <v>120</v>
      </c>
      <c r="BK90" s="210">
        <f>BK91+BK106+BK110</f>
        <v>0</v>
      </c>
    </row>
    <row r="91" s="12" customFormat="1" ht="22.8" customHeight="1">
      <c r="A91" s="12"/>
      <c r="B91" s="197"/>
      <c r="C91" s="198"/>
      <c r="D91" s="199" t="s">
        <v>73</v>
      </c>
      <c r="E91" s="211" t="s">
        <v>440</v>
      </c>
      <c r="F91" s="211" t="s">
        <v>441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SUM(P92:P105)</f>
        <v>0</v>
      </c>
      <c r="Q91" s="205"/>
      <c r="R91" s="206">
        <f>SUM(R92:R105)</f>
        <v>0</v>
      </c>
      <c r="S91" s="205"/>
      <c r="T91" s="207">
        <f>SUM(T92:T105)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150</v>
      </c>
      <c r="AT91" s="209" t="s">
        <v>73</v>
      </c>
      <c r="AU91" s="209" t="s">
        <v>81</v>
      </c>
      <c r="AY91" s="208" t="s">
        <v>120</v>
      </c>
      <c r="BK91" s="210">
        <f>SUM(BK92:BK105)</f>
        <v>0</v>
      </c>
    </row>
    <row r="92" s="2" customFormat="1" ht="16.5" customHeight="1">
      <c r="A92" s="39"/>
      <c r="B92" s="40"/>
      <c r="C92" s="213" t="s">
        <v>81</v>
      </c>
      <c r="D92" s="213" t="s">
        <v>122</v>
      </c>
      <c r="E92" s="214" t="s">
        <v>442</v>
      </c>
      <c r="F92" s="215" t="s">
        <v>443</v>
      </c>
      <c r="G92" s="216" t="s">
        <v>444</v>
      </c>
      <c r="H92" s="217">
        <v>1</v>
      </c>
      <c r="I92" s="218"/>
      <c r="J92" s="219">
        <f>ROUND(I92*H92,2)</f>
        <v>0</v>
      </c>
      <c r="K92" s="215" t="s">
        <v>126</v>
      </c>
      <c r="L92" s="45"/>
      <c r="M92" s="220" t="s">
        <v>19</v>
      </c>
      <c r="N92" s="221" t="s">
        <v>45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445</v>
      </c>
      <c r="AT92" s="224" t="s">
        <v>122</v>
      </c>
      <c r="AU92" s="224" t="s">
        <v>83</v>
      </c>
      <c r="AY92" s="18" t="s">
        <v>120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81</v>
      </c>
      <c r="BK92" s="225">
        <f>ROUND(I92*H92,2)</f>
        <v>0</v>
      </c>
      <c r="BL92" s="18" t="s">
        <v>445</v>
      </c>
      <c r="BM92" s="224" t="s">
        <v>446</v>
      </c>
    </row>
    <row r="93" s="2" customFormat="1">
      <c r="A93" s="39"/>
      <c r="B93" s="40"/>
      <c r="C93" s="41"/>
      <c r="D93" s="226" t="s">
        <v>129</v>
      </c>
      <c r="E93" s="41"/>
      <c r="F93" s="227" t="s">
        <v>447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129</v>
      </c>
      <c r="AU93" s="18" t="s">
        <v>83</v>
      </c>
    </row>
    <row r="94" s="13" customFormat="1">
      <c r="A94" s="13"/>
      <c r="B94" s="231"/>
      <c r="C94" s="232"/>
      <c r="D94" s="233" t="s">
        <v>131</v>
      </c>
      <c r="E94" s="234" t="s">
        <v>19</v>
      </c>
      <c r="F94" s="235" t="s">
        <v>448</v>
      </c>
      <c r="G94" s="232"/>
      <c r="H94" s="236">
        <v>1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131</v>
      </c>
      <c r="AU94" s="242" t="s">
        <v>83</v>
      </c>
      <c r="AV94" s="13" t="s">
        <v>83</v>
      </c>
      <c r="AW94" s="13" t="s">
        <v>35</v>
      </c>
      <c r="AX94" s="13" t="s">
        <v>81</v>
      </c>
      <c r="AY94" s="242" t="s">
        <v>120</v>
      </c>
    </row>
    <row r="95" s="2" customFormat="1" ht="16.5" customHeight="1">
      <c r="A95" s="39"/>
      <c r="B95" s="40"/>
      <c r="C95" s="213" t="s">
        <v>83</v>
      </c>
      <c r="D95" s="213" t="s">
        <v>122</v>
      </c>
      <c r="E95" s="214" t="s">
        <v>449</v>
      </c>
      <c r="F95" s="215" t="s">
        <v>450</v>
      </c>
      <c r="G95" s="216" t="s">
        <v>444</v>
      </c>
      <c r="H95" s="217">
        <v>1</v>
      </c>
      <c r="I95" s="218"/>
      <c r="J95" s="219">
        <f>ROUND(I95*H95,2)</f>
        <v>0</v>
      </c>
      <c r="K95" s="215" t="s">
        <v>126</v>
      </c>
      <c r="L95" s="45"/>
      <c r="M95" s="220" t="s">
        <v>19</v>
      </c>
      <c r="N95" s="221" t="s">
        <v>45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445</v>
      </c>
      <c r="AT95" s="224" t="s">
        <v>122</v>
      </c>
      <c r="AU95" s="224" t="s">
        <v>83</v>
      </c>
      <c r="AY95" s="18" t="s">
        <v>120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81</v>
      </c>
      <c r="BK95" s="225">
        <f>ROUND(I95*H95,2)</f>
        <v>0</v>
      </c>
      <c r="BL95" s="18" t="s">
        <v>445</v>
      </c>
      <c r="BM95" s="224" t="s">
        <v>451</v>
      </c>
    </row>
    <row r="96" s="2" customFormat="1">
      <c r="A96" s="39"/>
      <c r="B96" s="40"/>
      <c r="C96" s="41"/>
      <c r="D96" s="226" t="s">
        <v>129</v>
      </c>
      <c r="E96" s="41"/>
      <c r="F96" s="227" t="s">
        <v>452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129</v>
      </c>
      <c r="AU96" s="18" t="s">
        <v>83</v>
      </c>
    </row>
    <row r="97" s="14" customFormat="1">
      <c r="A97" s="14"/>
      <c r="B97" s="243"/>
      <c r="C97" s="244"/>
      <c r="D97" s="233" t="s">
        <v>131</v>
      </c>
      <c r="E97" s="245" t="s">
        <v>19</v>
      </c>
      <c r="F97" s="246" t="s">
        <v>453</v>
      </c>
      <c r="G97" s="244"/>
      <c r="H97" s="245" t="s">
        <v>19</v>
      </c>
      <c r="I97" s="247"/>
      <c r="J97" s="244"/>
      <c r="K97" s="244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131</v>
      </c>
      <c r="AU97" s="252" t="s">
        <v>83</v>
      </c>
      <c r="AV97" s="14" t="s">
        <v>81</v>
      </c>
      <c r="AW97" s="14" t="s">
        <v>35</v>
      </c>
      <c r="AX97" s="14" t="s">
        <v>74</v>
      </c>
      <c r="AY97" s="252" t="s">
        <v>120</v>
      </c>
    </row>
    <row r="98" s="13" customFormat="1">
      <c r="A98" s="13"/>
      <c r="B98" s="231"/>
      <c r="C98" s="232"/>
      <c r="D98" s="233" t="s">
        <v>131</v>
      </c>
      <c r="E98" s="234" t="s">
        <v>19</v>
      </c>
      <c r="F98" s="235" t="s">
        <v>454</v>
      </c>
      <c r="G98" s="232"/>
      <c r="H98" s="236">
        <v>1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131</v>
      </c>
      <c r="AU98" s="242" t="s">
        <v>83</v>
      </c>
      <c r="AV98" s="13" t="s">
        <v>83</v>
      </c>
      <c r="AW98" s="13" t="s">
        <v>35</v>
      </c>
      <c r="AX98" s="13" t="s">
        <v>81</v>
      </c>
      <c r="AY98" s="242" t="s">
        <v>120</v>
      </c>
    </row>
    <row r="99" s="2" customFormat="1" ht="16.5" customHeight="1">
      <c r="A99" s="39"/>
      <c r="B99" s="40"/>
      <c r="C99" s="213" t="s">
        <v>137</v>
      </c>
      <c r="D99" s="213" t="s">
        <v>122</v>
      </c>
      <c r="E99" s="214" t="s">
        <v>455</v>
      </c>
      <c r="F99" s="215" t="s">
        <v>456</v>
      </c>
      <c r="G99" s="216" t="s">
        <v>444</v>
      </c>
      <c r="H99" s="217">
        <v>1</v>
      </c>
      <c r="I99" s="218"/>
      <c r="J99" s="219">
        <f>ROUND(I99*H99,2)</f>
        <v>0</v>
      </c>
      <c r="K99" s="215" t="s">
        <v>126</v>
      </c>
      <c r="L99" s="45"/>
      <c r="M99" s="220" t="s">
        <v>19</v>
      </c>
      <c r="N99" s="221" t="s">
        <v>45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445</v>
      </c>
      <c r="AT99" s="224" t="s">
        <v>122</v>
      </c>
      <c r="AU99" s="224" t="s">
        <v>83</v>
      </c>
      <c r="AY99" s="18" t="s">
        <v>120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81</v>
      </c>
      <c r="BK99" s="225">
        <f>ROUND(I99*H99,2)</f>
        <v>0</v>
      </c>
      <c r="BL99" s="18" t="s">
        <v>445</v>
      </c>
      <c r="BM99" s="224" t="s">
        <v>457</v>
      </c>
    </row>
    <row r="100" s="2" customFormat="1">
      <c r="A100" s="39"/>
      <c r="B100" s="40"/>
      <c r="C100" s="41"/>
      <c r="D100" s="226" t="s">
        <v>129</v>
      </c>
      <c r="E100" s="41"/>
      <c r="F100" s="227" t="s">
        <v>458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83</v>
      </c>
    </row>
    <row r="101" s="2" customFormat="1" ht="16.5" customHeight="1">
      <c r="A101" s="39"/>
      <c r="B101" s="40"/>
      <c r="C101" s="213" t="s">
        <v>127</v>
      </c>
      <c r="D101" s="213" t="s">
        <v>122</v>
      </c>
      <c r="E101" s="214" t="s">
        <v>459</v>
      </c>
      <c r="F101" s="215" t="s">
        <v>460</v>
      </c>
      <c r="G101" s="216" t="s">
        <v>444</v>
      </c>
      <c r="H101" s="217">
        <v>1</v>
      </c>
      <c r="I101" s="218"/>
      <c r="J101" s="219">
        <f>ROUND(I101*H101,2)</f>
        <v>0</v>
      </c>
      <c r="K101" s="215" t="s">
        <v>126</v>
      </c>
      <c r="L101" s="45"/>
      <c r="M101" s="220" t="s">
        <v>19</v>
      </c>
      <c r="N101" s="221" t="s">
        <v>45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445</v>
      </c>
      <c r="AT101" s="224" t="s">
        <v>122</v>
      </c>
      <c r="AU101" s="224" t="s">
        <v>83</v>
      </c>
      <c r="AY101" s="18" t="s">
        <v>120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81</v>
      </c>
      <c r="BK101" s="225">
        <f>ROUND(I101*H101,2)</f>
        <v>0</v>
      </c>
      <c r="BL101" s="18" t="s">
        <v>445</v>
      </c>
      <c r="BM101" s="224" t="s">
        <v>461</v>
      </c>
    </row>
    <row r="102" s="2" customFormat="1">
      <c r="A102" s="39"/>
      <c r="B102" s="40"/>
      <c r="C102" s="41"/>
      <c r="D102" s="226" t="s">
        <v>129</v>
      </c>
      <c r="E102" s="41"/>
      <c r="F102" s="227" t="s">
        <v>462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129</v>
      </c>
      <c r="AU102" s="18" t="s">
        <v>83</v>
      </c>
    </row>
    <row r="103" s="2" customFormat="1" ht="16.5" customHeight="1">
      <c r="A103" s="39"/>
      <c r="B103" s="40"/>
      <c r="C103" s="213" t="s">
        <v>150</v>
      </c>
      <c r="D103" s="213" t="s">
        <v>122</v>
      </c>
      <c r="E103" s="214" t="s">
        <v>463</v>
      </c>
      <c r="F103" s="215" t="s">
        <v>464</v>
      </c>
      <c r="G103" s="216" t="s">
        <v>444</v>
      </c>
      <c r="H103" s="217">
        <v>1</v>
      </c>
      <c r="I103" s="218"/>
      <c r="J103" s="219">
        <f>ROUND(I103*H103,2)</f>
        <v>0</v>
      </c>
      <c r="K103" s="215" t="s">
        <v>126</v>
      </c>
      <c r="L103" s="45"/>
      <c r="M103" s="220" t="s">
        <v>19</v>
      </c>
      <c r="N103" s="221" t="s">
        <v>45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445</v>
      </c>
      <c r="AT103" s="224" t="s">
        <v>122</v>
      </c>
      <c r="AU103" s="224" t="s">
        <v>83</v>
      </c>
      <c r="AY103" s="18" t="s">
        <v>120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81</v>
      </c>
      <c r="BK103" s="225">
        <f>ROUND(I103*H103,2)</f>
        <v>0</v>
      </c>
      <c r="BL103" s="18" t="s">
        <v>445</v>
      </c>
      <c r="BM103" s="224" t="s">
        <v>465</v>
      </c>
    </row>
    <row r="104" s="2" customFormat="1">
      <c r="A104" s="39"/>
      <c r="B104" s="40"/>
      <c r="C104" s="41"/>
      <c r="D104" s="226" t="s">
        <v>129</v>
      </c>
      <c r="E104" s="41"/>
      <c r="F104" s="227" t="s">
        <v>466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129</v>
      </c>
      <c r="AU104" s="18" t="s">
        <v>83</v>
      </c>
    </row>
    <row r="105" s="13" customFormat="1">
      <c r="A105" s="13"/>
      <c r="B105" s="231"/>
      <c r="C105" s="232"/>
      <c r="D105" s="233" t="s">
        <v>131</v>
      </c>
      <c r="E105" s="234" t="s">
        <v>19</v>
      </c>
      <c r="F105" s="235" t="s">
        <v>467</v>
      </c>
      <c r="G105" s="232"/>
      <c r="H105" s="236">
        <v>1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131</v>
      </c>
      <c r="AU105" s="242" t="s">
        <v>83</v>
      </c>
      <c r="AV105" s="13" t="s">
        <v>83</v>
      </c>
      <c r="AW105" s="13" t="s">
        <v>35</v>
      </c>
      <c r="AX105" s="13" t="s">
        <v>81</v>
      </c>
      <c r="AY105" s="242" t="s">
        <v>120</v>
      </c>
    </row>
    <row r="106" s="12" customFormat="1" ht="22.8" customHeight="1">
      <c r="A106" s="12"/>
      <c r="B106" s="197"/>
      <c r="C106" s="198"/>
      <c r="D106" s="199" t="s">
        <v>73</v>
      </c>
      <c r="E106" s="211" t="s">
        <v>468</v>
      </c>
      <c r="F106" s="211" t="s">
        <v>469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SUM(P107:P109)</f>
        <v>0</v>
      </c>
      <c r="Q106" s="205"/>
      <c r="R106" s="206">
        <f>SUM(R107:R109)</f>
        <v>0</v>
      </c>
      <c r="S106" s="205"/>
      <c r="T106" s="207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150</v>
      </c>
      <c r="AT106" s="209" t="s">
        <v>73</v>
      </c>
      <c r="AU106" s="209" t="s">
        <v>81</v>
      </c>
      <c r="AY106" s="208" t="s">
        <v>120</v>
      </c>
      <c r="BK106" s="210">
        <f>SUM(BK107:BK109)</f>
        <v>0</v>
      </c>
    </row>
    <row r="107" s="2" customFormat="1" ht="16.5" customHeight="1">
      <c r="A107" s="39"/>
      <c r="B107" s="40"/>
      <c r="C107" s="213" t="s">
        <v>156</v>
      </c>
      <c r="D107" s="213" t="s">
        <v>122</v>
      </c>
      <c r="E107" s="214" t="s">
        <v>470</v>
      </c>
      <c r="F107" s="215" t="s">
        <v>469</v>
      </c>
      <c r="G107" s="216" t="s">
        <v>444</v>
      </c>
      <c r="H107" s="217">
        <v>1</v>
      </c>
      <c r="I107" s="218"/>
      <c r="J107" s="219">
        <f>ROUND(I107*H107,2)</f>
        <v>0</v>
      </c>
      <c r="K107" s="215" t="s">
        <v>126</v>
      </c>
      <c r="L107" s="45"/>
      <c r="M107" s="220" t="s">
        <v>19</v>
      </c>
      <c r="N107" s="221" t="s">
        <v>45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445</v>
      </c>
      <c r="AT107" s="224" t="s">
        <v>122</v>
      </c>
      <c r="AU107" s="224" t="s">
        <v>83</v>
      </c>
      <c r="AY107" s="18" t="s">
        <v>120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81</v>
      </c>
      <c r="BK107" s="225">
        <f>ROUND(I107*H107,2)</f>
        <v>0</v>
      </c>
      <c r="BL107" s="18" t="s">
        <v>445</v>
      </c>
      <c r="BM107" s="224" t="s">
        <v>471</v>
      </c>
    </row>
    <row r="108" s="2" customFormat="1">
      <c r="A108" s="39"/>
      <c r="B108" s="40"/>
      <c r="C108" s="41"/>
      <c r="D108" s="226" t="s">
        <v>129</v>
      </c>
      <c r="E108" s="41"/>
      <c r="F108" s="227" t="s">
        <v>472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129</v>
      </c>
      <c r="AU108" s="18" t="s">
        <v>83</v>
      </c>
    </row>
    <row r="109" s="13" customFormat="1">
      <c r="A109" s="13"/>
      <c r="B109" s="231"/>
      <c r="C109" s="232"/>
      <c r="D109" s="233" t="s">
        <v>131</v>
      </c>
      <c r="E109" s="234" t="s">
        <v>19</v>
      </c>
      <c r="F109" s="235" t="s">
        <v>454</v>
      </c>
      <c r="G109" s="232"/>
      <c r="H109" s="236">
        <v>1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131</v>
      </c>
      <c r="AU109" s="242" t="s">
        <v>83</v>
      </c>
      <c r="AV109" s="13" t="s">
        <v>83</v>
      </c>
      <c r="AW109" s="13" t="s">
        <v>35</v>
      </c>
      <c r="AX109" s="13" t="s">
        <v>81</v>
      </c>
      <c r="AY109" s="242" t="s">
        <v>120</v>
      </c>
    </row>
    <row r="110" s="12" customFormat="1" ht="22.8" customHeight="1">
      <c r="A110" s="12"/>
      <c r="B110" s="197"/>
      <c r="C110" s="198"/>
      <c r="D110" s="199" t="s">
        <v>73</v>
      </c>
      <c r="E110" s="211" t="s">
        <v>473</v>
      </c>
      <c r="F110" s="211" t="s">
        <v>474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SUM(P111:P115)</f>
        <v>0</v>
      </c>
      <c r="Q110" s="205"/>
      <c r="R110" s="206">
        <f>SUM(R111:R115)</f>
        <v>0</v>
      </c>
      <c r="S110" s="205"/>
      <c r="T110" s="207">
        <f>SUM(T111:T115)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150</v>
      </c>
      <c r="AT110" s="209" t="s">
        <v>73</v>
      </c>
      <c r="AU110" s="209" t="s">
        <v>81</v>
      </c>
      <c r="AY110" s="208" t="s">
        <v>120</v>
      </c>
      <c r="BK110" s="210">
        <f>SUM(BK111:BK115)</f>
        <v>0</v>
      </c>
    </row>
    <row r="111" s="2" customFormat="1" ht="16.5" customHeight="1">
      <c r="A111" s="39"/>
      <c r="B111" s="40"/>
      <c r="C111" s="213" t="s">
        <v>166</v>
      </c>
      <c r="D111" s="213" t="s">
        <v>122</v>
      </c>
      <c r="E111" s="214" t="s">
        <v>475</v>
      </c>
      <c r="F111" s="215" t="s">
        <v>476</v>
      </c>
      <c r="G111" s="216" t="s">
        <v>477</v>
      </c>
      <c r="H111" s="217">
        <v>1</v>
      </c>
      <c r="I111" s="218"/>
      <c r="J111" s="219">
        <f>ROUND(I111*H111,2)</f>
        <v>0</v>
      </c>
      <c r="K111" s="215" t="s">
        <v>126</v>
      </c>
      <c r="L111" s="45"/>
      <c r="M111" s="220" t="s">
        <v>19</v>
      </c>
      <c r="N111" s="221" t="s">
        <v>45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445</v>
      </c>
      <c r="AT111" s="224" t="s">
        <v>122</v>
      </c>
      <c r="AU111" s="224" t="s">
        <v>83</v>
      </c>
      <c r="AY111" s="18" t="s">
        <v>120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81</v>
      </c>
      <c r="BK111" s="225">
        <f>ROUND(I111*H111,2)</f>
        <v>0</v>
      </c>
      <c r="BL111" s="18" t="s">
        <v>445</v>
      </c>
      <c r="BM111" s="224" t="s">
        <v>478</v>
      </c>
    </row>
    <row r="112" s="2" customFormat="1">
      <c r="A112" s="39"/>
      <c r="B112" s="40"/>
      <c r="C112" s="41"/>
      <c r="D112" s="226" t="s">
        <v>129</v>
      </c>
      <c r="E112" s="41"/>
      <c r="F112" s="227" t="s">
        <v>479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129</v>
      </c>
      <c r="AU112" s="18" t="s">
        <v>83</v>
      </c>
    </row>
    <row r="113" s="2" customFormat="1" ht="16.5" customHeight="1">
      <c r="A113" s="39"/>
      <c r="B113" s="40"/>
      <c r="C113" s="213" t="s">
        <v>173</v>
      </c>
      <c r="D113" s="213" t="s">
        <v>122</v>
      </c>
      <c r="E113" s="214" t="s">
        <v>480</v>
      </c>
      <c r="F113" s="215" t="s">
        <v>481</v>
      </c>
      <c r="G113" s="216" t="s">
        <v>477</v>
      </c>
      <c r="H113" s="217">
        <v>1</v>
      </c>
      <c r="I113" s="218"/>
      <c r="J113" s="219">
        <f>ROUND(I113*H113,2)</f>
        <v>0</v>
      </c>
      <c r="K113" s="215" t="s">
        <v>126</v>
      </c>
      <c r="L113" s="45"/>
      <c r="M113" s="220" t="s">
        <v>19</v>
      </c>
      <c r="N113" s="221" t="s">
        <v>45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445</v>
      </c>
      <c r="AT113" s="224" t="s">
        <v>122</v>
      </c>
      <c r="AU113" s="224" t="s">
        <v>83</v>
      </c>
      <c r="AY113" s="18" t="s">
        <v>120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81</v>
      </c>
      <c r="BK113" s="225">
        <f>ROUND(I113*H113,2)</f>
        <v>0</v>
      </c>
      <c r="BL113" s="18" t="s">
        <v>445</v>
      </c>
      <c r="BM113" s="224" t="s">
        <v>482</v>
      </c>
    </row>
    <row r="114" s="2" customFormat="1">
      <c r="A114" s="39"/>
      <c r="B114" s="40"/>
      <c r="C114" s="41"/>
      <c r="D114" s="226" t="s">
        <v>129</v>
      </c>
      <c r="E114" s="41"/>
      <c r="F114" s="227" t="s">
        <v>483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129</v>
      </c>
      <c r="AU114" s="18" t="s">
        <v>83</v>
      </c>
    </row>
    <row r="115" s="13" customFormat="1">
      <c r="A115" s="13"/>
      <c r="B115" s="231"/>
      <c r="C115" s="232"/>
      <c r="D115" s="233" t="s">
        <v>131</v>
      </c>
      <c r="E115" s="234" t="s">
        <v>19</v>
      </c>
      <c r="F115" s="235" t="s">
        <v>484</v>
      </c>
      <c r="G115" s="232"/>
      <c r="H115" s="236">
        <v>1</v>
      </c>
      <c r="I115" s="237"/>
      <c r="J115" s="232"/>
      <c r="K115" s="232"/>
      <c r="L115" s="238"/>
      <c r="M115" s="278"/>
      <c r="N115" s="279"/>
      <c r="O115" s="279"/>
      <c r="P115" s="279"/>
      <c r="Q115" s="279"/>
      <c r="R115" s="279"/>
      <c r="S115" s="279"/>
      <c r="T115" s="28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131</v>
      </c>
      <c r="AU115" s="242" t="s">
        <v>83</v>
      </c>
      <c r="AV115" s="13" t="s">
        <v>83</v>
      </c>
      <c r="AW115" s="13" t="s">
        <v>35</v>
      </c>
      <c r="AX115" s="13" t="s">
        <v>81</v>
      </c>
      <c r="AY115" s="242" t="s">
        <v>120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3psI8YYQ0Dcbio4V/mBKp3WnUrYJnmXUGIXrY3b8RRxXfoLhSFCzTzkgMSk5XlXaBcSjScA1/k05Y6ngK6GsjA==" hashValue="QI9xO+TC3qpnwnkxPOjGc+MjOsVBWDRofjOR+PicZSeGMmtql0BPjyl2mW8hhOc0/qGZPBsfgTbGFc8Qwpd9dg==" algorithmName="SHA-512" password="CC35"/>
  <autoFilter ref="C88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3_01/011114000"/>
    <hyperlink ref="F96" r:id="rId2" display="https://podminky.urs.cz/item/CS_URS_2023_01/012103000"/>
    <hyperlink ref="F100" r:id="rId3" display="https://podminky.urs.cz/item/CS_URS_2023_01/012203000"/>
    <hyperlink ref="F102" r:id="rId4" display="https://podminky.urs.cz/item/CS_URS_2023_01/012303000"/>
    <hyperlink ref="F104" r:id="rId5" display="https://podminky.urs.cz/item/CS_URS_2023_01/013254000"/>
    <hyperlink ref="F108" r:id="rId6" display="https://podminky.urs.cz/item/CS_URS_2023_01/030001000"/>
    <hyperlink ref="F112" r:id="rId7" display="https://podminky.urs.cz/item/CS_URS_2023_01/072103001"/>
    <hyperlink ref="F114" r:id="rId8" display="https://podminky.urs.cz/item/CS_URS_2023_01/07210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485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486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487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488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489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490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491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492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493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494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495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80</v>
      </c>
      <c r="F18" s="292" t="s">
        <v>496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497</v>
      </c>
      <c r="F19" s="292" t="s">
        <v>498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499</v>
      </c>
      <c r="F20" s="292" t="s">
        <v>500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87</v>
      </c>
      <c r="F21" s="292" t="s">
        <v>88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501</v>
      </c>
      <c r="F22" s="292" t="s">
        <v>502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85</v>
      </c>
      <c r="F23" s="292" t="s">
        <v>503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504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505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506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507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508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509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510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511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512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106</v>
      </c>
      <c r="F36" s="292"/>
      <c r="G36" s="292" t="s">
        <v>513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514</v>
      </c>
      <c r="F37" s="292"/>
      <c r="G37" s="292" t="s">
        <v>515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55</v>
      </c>
      <c r="F38" s="292"/>
      <c r="G38" s="292" t="s">
        <v>516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56</v>
      </c>
      <c r="F39" s="292"/>
      <c r="G39" s="292" t="s">
        <v>517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107</v>
      </c>
      <c r="F40" s="292"/>
      <c r="G40" s="292" t="s">
        <v>518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108</v>
      </c>
      <c r="F41" s="292"/>
      <c r="G41" s="292" t="s">
        <v>519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520</v>
      </c>
      <c r="F42" s="292"/>
      <c r="G42" s="292" t="s">
        <v>521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522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523</v>
      </c>
      <c r="F44" s="292"/>
      <c r="G44" s="292" t="s">
        <v>524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110</v>
      </c>
      <c r="F45" s="292"/>
      <c r="G45" s="292" t="s">
        <v>525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526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527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528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529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530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531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532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533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534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535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536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537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538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539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540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541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542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543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544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545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546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547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548</v>
      </c>
      <c r="D76" s="310"/>
      <c r="E76" s="310"/>
      <c r="F76" s="310" t="s">
        <v>549</v>
      </c>
      <c r="G76" s="311"/>
      <c r="H76" s="310" t="s">
        <v>56</v>
      </c>
      <c r="I76" s="310" t="s">
        <v>59</v>
      </c>
      <c r="J76" s="310" t="s">
        <v>550</v>
      </c>
      <c r="K76" s="309"/>
    </row>
    <row r="77" s="1" customFormat="1" ht="17.25" customHeight="1">
      <c r="B77" s="307"/>
      <c r="C77" s="312" t="s">
        <v>551</v>
      </c>
      <c r="D77" s="312"/>
      <c r="E77" s="312"/>
      <c r="F77" s="313" t="s">
        <v>552</v>
      </c>
      <c r="G77" s="314"/>
      <c r="H77" s="312"/>
      <c r="I77" s="312"/>
      <c r="J77" s="312" t="s">
        <v>553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55</v>
      </c>
      <c r="D79" s="317"/>
      <c r="E79" s="317"/>
      <c r="F79" s="318" t="s">
        <v>554</v>
      </c>
      <c r="G79" s="319"/>
      <c r="H79" s="295" t="s">
        <v>555</v>
      </c>
      <c r="I79" s="295" t="s">
        <v>556</v>
      </c>
      <c r="J79" s="295">
        <v>20</v>
      </c>
      <c r="K79" s="309"/>
    </row>
    <row r="80" s="1" customFormat="1" ht="15" customHeight="1">
      <c r="B80" s="307"/>
      <c r="C80" s="295" t="s">
        <v>557</v>
      </c>
      <c r="D80" s="295"/>
      <c r="E80" s="295"/>
      <c r="F80" s="318" t="s">
        <v>554</v>
      </c>
      <c r="G80" s="319"/>
      <c r="H80" s="295" t="s">
        <v>558</v>
      </c>
      <c r="I80" s="295" t="s">
        <v>556</v>
      </c>
      <c r="J80" s="295">
        <v>120</v>
      </c>
      <c r="K80" s="309"/>
    </row>
    <row r="81" s="1" customFormat="1" ht="15" customHeight="1">
      <c r="B81" s="320"/>
      <c r="C81" s="295" t="s">
        <v>559</v>
      </c>
      <c r="D81" s="295"/>
      <c r="E81" s="295"/>
      <c r="F81" s="318" t="s">
        <v>560</v>
      </c>
      <c r="G81" s="319"/>
      <c r="H81" s="295" t="s">
        <v>561</v>
      </c>
      <c r="I81" s="295" t="s">
        <v>556</v>
      </c>
      <c r="J81" s="295">
        <v>50</v>
      </c>
      <c r="K81" s="309"/>
    </row>
    <row r="82" s="1" customFormat="1" ht="15" customHeight="1">
      <c r="B82" s="320"/>
      <c r="C82" s="295" t="s">
        <v>562</v>
      </c>
      <c r="D82" s="295"/>
      <c r="E82" s="295"/>
      <c r="F82" s="318" t="s">
        <v>554</v>
      </c>
      <c r="G82" s="319"/>
      <c r="H82" s="295" t="s">
        <v>563</v>
      </c>
      <c r="I82" s="295" t="s">
        <v>564</v>
      </c>
      <c r="J82" s="295"/>
      <c r="K82" s="309"/>
    </row>
    <row r="83" s="1" customFormat="1" ht="15" customHeight="1">
      <c r="B83" s="320"/>
      <c r="C83" s="321" t="s">
        <v>565</v>
      </c>
      <c r="D83" s="321"/>
      <c r="E83" s="321"/>
      <c r="F83" s="322" t="s">
        <v>560</v>
      </c>
      <c r="G83" s="321"/>
      <c r="H83" s="321" t="s">
        <v>566</v>
      </c>
      <c r="I83" s="321" t="s">
        <v>556</v>
      </c>
      <c r="J83" s="321">
        <v>15</v>
      </c>
      <c r="K83" s="309"/>
    </row>
    <row r="84" s="1" customFormat="1" ht="15" customHeight="1">
      <c r="B84" s="320"/>
      <c r="C84" s="321" t="s">
        <v>567</v>
      </c>
      <c r="D84" s="321"/>
      <c r="E84" s="321"/>
      <c r="F84" s="322" t="s">
        <v>560</v>
      </c>
      <c r="G84" s="321"/>
      <c r="H84" s="321" t="s">
        <v>568</v>
      </c>
      <c r="I84" s="321" t="s">
        <v>556</v>
      </c>
      <c r="J84" s="321">
        <v>15</v>
      </c>
      <c r="K84" s="309"/>
    </row>
    <row r="85" s="1" customFormat="1" ht="15" customHeight="1">
      <c r="B85" s="320"/>
      <c r="C85" s="321" t="s">
        <v>569</v>
      </c>
      <c r="D85" s="321"/>
      <c r="E85" s="321"/>
      <c r="F85" s="322" t="s">
        <v>560</v>
      </c>
      <c r="G85" s="321"/>
      <c r="H85" s="321" t="s">
        <v>570</v>
      </c>
      <c r="I85" s="321" t="s">
        <v>556</v>
      </c>
      <c r="J85" s="321">
        <v>20</v>
      </c>
      <c r="K85" s="309"/>
    </row>
    <row r="86" s="1" customFormat="1" ht="15" customHeight="1">
      <c r="B86" s="320"/>
      <c r="C86" s="321" t="s">
        <v>571</v>
      </c>
      <c r="D86" s="321"/>
      <c r="E86" s="321"/>
      <c r="F86" s="322" t="s">
        <v>560</v>
      </c>
      <c r="G86" s="321"/>
      <c r="H86" s="321" t="s">
        <v>572</v>
      </c>
      <c r="I86" s="321" t="s">
        <v>556</v>
      </c>
      <c r="J86" s="321">
        <v>20</v>
      </c>
      <c r="K86" s="309"/>
    </row>
    <row r="87" s="1" customFormat="1" ht="15" customHeight="1">
      <c r="B87" s="320"/>
      <c r="C87" s="295" t="s">
        <v>573</v>
      </c>
      <c r="D87" s="295"/>
      <c r="E87" s="295"/>
      <c r="F87" s="318" t="s">
        <v>560</v>
      </c>
      <c r="G87" s="319"/>
      <c r="H87" s="295" t="s">
        <v>574</v>
      </c>
      <c r="I87" s="295" t="s">
        <v>556</v>
      </c>
      <c r="J87" s="295">
        <v>50</v>
      </c>
      <c r="K87" s="309"/>
    </row>
    <row r="88" s="1" customFormat="1" ht="15" customHeight="1">
      <c r="B88" s="320"/>
      <c r="C88" s="295" t="s">
        <v>575</v>
      </c>
      <c r="D88" s="295"/>
      <c r="E88" s="295"/>
      <c r="F88" s="318" t="s">
        <v>560</v>
      </c>
      <c r="G88" s="319"/>
      <c r="H88" s="295" t="s">
        <v>576</v>
      </c>
      <c r="I88" s="295" t="s">
        <v>556</v>
      </c>
      <c r="J88" s="295">
        <v>20</v>
      </c>
      <c r="K88" s="309"/>
    </row>
    <row r="89" s="1" customFormat="1" ht="15" customHeight="1">
      <c r="B89" s="320"/>
      <c r="C89" s="295" t="s">
        <v>577</v>
      </c>
      <c r="D89" s="295"/>
      <c r="E89" s="295"/>
      <c r="F89" s="318" t="s">
        <v>560</v>
      </c>
      <c r="G89" s="319"/>
      <c r="H89" s="295" t="s">
        <v>578</v>
      </c>
      <c r="I89" s="295" t="s">
        <v>556</v>
      </c>
      <c r="J89" s="295">
        <v>20</v>
      </c>
      <c r="K89" s="309"/>
    </row>
    <row r="90" s="1" customFormat="1" ht="15" customHeight="1">
      <c r="B90" s="320"/>
      <c r="C90" s="295" t="s">
        <v>579</v>
      </c>
      <c r="D90" s="295"/>
      <c r="E90" s="295"/>
      <c r="F90" s="318" t="s">
        <v>560</v>
      </c>
      <c r="G90" s="319"/>
      <c r="H90" s="295" t="s">
        <v>580</v>
      </c>
      <c r="I90" s="295" t="s">
        <v>556</v>
      </c>
      <c r="J90" s="295">
        <v>50</v>
      </c>
      <c r="K90" s="309"/>
    </row>
    <row r="91" s="1" customFormat="1" ht="15" customHeight="1">
      <c r="B91" s="320"/>
      <c r="C91" s="295" t="s">
        <v>581</v>
      </c>
      <c r="D91" s="295"/>
      <c r="E91" s="295"/>
      <c r="F91" s="318" t="s">
        <v>560</v>
      </c>
      <c r="G91" s="319"/>
      <c r="H91" s="295" t="s">
        <v>581</v>
      </c>
      <c r="I91" s="295" t="s">
        <v>556</v>
      </c>
      <c r="J91" s="295">
        <v>50</v>
      </c>
      <c r="K91" s="309"/>
    </row>
    <row r="92" s="1" customFormat="1" ht="15" customHeight="1">
      <c r="B92" s="320"/>
      <c r="C92" s="295" t="s">
        <v>582</v>
      </c>
      <c r="D92" s="295"/>
      <c r="E92" s="295"/>
      <c r="F92" s="318" t="s">
        <v>560</v>
      </c>
      <c r="G92" s="319"/>
      <c r="H92" s="295" t="s">
        <v>583</v>
      </c>
      <c r="I92" s="295" t="s">
        <v>556</v>
      </c>
      <c r="J92" s="295">
        <v>255</v>
      </c>
      <c r="K92" s="309"/>
    </row>
    <row r="93" s="1" customFormat="1" ht="15" customHeight="1">
      <c r="B93" s="320"/>
      <c r="C93" s="295" t="s">
        <v>584</v>
      </c>
      <c r="D93" s="295"/>
      <c r="E93" s="295"/>
      <c r="F93" s="318" t="s">
        <v>554</v>
      </c>
      <c r="G93" s="319"/>
      <c r="H93" s="295" t="s">
        <v>585</v>
      </c>
      <c r="I93" s="295" t="s">
        <v>586</v>
      </c>
      <c r="J93" s="295"/>
      <c r="K93" s="309"/>
    </row>
    <row r="94" s="1" customFormat="1" ht="15" customHeight="1">
      <c r="B94" s="320"/>
      <c r="C94" s="295" t="s">
        <v>587</v>
      </c>
      <c r="D94" s="295"/>
      <c r="E94" s="295"/>
      <c r="F94" s="318" t="s">
        <v>554</v>
      </c>
      <c r="G94" s="319"/>
      <c r="H94" s="295" t="s">
        <v>588</v>
      </c>
      <c r="I94" s="295" t="s">
        <v>589</v>
      </c>
      <c r="J94" s="295"/>
      <c r="K94" s="309"/>
    </row>
    <row r="95" s="1" customFormat="1" ht="15" customHeight="1">
      <c r="B95" s="320"/>
      <c r="C95" s="295" t="s">
        <v>590</v>
      </c>
      <c r="D95" s="295"/>
      <c r="E95" s="295"/>
      <c r="F95" s="318" t="s">
        <v>554</v>
      </c>
      <c r="G95" s="319"/>
      <c r="H95" s="295" t="s">
        <v>590</v>
      </c>
      <c r="I95" s="295" t="s">
        <v>589</v>
      </c>
      <c r="J95" s="295"/>
      <c r="K95" s="309"/>
    </row>
    <row r="96" s="1" customFormat="1" ht="15" customHeight="1">
      <c r="B96" s="320"/>
      <c r="C96" s="295" t="s">
        <v>40</v>
      </c>
      <c r="D96" s="295"/>
      <c r="E96" s="295"/>
      <c r="F96" s="318" t="s">
        <v>554</v>
      </c>
      <c r="G96" s="319"/>
      <c r="H96" s="295" t="s">
        <v>591</v>
      </c>
      <c r="I96" s="295" t="s">
        <v>589</v>
      </c>
      <c r="J96" s="295"/>
      <c r="K96" s="309"/>
    </row>
    <row r="97" s="1" customFormat="1" ht="15" customHeight="1">
      <c r="B97" s="320"/>
      <c r="C97" s="295" t="s">
        <v>50</v>
      </c>
      <c r="D97" s="295"/>
      <c r="E97" s="295"/>
      <c r="F97" s="318" t="s">
        <v>554</v>
      </c>
      <c r="G97" s="319"/>
      <c r="H97" s="295" t="s">
        <v>592</v>
      </c>
      <c r="I97" s="295" t="s">
        <v>589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593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548</v>
      </c>
      <c r="D103" s="310"/>
      <c r="E103" s="310"/>
      <c r="F103" s="310" t="s">
        <v>549</v>
      </c>
      <c r="G103" s="311"/>
      <c r="H103" s="310" t="s">
        <v>56</v>
      </c>
      <c r="I103" s="310" t="s">
        <v>59</v>
      </c>
      <c r="J103" s="310" t="s">
        <v>550</v>
      </c>
      <c r="K103" s="309"/>
    </row>
    <row r="104" s="1" customFormat="1" ht="17.25" customHeight="1">
      <c r="B104" s="307"/>
      <c r="C104" s="312" t="s">
        <v>551</v>
      </c>
      <c r="D104" s="312"/>
      <c r="E104" s="312"/>
      <c r="F104" s="313" t="s">
        <v>552</v>
      </c>
      <c r="G104" s="314"/>
      <c r="H104" s="312"/>
      <c r="I104" s="312"/>
      <c r="J104" s="312" t="s">
        <v>553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55</v>
      </c>
      <c r="D106" s="317"/>
      <c r="E106" s="317"/>
      <c r="F106" s="318" t="s">
        <v>554</v>
      </c>
      <c r="G106" s="295"/>
      <c r="H106" s="295" t="s">
        <v>594</v>
      </c>
      <c r="I106" s="295" t="s">
        <v>556</v>
      </c>
      <c r="J106" s="295">
        <v>20</v>
      </c>
      <c r="K106" s="309"/>
    </row>
    <row r="107" s="1" customFormat="1" ht="15" customHeight="1">
      <c r="B107" s="307"/>
      <c r="C107" s="295" t="s">
        <v>557</v>
      </c>
      <c r="D107" s="295"/>
      <c r="E107" s="295"/>
      <c r="F107" s="318" t="s">
        <v>554</v>
      </c>
      <c r="G107" s="295"/>
      <c r="H107" s="295" t="s">
        <v>594</v>
      </c>
      <c r="I107" s="295" t="s">
        <v>556</v>
      </c>
      <c r="J107" s="295">
        <v>120</v>
      </c>
      <c r="K107" s="309"/>
    </row>
    <row r="108" s="1" customFormat="1" ht="15" customHeight="1">
      <c r="B108" s="320"/>
      <c r="C108" s="295" t="s">
        <v>559</v>
      </c>
      <c r="D108" s="295"/>
      <c r="E108" s="295"/>
      <c r="F108" s="318" t="s">
        <v>560</v>
      </c>
      <c r="G108" s="295"/>
      <c r="H108" s="295" t="s">
        <v>594</v>
      </c>
      <c r="I108" s="295" t="s">
        <v>556</v>
      </c>
      <c r="J108" s="295">
        <v>50</v>
      </c>
      <c r="K108" s="309"/>
    </row>
    <row r="109" s="1" customFormat="1" ht="15" customHeight="1">
      <c r="B109" s="320"/>
      <c r="C109" s="295" t="s">
        <v>562</v>
      </c>
      <c r="D109" s="295"/>
      <c r="E109" s="295"/>
      <c r="F109" s="318" t="s">
        <v>554</v>
      </c>
      <c r="G109" s="295"/>
      <c r="H109" s="295" t="s">
        <v>594</v>
      </c>
      <c r="I109" s="295" t="s">
        <v>564</v>
      </c>
      <c r="J109" s="295"/>
      <c r="K109" s="309"/>
    </row>
    <row r="110" s="1" customFormat="1" ht="15" customHeight="1">
      <c r="B110" s="320"/>
      <c r="C110" s="295" t="s">
        <v>573</v>
      </c>
      <c r="D110" s="295"/>
      <c r="E110" s="295"/>
      <c r="F110" s="318" t="s">
        <v>560</v>
      </c>
      <c r="G110" s="295"/>
      <c r="H110" s="295" t="s">
        <v>594</v>
      </c>
      <c r="I110" s="295" t="s">
        <v>556</v>
      </c>
      <c r="J110" s="295">
        <v>50</v>
      </c>
      <c r="K110" s="309"/>
    </row>
    <row r="111" s="1" customFormat="1" ht="15" customHeight="1">
      <c r="B111" s="320"/>
      <c r="C111" s="295" t="s">
        <v>581</v>
      </c>
      <c r="D111" s="295"/>
      <c r="E111" s="295"/>
      <c r="F111" s="318" t="s">
        <v>560</v>
      </c>
      <c r="G111" s="295"/>
      <c r="H111" s="295" t="s">
        <v>594</v>
      </c>
      <c r="I111" s="295" t="s">
        <v>556</v>
      </c>
      <c r="J111" s="295">
        <v>50</v>
      </c>
      <c r="K111" s="309"/>
    </row>
    <row r="112" s="1" customFormat="1" ht="15" customHeight="1">
      <c r="B112" s="320"/>
      <c r="C112" s="295" t="s">
        <v>579</v>
      </c>
      <c r="D112" s="295"/>
      <c r="E112" s="295"/>
      <c r="F112" s="318" t="s">
        <v>560</v>
      </c>
      <c r="G112" s="295"/>
      <c r="H112" s="295" t="s">
        <v>594</v>
      </c>
      <c r="I112" s="295" t="s">
        <v>556</v>
      </c>
      <c r="J112" s="295">
        <v>50</v>
      </c>
      <c r="K112" s="309"/>
    </row>
    <row r="113" s="1" customFormat="1" ht="15" customHeight="1">
      <c r="B113" s="320"/>
      <c r="C113" s="295" t="s">
        <v>55</v>
      </c>
      <c r="D113" s="295"/>
      <c r="E113" s="295"/>
      <c r="F113" s="318" t="s">
        <v>554</v>
      </c>
      <c r="G113" s="295"/>
      <c r="H113" s="295" t="s">
        <v>595</v>
      </c>
      <c r="I113" s="295" t="s">
        <v>556</v>
      </c>
      <c r="J113" s="295">
        <v>20</v>
      </c>
      <c r="K113" s="309"/>
    </row>
    <row r="114" s="1" customFormat="1" ht="15" customHeight="1">
      <c r="B114" s="320"/>
      <c r="C114" s="295" t="s">
        <v>596</v>
      </c>
      <c r="D114" s="295"/>
      <c r="E114" s="295"/>
      <c r="F114" s="318" t="s">
        <v>554</v>
      </c>
      <c r="G114" s="295"/>
      <c r="H114" s="295" t="s">
        <v>597</v>
      </c>
      <c r="I114" s="295" t="s">
        <v>556</v>
      </c>
      <c r="J114" s="295">
        <v>120</v>
      </c>
      <c r="K114" s="309"/>
    </row>
    <row r="115" s="1" customFormat="1" ht="15" customHeight="1">
      <c r="B115" s="320"/>
      <c r="C115" s="295" t="s">
        <v>40</v>
      </c>
      <c r="D115" s="295"/>
      <c r="E115" s="295"/>
      <c r="F115" s="318" t="s">
        <v>554</v>
      </c>
      <c r="G115" s="295"/>
      <c r="H115" s="295" t="s">
        <v>598</v>
      </c>
      <c r="I115" s="295" t="s">
        <v>589</v>
      </c>
      <c r="J115" s="295"/>
      <c r="K115" s="309"/>
    </row>
    <row r="116" s="1" customFormat="1" ht="15" customHeight="1">
      <c r="B116" s="320"/>
      <c r="C116" s="295" t="s">
        <v>50</v>
      </c>
      <c r="D116" s="295"/>
      <c r="E116" s="295"/>
      <c r="F116" s="318" t="s">
        <v>554</v>
      </c>
      <c r="G116" s="295"/>
      <c r="H116" s="295" t="s">
        <v>599</v>
      </c>
      <c r="I116" s="295" t="s">
        <v>589</v>
      </c>
      <c r="J116" s="295"/>
      <c r="K116" s="309"/>
    </row>
    <row r="117" s="1" customFormat="1" ht="15" customHeight="1">
      <c r="B117" s="320"/>
      <c r="C117" s="295" t="s">
        <v>59</v>
      </c>
      <c r="D117" s="295"/>
      <c r="E117" s="295"/>
      <c r="F117" s="318" t="s">
        <v>554</v>
      </c>
      <c r="G117" s="295"/>
      <c r="H117" s="295" t="s">
        <v>600</v>
      </c>
      <c r="I117" s="295" t="s">
        <v>601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602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548</v>
      </c>
      <c r="D123" s="310"/>
      <c r="E123" s="310"/>
      <c r="F123" s="310" t="s">
        <v>549</v>
      </c>
      <c r="G123" s="311"/>
      <c r="H123" s="310" t="s">
        <v>56</v>
      </c>
      <c r="I123" s="310" t="s">
        <v>59</v>
      </c>
      <c r="J123" s="310" t="s">
        <v>550</v>
      </c>
      <c r="K123" s="339"/>
    </row>
    <row r="124" s="1" customFormat="1" ht="17.25" customHeight="1">
      <c r="B124" s="338"/>
      <c r="C124" s="312" t="s">
        <v>551</v>
      </c>
      <c r="D124" s="312"/>
      <c r="E124" s="312"/>
      <c r="F124" s="313" t="s">
        <v>552</v>
      </c>
      <c r="G124" s="314"/>
      <c r="H124" s="312"/>
      <c r="I124" s="312"/>
      <c r="J124" s="312" t="s">
        <v>553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557</v>
      </c>
      <c r="D126" s="317"/>
      <c r="E126" s="317"/>
      <c r="F126" s="318" t="s">
        <v>554</v>
      </c>
      <c r="G126" s="295"/>
      <c r="H126" s="295" t="s">
        <v>594</v>
      </c>
      <c r="I126" s="295" t="s">
        <v>556</v>
      </c>
      <c r="J126" s="295">
        <v>120</v>
      </c>
      <c r="K126" s="343"/>
    </row>
    <row r="127" s="1" customFormat="1" ht="15" customHeight="1">
      <c r="B127" s="340"/>
      <c r="C127" s="295" t="s">
        <v>603</v>
      </c>
      <c r="D127" s="295"/>
      <c r="E127" s="295"/>
      <c r="F127" s="318" t="s">
        <v>554</v>
      </c>
      <c r="G127" s="295"/>
      <c r="H127" s="295" t="s">
        <v>604</v>
      </c>
      <c r="I127" s="295" t="s">
        <v>556</v>
      </c>
      <c r="J127" s="295" t="s">
        <v>605</v>
      </c>
      <c r="K127" s="343"/>
    </row>
    <row r="128" s="1" customFormat="1" ht="15" customHeight="1">
      <c r="B128" s="340"/>
      <c r="C128" s="295" t="s">
        <v>85</v>
      </c>
      <c r="D128" s="295"/>
      <c r="E128" s="295"/>
      <c r="F128" s="318" t="s">
        <v>554</v>
      </c>
      <c r="G128" s="295"/>
      <c r="H128" s="295" t="s">
        <v>606</v>
      </c>
      <c r="I128" s="295" t="s">
        <v>556</v>
      </c>
      <c r="J128" s="295" t="s">
        <v>605</v>
      </c>
      <c r="K128" s="343"/>
    </row>
    <row r="129" s="1" customFormat="1" ht="15" customHeight="1">
      <c r="B129" s="340"/>
      <c r="C129" s="295" t="s">
        <v>565</v>
      </c>
      <c r="D129" s="295"/>
      <c r="E129" s="295"/>
      <c r="F129" s="318" t="s">
        <v>560</v>
      </c>
      <c r="G129" s="295"/>
      <c r="H129" s="295" t="s">
        <v>566</v>
      </c>
      <c r="I129" s="295" t="s">
        <v>556</v>
      </c>
      <c r="J129" s="295">
        <v>15</v>
      </c>
      <c r="K129" s="343"/>
    </row>
    <row r="130" s="1" customFormat="1" ht="15" customHeight="1">
      <c r="B130" s="340"/>
      <c r="C130" s="321" t="s">
        <v>567</v>
      </c>
      <c r="D130" s="321"/>
      <c r="E130" s="321"/>
      <c r="F130" s="322" t="s">
        <v>560</v>
      </c>
      <c r="G130" s="321"/>
      <c r="H130" s="321" t="s">
        <v>568</v>
      </c>
      <c r="I130" s="321" t="s">
        <v>556</v>
      </c>
      <c r="J130" s="321">
        <v>15</v>
      </c>
      <c r="K130" s="343"/>
    </row>
    <row r="131" s="1" customFormat="1" ht="15" customHeight="1">
      <c r="B131" s="340"/>
      <c r="C131" s="321" t="s">
        <v>569</v>
      </c>
      <c r="D131" s="321"/>
      <c r="E131" s="321"/>
      <c r="F131" s="322" t="s">
        <v>560</v>
      </c>
      <c r="G131" s="321"/>
      <c r="H131" s="321" t="s">
        <v>570</v>
      </c>
      <c r="I131" s="321" t="s">
        <v>556</v>
      </c>
      <c r="J131" s="321">
        <v>20</v>
      </c>
      <c r="K131" s="343"/>
    </row>
    <row r="132" s="1" customFormat="1" ht="15" customHeight="1">
      <c r="B132" s="340"/>
      <c r="C132" s="321" t="s">
        <v>571</v>
      </c>
      <c r="D132" s="321"/>
      <c r="E132" s="321"/>
      <c r="F132" s="322" t="s">
        <v>560</v>
      </c>
      <c r="G132" s="321"/>
      <c r="H132" s="321" t="s">
        <v>572</v>
      </c>
      <c r="I132" s="321" t="s">
        <v>556</v>
      </c>
      <c r="J132" s="321">
        <v>20</v>
      </c>
      <c r="K132" s="343"/>
    </row>
    <row r="133" s="1" customFormat="1" ht="15" customHeight="1">
      <c r="B133" s="340"/>
      <c r="C133" s="295" t="s">
        <v>559</v>
      </c>
      <c r="D133" s="295"/>
      <c r="E133" s="295"/>
      <c r="F133" s="318" t="s">
        <v>560</v>
      </c>
      <c r="G133" s="295"/>
      <c r="H133" s="295" t="s">
        <v>594</v>
      </c>
      <c r="I133" s="295" t="s">
        <v>556</v>
      </c>
      <c r="J133" s="295">
        <v>50</v>
      </c>
      <c r="K133" s="343"/>
    </row>
    <row r="134" s="1" customFormat="1" ht="15" customHeight="1">
      <c r="B134" s="340"/>
      <c r="C134" s="295" t="s">
        <v>573</v>
      </c>
      <c r="D134" s="295"/>
      <c r="E134" s="295"/>
      <c r="F134" s="318" t="s">
        <v>560</v>
      </c>
      <c r="G134" s="295"/>
      <c r="H134" s="295" t="s">
        <v>594</v>
      </c>
      <c r="I134" s="295" t="s">
        <v>556</v>
      </c>
      <c r="J134" s="295">
        <v>50</v>
      </c>
      <c r="K134" s="343"/>
    </row>
    <row r="135" s="1" customFormat="1" ht="15" customHeight="1">
      <c r="B135" s="340"/>
      <c r="C135" s="295" t="s">
        <v>579</v>
      </c>
      <c r="D135" s="295"/>
      <c r="E135" s="295"/>
      <c r="F135" s="318" t="s">
        <v>560</v>
      </c>
      <c r="G135" s="295"/>
      <c r="H135" s="295" t="s">
        <v>594</v>
      </c>
      <c r="I135" s="295" t="s">
        <v>556</v>
      </c>
      <c r="J135" s="295">
        <v>50</v>
      </c>
      <c r="K135" s="343"/>
    </row>
    <row r="136" s="1" customFormat="1" ht="15" customHeight="1">
      <c r="B136" s="340"/>
      <c r="C136" s="295" t="s">
        <v>581</v>
      </c>
      <c r="D136" s="295"/>
      <c r="E136" s="295"/>
      <c r="F136" s="318" t="s">
        <v>560</v>
      </c>
      <c r="G136" s="295"/>
      <c r="H136" s="295" t="s">
        <v>594</v>
      </c>
      <c r="I136" s="295" t="s">
        <v>556</v>
      </c>
      <c r="J136" s="295">
        <v>50</v>
      </c>
      <c r="K136" s="343"/>
    </row>
    <row r="137" s="1" customFormat="1" ht="15" customHeight="1">
      <c r="B137" s="340"/>
      <c r="C137" s="295" t="s">
        <v>582</v>
      </c>
      <c r="D137" s="295"/>
      <c r="E137" s="295"/>
      <c r="F137" s="318" t="s">
        <v>560</v>
      </c>
      <c r="G137" s="295"/>
      <c r="H137" s="295" t="s">
        <v>607</v>
      </c>
      <c r="I137" s="295" t="s">
        <v>556</v>
      </c>
      <c r="J137" s="295">
        <v>255</v>
      </c>
      <c r="K137" s="343"/>
    </row>
    <row r="138" s="1" customFormat="1" ht="15" customHeight="1">
      <c r="B138" s="340"/>
      <c r="C138" s="295" t="s">
        <v>584</v>
      </c>
      <c r="D138" s="295"/>
      <c r="E138" s="295"/>
      <c r="F138" s="318" t="s">
        <v>554</v>
      </c>
      <c r="G138" s="295"/>
      <c r="H138" s="295" t="s">
        <v>608</v>
      </c>
      <c r="I138" s="295" t="s">
        <v>586</v>
      </c>
      <c r="J138" s="295"/>
      <c r="K138" s="343"/>
    </row>
    <row r="139" s="1" customFormat="1" ht="15" customHeight="1">
      <c r="B139" s="340"/>
      <c r="C139" s="295" t="s">
        <v>587</v>
      </c>
      <c r="D139" s="295"/>
      <c r="E139" s="295"/>
      <c r="F139" s="318" t="s">
        <v>554</v>
      </c>
      <c r="G139" s="295"/>
      <c r="H139" s="295" t="s">
        <v>609</v>
      </c>
      <c r="I139" s="295" t="s">
        <v>589</v>
      </c>
      <c r="J139" s="295"/>
      <c r="K139" s="343"/>
    </row>
    <row r="140" s="1" customFormat="1" ht="15" customHeight="1">
      <c r="B140" s="340"/>
      <c r="C140" s="295" t="s">
        <v>590</v>
      </c>
      <c r="D140" s="295"/>
      <c r="E140" s="295"/>
      <c r="F140" s="318" t="s">
        <v>554</v>
      </c>
      <c r="G140" s="295"/>
      <c r="H140" s="295" t="s">
        <v>590</v>
      </c>
      <c r="I140" s="295" t="s">
        <v>589</v>
      </c>
      <c r="J140" s="295"/>
      <c r="K140" s="343"/>
    </row>
    <row r="141" s="1" customFormat="1" ht="15" customHeight="1">
      <c r="B141" s="340"/>
      <c r="C141" s="295" t="s">
        <v>40</v>
      </c>
      <c r="D141" s="295"/>
      <c r="E141" s="295"/>
      <c r="F141" s="318" t="s">
        <v>554</v>
      </c>
      <c r="G141" s="295"/>
      <c r="H141" s="295" t="s">
        <v>610</v>
      </c>
      <c r="I141" s="295" t="s">
        <v>589</v>
      </c>
      <c r="J141" s="295"/>
      <c r="K141" s="343"/>
    </row>
    <row r="142" s="1" customFormat="1" ht="15" customHeight="1">
      <c r="B142" s="340"/>
      <c r="C142" s="295" t="s">
        <v>611</v>
      </c>
      <c r="D142" s="295"/>
      <c r="E142" s="295"/>
      <c r="F142" s="318" t="s">
        <v>554</v>
      </c>
      <c r="G142" s="295"/>
      <c r="H142" s="295" t="s">
        <v>612</v>
      </c>
      <c r="I142" s="295" t="s">
        <v>589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613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548</v>
      </c>
      <c r="D148" s="310"/>
      <c r="E148" s="310"/>
      <c r="F148" s="310" t="s">
        <v>549</v>
      </c>
      <c r="G148" s="311"/>
      <c r="H148" s="310" t="s">
        <v>56</v>
      </c>
      <c r="I148" s="310" t="s">
        <v>59</v>
      </c>
      <c r="J148" s="310" t="s">
        <v>550</v>
      </c>
      <c r="K148" s="309"/>
    </row>
    <row r="149" s="1" customFormat="1" ht="17.25" customHeight="1">
      <c r="B149" s="307"/>
      <c r="C149" s="312" t="s">
        <v>551</v>
      </c>
      <c r="D149" s="312"/>
      <c r="E149" s="312"/>
      <c r="F149" s="313" t="s">
        <v>552</v>
      </c>
      <c r="G149" s="314"/>
      <c r="H149" s="312"/>
      <c r="I149" s="312"/>
      <c r="J149" s="312" t="s">
        <v>553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557</v>
      </c>
      <c r="D151" s="295"/>
      <c r="E151" s="295"/>
      <c r="F151" s="348" t="s">
        <v>554</v>
      </c>
      <c r="G151" s="295"/>
      <c r="H151" s="347" t="s">
        <v>594</v>
      </c>
      <c r="I151" s="347" t="s">
        <v>556</v>
      </c>
      <c r="J151" s="347">
        <v>120</v>
      </c>
      <c r="K151" s="343"/>
    </row>
    <row r="152" s="1" customFormat="1" ht="15" customHeight="1">
      <c r="B152" s="320"/>
      <c r="C152" s="347" t="s">
        <v>603</v>
      </c>
      <c r="D152" s="295"/>
      <c r="E152" s="295"/>
      <c r="F152" s="348" t="s">
        <v>554</v>
      </c>
      <c r="G152" s="295"/>
      <c r="H152" s="347" t="s">
        <v>614</v>
      </c>
      <c r="I152" s="347" t="s">
        <v>556</v>
      </c>
      <c r="J152" s="347" t="s">
        <v>605</v>
      </c>
      <c r="K152" s="343"/>
    </row>
    <row r="153" s="1" customFormat="1" ht="15" customHeight="1">
      <c r="B153" s="320"/>
      <c r="C153" s="347" t="s">
        <v>85</v>
      </c>
      <c r="D153" s="295"/>
      <c r="E153" s="295"/>
      <c r="F153" s="348" t="s">
        <v>554</v>
      </c>
      <c r="G153" s="295"/>
      <c r="H153" s="347" t="s">
        <v>615</v>
      </c>
      <c r="I153" s="347" t="s">
        <v>556</v>
      </c>
      <c r="J153" s="347" t="s">
        <v>605</v>
      </c>
      <c r="K153" s="343"/>
    </row>
    <row r="154" s="1" customFormat="1" ht="15" customHeight="1">
      <c r="B154" s="320"/>
      <c r="C154" s="347" t="s">
        <v>559</v>
      </c>
      <c r="D154" s="295"/>
      <c r="E154" s="295"/>
      <c r="F154" s="348" t="s">
        <v>560</v>
      </c>
      <c r="G154" s="295"/>
      <c r="H154" s="347" t="s">
        <v>594</v>
      </c>
      <c r="I154" s="347" t="s">
        <v>556</v>
      </c>
      <c r="J154" s="347">
        <v>50</v>
      </c>
      <c r="K154" s="343"/>
    </row>
    <row r="155" s="1" customFormat="1" ht="15" customHeight="1">
      <c r="B155" s="320"/>
      <c r="C155" s="347" t="s">
        <v>562</v>
      </c>
      <c r="D155" s="295"/>
      <c r="E155" s="295"/>
      <c r="F155" s="348" t="s">
        <v>554</v>
      </c>
      <c r="G155" s="295"/>
      <c r="H155" s="347" t="s">
        <v>594</v>
      </c>
      <c r="I155" s="347" t="s">
        <v>564</v>
      </c>
      <c r="J155" s="347"/>
      <c r="K155" s="343"/>
    </row>
    <row r="156" s="1" customFormat="1" ht="15" customHeight="1">
      <c r="B156" s="320"/>
      <c r="C156" s="347" t="s">
        <v>573</v>
      </c>
      <c r="D156" s="295"/>
      <c r="E156" s="295"/>
      <c r="F156" s="348" t="s">
        <v>560</v>
      </c>
      <c r="G156" s="295"/>
      <c r="H156" s="347" t="s">
        <v>594</v>
      </c>
      <c r="I156" s="347" t="s">
        <v>556</v>
      </c>
      <c r="J156" s="347">
        <v>50</v>
      </c>
      <c r="K156" s="343"/>
    </row>
    <row r="157" s="1" customFormat="1" ht="15" customHeight="1">
      <c r="B157" s="320"/>
      <c r="C157" s="347" t="s">
        <v>581</v>
      </c>
      <c r="D157" s="295"/>
      <c r="E157" s="295"/>
      <c r="F157" s="348" t="s">
        <v>560</v>
      </c>
      <c r="G157" s="295"/>
      <c r="H157" s="347" t="s">
        <v>594</v>
      </c>
      <c r="I157" s="347" t="s">
        <v>556</v>
      </c>
      <c r="J157" s="347">
        <v>50</v>
      </c>
      <c r="K157" s="343"/>
    </row>
    <row r="158" s="1" customFormat="1" ht="15" customHeight="1">
      <c r="B158" s="320"/>
      <c r="C158" s="347" t="s">
        <v>579</v>
      </c>
      <c r="D158" s="295"/>
      <c r="E158" s="295"/>
      <c r="F158" s="348" t="s">
        <v>560</v>
      </c>
      <c r="G158" s="295"/>
      <c r="H158" s="347" t="s">
        <v>594</v>
      </c>
      <c r="I158" s="347" t="s">
        <v>556</v>
      </c>
      <c r="J158" s="347">
        <v>50</v>
      </c>
      <c r="K158" s="343"/>
    </row>
    <row r="159" s="1" customFormat="1" ht="15" customHeight="1">
      <c r="B159" s="320"/>
      <c r="C159" s="347" t="s">
        <v>96</v>
      </c>
      <c r="D159" s="295"/>
      <c r="E159" s="295"/>
      <c r="F159" s="348" t="s">
        <v>554</v>
      </c>
      <c r="G159" s="295"/>
      <c r="H159" s="347" t="s">
        <v>616</v>
      </c>
      <c r="I159" s="347" t="s">
        <v>556</v>
      </c>
      <c r="J159" s="347" t="s">
        <v>617</v>
      </c>
      <c r="K159" s="343"/>
    </row>
    <row r="160" s="1" customFormat="1" ht="15" customHeight="1">
      <c r="B160" s="320"/>
      <c r="C160" s="347" t="s">
        <v>618</v>
      </c>
      <c r="D160" s="295"/>
      <c r="E160" s="295"/>
      <c r="F160" s="348" t="s">
        <v>554</v>
      </c>
      <c r="G160" s="295"/>
      <c r="H160" s="347" t="s">
        <v>619</v>
      </c>
      <c r="I160" s="347" t="s">
        <v>589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620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548</v>
      </c>
      <c r="D166" s="310"/>
      <c r="E166" s="310"/>
      <c r="F166" s="310" t="s">
        <v>549</v>
      </c>
      <c r="G166" s="352"/>
      <c r="H166" s="353" t="s">
        <v>56</v>
      </c>
      <c r="I166" s="353" t="s">
        <v>59</v>
      </c>
      <c r="J166" s="310" t="s">
        <v>550</v>
      </c>
      <c r="K166" s="287"/>
    </row>
    <row r="167" s="1" customFormat="1" ht="17.25" customHeight="1">
      <c r="B167" s="288"/>
      <c r="C167" s="312" t="s">
        <v>551</v>
      </c>
      <c r="D167" s="312"/>
      <c r="E167" s="312"/>
      <c r="F167" s="313" t="s">
        <v>552</v>
      </c>
      <c r="G167" s="354"/>
      <c r="H167" s="355"/>
      <c r="I167" s="355"/>
      <c r="J167" s="312" t="s">
        <v>553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557</v>
      </c>
      <c r="D169" s="295"/>
      <c r="E169" s="295"/>
      <c r="F169" s="318" t="s">
        <v>554</v>
      </c>
      <c r="G169" s="295"/>
      <c r="H169" s="295" t="s">
        <v>594</v>
      </c>
      <c r="I169" s="295" t="s">
        <v>556</v>
      </c>
      <c r="J169" s="295">
        <v>120</v>
      </c>
      <c r="K169" s="343"/>
    </row>
    <row r="170" s="1" customFormat="1" ht="15" customHeight="1">
      <c r="B170" s="320"/>
      <c r="C170" s="295" t="s">
        <v>603</v>
      </c>
      <c r="D170" s="295"/>
      <c r="E170" s="295"/>
      <c r="F170" s="318" t="s">
        <v>554</v>
      </c>
      <c r="G170" s="295"/>
      <c r="H170" s="295" t="s">
        <v>604</v>
      </c>
      <c r="I170" s="295" t="s">
        <v>556</v>
      </c>
      <c r="J170" s="295" t="s">
        <v>605</v>
      </c>
      <c r="K170" s="343"/>
    </row>
    <row r="171" s="1" customFormat="1" ht="15" customHeight="1">
      <c r="B171" s="320"/>
      <c r="C171" s="295" t="s">
        <v>85</v>
      </c>
      <c r="D171" s="295"/>
      <c r="E171" s="295"/>
      <c r="F171" s="318" t="s">
        <v>554</v>
      </c>
      <c r="G171" s="295"/>
      <c r="H171" s="295" t="s">
        <v>621</v>
      </c>
      <c r="I171" s="295" t="s">
        <v>556</v>
      </c>
      <c r="J171" s="295" t="s">
        <v>605</v>
      </c>
      <c r="K171" s="343"/>
    </row>
    <row r="172" s="1" customFormat="1" ht="15" customHeight="1">
      <c r="B172" s="320"/>
      <c r="C172" s="295" t="s">
        <v>559</v>
      </c>
      <c r="D172" s="295"/>
      <c r="E172" s="295"/>
      <c r="F172" s="318" t="s">
        <v>560</v>
      </c>
      <c r="G172" s="295"/>
      <c r="H172" s="295" t="s">
        <v>621</v>
      </c>
      <c r="I172" s="295" t="s">
        <v>556</v>
      </c>
      <c r="J172" s="295">
        <v>50</v>
      </c>
      <c r="K172" s="343"/>
    </row>
    <row r="173" s="1" customFormat="1" ht="15" customHeight="1">
      <c r="B173" s="320"/>
      <c r="C173" s="295" t="s">
        <v>562</v>
      </c>
      <c r="D173" s="295"/>
      <c r="E173" s="295"/>
      <c r="F173" s="318" t="s">
        <v>554</v>
      </c>
      <c r="G173" s="295"/>
      <c r="H173" s="295" t="s">
        <v>621</v>
      </c>
      <c r="I173" s="295" t="s">
        <v>564</v>
      </c>
      <c r="J173" s="295"/>
      <c r="K173" s="343"/>
    </row>
    <row r="174" s="1" customFormat="1" ht="15" customHeight="1">
      <c r="B174" s="320"/>
      <c r="C174" s="295" t="s">
        <v>573</v>
      </c>
      <c r="D174" s="295"/>
      <c r="E174" s="295"/>
      <c r="F174" s="318" t="s">
        <v>560</v>
      </c>
      <c r="G174" s="295"/>
      <c r="H174" s="295" t="s">
        <v>621</v>
      </c>
      <c r="I174" s="295" t="s">
        <v>556</v>
      </c>
      <c r="J174" s="295">
        <v>50</v>
      </c>
      <c r="K174" s="343"/>
    </row>
    <row r="175" s="1" customFormat="1" ht="15" customHeight="1">
      <c r="B175" s="320"/>
      <c r="C175" s="295" t="s">
        <v>581</v>
      </c>
      <c r="D175" s="295"/>
      <c r="E175" s="295"/>
      <c r="F175" s="318" t="s">
        <v>560</v>
      </c>
      <c r="G175" s="295"/>
      <c r="H175" s="295" t="s">
        <v>621</v>
      </c>
      <c r="I175" s="295" t="s">
        <v>556</v>
      </c>
      <c r="J175" s="295">
        <v>50</v>
      </c>
      <c r="K175" s="343"/>
    </row>
    <row r="176" s="1" customFormat="1" ht="15" customHeight="1">
      <c r="B176" s="320"/>
      <c r="C176" s="295" t="s">
        <v>579</v>
      </c>
      <c r="D176" s="295"/>
      <c r="E176" s="295"/>
      <c r="F176" s="318" t="s">
        <v>560</v>
      </c>
      <c r="G176" s="295"/>
      <c r="H176" s="295" t="s">
        <v>621</v>
      </c>
      <c r="I176" s="295" t="s">
        <v>556</v>
      </c>
      <c r="J176" s="295">
        <v>50</v>
      </c>
      <c r="K176" s="343"/>
    </row>
    <row r="177" s="1" customFormat="1" ht="15" customHeight="1">
      <c r="B177" s="320"/>
      <c r="C177" s="295" t="s">
        <v>106</v>
      </c>
      <c r="D177" s="295"/>
      <c r="E177" s="295"/>
      <c r="F177" s="318" t="s">
        <v>554</v>
      </c>
      <c r="G177" s="295"/>
      <c r="H177" s="295" t="s">
        <v>622</v>
      </c>
      <c r="I177" s="295" t="s">
        <v>623</v>
      </c>
      <c r="J177" s="295"/>
      <c r="K177" s="343"/>
    </row>
    <row r="178" s="1" customFormat="1" ht="15" customHeight="1">
      <c r="B178" s="320"/>
      <c r="C178" s="295" t="s">
        <v>59</v>
      </c>
      <c r="D178" s="295"/>
      <c r="E178" s="295"/>
      <c r="F178" s="318" t="s">
        <v>554</v>
      </c>
      <c r="G178" s="295"/>
      <c r="H178" s="295" t="s">
        <v>624</v>
      </c>
      <c r="I178" s="295" t="s">
        <v>625</v>
      </c>
      <c r="J178" s="295">
        <v>1</v>
      </c>
      <c r="K178" s="343"/>
    </row>
    <row r="179" s="1" customFormat="1" ht="15" customHeight="1">
      <c r="B179" s="320"/>
      <c r="C179" s="295" t="s">
        <v>55</v>
      </c>
      <c r="D179" s="295"/>
      <c r="E179" s="295"/>
      <c r="F179" s="318" t="s">
        <v>554</v>
      </c>
      <c r="G179" s="295"/>
      <c r="H179" s="295" t="s">
        <v>626</v>
      </c>
      <c r="I179" s="295" t="s">
        <v>556</v>
      </c>
      <c r="J179" s="295">
        <v>20</v>
      </c>
      <c r="K179" s="343"/>
    </row>
    <row r="180" s="1" customFormat="1" ht="15" customHeight="1">
      <c r="B180" s="320"/>
      <c r="C180" s="295" t="s">
        <v>56</v>
      </c>
      <c r="D180" s="295"/>
      <c r="E180" s="295"/>
      <c r="F180" s="318" t="s">
        <v>554</v>
      </c>
      <c r="G180" s="295"/>
      <c r="H180" s="295" t="s">
        <v>627</v>
      </c>
      <c r="I180" s="295" t="s">
        <v>556</v>
      </c>
      <c r="J180" s="295">
        <v>255</v>
      </c>
      <c r="K180" s="343"/>
    </row>
    <row r="181" s="1" customFormat="1" ht="15" customHeight="1">
      <c r="B181" s="320"/>
      <c r="C181" s="295" t="s">
        <v>107</v>
      </c>
      <c r="D181" s="295"/>
      <c r="E181" s="295"/>
      <c r="F181" s="318" t="s">
        <v>554</v>
      </c>
      <c r="G181" s="295"/>
      <c r="H181" s="295" t="s">
        <v>518</v>
      </c>
      <c r="I181" s="295" t="s">
        <v>556</v>
      </c>
      <c r="J181" s="295">
        <v>10</v>
      </c>
      <c r="K181" s="343"/>
    </row>
    <row r="182" s="1" customFormat="1" ht="15" customHeight="1">
      <c r="B182" s="320"/>
      <c r="C182" s="295" t="s">
        <v>108</v>
      </c>
      <c r="D182" s="295"/>
      <c r="E182" s="295"/>
      <c r="F182" s="318" t="s">
        <v>554</v>
      </c>
      <c r="G182" s="295"/>
      <c r="H182" s="295" t="s">
        <v>628</v>
      </c>
      <c r="I182" s="295" t="s">
        <v>589</v>
      </c>
      <c r="J182" s="295"/>
      <c r="K182" s="343"/>
    </row>
    <row r="183" s="1" customFormat="1" ht="15" customHeight="1">
      <c r="B183" s="320"/>
      <c r="C183" s="295" t="s">
        <v>629</v>
      </c>
      <c r="D183" s="295"/>
      <c r="E183" s="295"/>
      <c r="F183" s="318" t="s">
        <v>554</v>
      </c>
      <c r="G183" s="295"/>
      <c r="H183" s="295" t="s">
        <v>630</v>
      </c>
      <c r="I183" s="295" t="s">
        <v>589</v>
      </c>
      <c r="J183" s="295"/>
      <c r="K183" s="343"/>
    </row>
    <row r="184" s="1" customFormat="1" ht="15" customHeight="1">
      <c r="B184" s="320"/>
      <c r="C184" s="295" t="s">
        <v>618</v>
      </c>
      <c r="D184" s="295"/>
      <c r="E184" s="295"/>
      <c r="F184" s="318" t="s">
        <v>554</v>
      </c>
      <c r="G184" s="295"/>
      <c r="H184" s="295" t="s">
        <v>631</v>
      </c>
      <c r="I184" s="295" t="s">
        <v>589</v>
      </c>
      <c r="J184" s="295"/>
      <c r="K184" s="343"/>
    </row>
    <row r="185" s="1" customFormat="1" ht="15" customHeight="1">
      <c r="B185" s="320"/>
      <c r="C185" s="295" t="s">
        <v>110</v>
      </c>
      <c r="D185" s="295"/>
      <c r="E185" s="295"/>
      <c r="F185" s="318" t="s">
        <v>560</v>
      </c>
      <c r="G185" s="295"/>
      <c r="H185" s="295" t="s">
        <v>632</v>
      </c>
      <c r="I185" s="295" t="s">
        <v>556</v>
      </c>
      <c r="J185" s="295">
        <v>50</v>
      </c>
      <c r="K185" s="343"/>
    </row>
    <row r="186" s="1" customFormat="1" ht="15" customHeight="1">
      <c r="B186" s="320"/>
      <c r="C186" s="295" t="s">
        <v>633</v>
      </c>
      <c r="D186" s="295"/>
      <c r="E186" s="295"/>
      <c r="F186" s="318" t="s">
        <v>560</v>
      </c>
      <c r="G186" s="295"/>
      <c r="H186" s="295" t="s">
        <v>634</v>
      </c>
      <c r="I186" s="295" t="s">
        <v>635</v>
      </c>
      <c r="J186" s="295"/>
      <c r="K186" s="343"/>
    </row>
    <row r="187" s="1" customFormat="1" ht="15" customHeight="1">
      <c r="B187" s="320"/>
      <c r="C187" s="295" t="s">
        <v>636</v>
      </c>
      <c r="D187" s="295"/>
      <c r="E187" s="295"/>
      <c r="F187" s="318" t="s">
        <v>560</v>
      </c>
      <c r="G187" s="295"/>
      <c r="H187" s="295" t="s">
        <v>637</v>
      </c>
      <c r="I187" s="295" t="s">
        <v>635</v>
      </c>
      <c r="J187" s="295"/>
      <c r="K187" s="343"/>
    </row>
    <row r="188" s="1" customFormat="1" ht="15" customHeight="1">
      <c r="B188" s="320"/>
      <c r="C188" s="295" t="s">
        <v>638</v>
      </c>
      <c r="D188" s="295"/>
      <c r="E188" s="295"/>
      <c r="F188" s="318" t="s">
        <v>560</v>
      </c>
      <c r="G188" s="295"/>
      <c r="H188" s="295" t="s">
        <v>639</v>
      </c>
      <c r="I188" s="295" t="s">
        <v>635</v>
      </c>
      <c r="J188" s="295"/>
      <c r="K188" s="343"/>
    </row>
    <row r="189" s="1" customFormat="1" ht="15" customHeight="1">
      <c r="B189" s="320"/>
      <c r="C189" s="356" t="s">
        <v>640</v>
      </c>
      <c r="D189" s="295"/>
      <c r="E189" s="295"/>
      <c r="F189" s="318" t="s">
        <v>560</v>
      </c>
      <c r="G189" s="295"/>
      <c r="H189" s="295" t="s">
        <v>641</v>
      </c>
      <c r="I189" s="295" t="s">
        <v>642</v>
      </c>
      <c r="J189" s="357" t="s">
        <v>643</v>
      </c>
      <c r="K189" s="343"/>
    </row>
    <row r="190" s="1" customFormat="1" ht="15" customHeight="1">
      <c r="B190" s="320"/>
      <c r="C190" s="356" t="s">
        <v>44</v>
      </c>
      <c r="D190" s="295"/>
      <c r="E190" s="295"/>
      <c r="F190" s="318" t="s">
        <v>554</v>
      </c>
      <c r="G190" s="295"/>
      <c r="H190" s="292" t="s">
        <v>644</v>
      </c>
      <c r="I190" s="295" t="s">
        <v>645</v>
      </c>
      <c r="J190" s="295"/>
      <c r="K190" s="343"/>
    </row>
    <row r="191" s="1" customFormat="1" ht="15" customHeight="1">
      <c r="B191" s="320"/>
      <c r="C191" s="356" t="s">
        <v>646</v>
      </c>
      <c r="D191" s="295"/>
      <c r="E191" s="295"/>
      <c r="F191" s="318" t="s">
        <v>554</v>
      </c>
      <c r="G191" s="295"/>
      <c r="H191" s="295" t="s">
        <v>647</v>
      </c>
      <c r="I191" s="295" t="s">
        <v>589</v>
      </c>
      <c r="J191" s="295"/>
      <c r="K191" s="343"/>
    </row>
    <row r="192" s="1" customFormat="1" ht="15" customHeight="1">
      <c r="B192" s="320"/>
      <c r="C192" s="356" t="s">
        <v>648</v>
      </c>
      <c r="D192" s="295"/>
      <c r="E192" s="295"/>
      <c r="F192" s="318" t="s">
        <v>554</v>
      </c>
      <c r="G192" s="295"/>
      <c r="H192" s="295" t="s">
        <v>649</v>
      </c>
      <c r="I192" s="295" t="s">
        <v>589</v>
      </c>
      <c r="J192" s="295"/>
      <c r="K192" s="343"/>
    </row>
    <row r="193" s="1" customFormat="1" ht="15" customHeight="1">
      <c r="B193" s="320"/>
      <c r="C193" s="356" t="s">
        <v>650</v>
      </c>
      <c r="D193" s="295"/>
      <c r="E193" s="295"/>
      <c r="F193" s="318" t="s">
        <v>560</v>
      </c>
      <c r="G193" s="295"/>
      <c r="H193" s="295" t="s">
        <v>651</v>
      </c>
      <c r="I193" s="295" t="s">
        <v>589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652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653</v>
      </c>
      <c r="D200" s="359"/>
      <c r="E200" s="359"/>
      <c r="F200" s="359" t="s">
        <v>654</v>
      </c>
      <c r="G200" s="360"/>
      <c r="H200" s="359" t="s">
        <v>655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645</v>
      </c>
      <c r="D202" s="295"/>
      <c r="E202" s="295"/>
      <c r="F202" s="318" t="s">
        <v>45</v>
      </c>
      <c r="G202" s="295"/>
      <c r="H202" s="295" t="s">
        <v>656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46</v>
      </c>
      <c r="G203" s="295"/>
      <c r="H203" s="295" t="s">
        <v>657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49</v>
      </c>
      <c r="G204" s="295"/>
      <c r="H204" s="295" t="s">
        <v>658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47</v>
      </c>
      <c r="G205" s="295"/>
      <c r="H205" s="295" t="s">
        <v>659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48</v>
      </c>
      <c r="G206" s="295"/>
      <c r="H206" s="295" t="s">
        <v>660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601</v>
      </c>
      <c r="D208" s="295"/>
      <c r="E208" s="295"/>
      <c r="F208" s="318" t="s">
        <v>80</v>
      </c>
      <c r="G208" s="295"/>
      <c r="H208" s="295" t="s">
        <v>661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499</v>
      </c>
      <c r="G209" s="295"/>
      <c r="H209" s="295" t="s">
        <v>500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497</v>
      </c>
      <c r="G210" s="295"/>
      <c r="H210" s="295" t="s">
        <v>662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87</v>
      </c>
      <c r="G211" s="356"/>
      <c r="H211" s="347" t="s">
        <v>88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501</v>
      </c>
      <c r="G212" s="356"/>
      <c r="H212" s="347" t="s">
        <v>663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625</v>
      </c>
      <c r="D214" s="295"/>
      <c r="E214" s="295"/>
      <c r="F214" s="318">
        <v>1</v>
      </c>
      <c r="G214" s="356"/>
      <c r="H214" s="347" t="s">
        <v>664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665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666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667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Kadlecová Hana Ing.</dc:creator>
  <cp:lastModifiedBy>Kadlecová Hana Ing.</cp:lastModifiedBy>
  <dcterms:created xsi:type="dcterms:W3CDTF">2023-07-19T13:12:35Z</dcterms:created>
  <dcterms:modified xsi:type="dcterms:W3CDTF">2023-07-19T13:12:40Z</dcterms:modified>
</cp:coreProperties>
</file>