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75" windowWidth="14955" windowHeight="8445" activeTab="6"/>
  </bookViews>
  <sheets>
    <sheet name="Stavba" sheetId="1" r:id="rId1"/>
    <sheet name="00 00 KL" sheetId="2" r:id="rId2"/>
    <sheet name="00 00 Rek" sheetId="3" r:id="rId3"/>
    <sheet name="00 00 Pol" sheetId="4" r:id="rId4"/>
    <sheet name="01 01 KL" sheetId="5" r:id="rId5"/>
    <sheet name="01 01 Rek" sheetId="6" r:id="rId6"/>
    <sheet name="01 01 Pol" sheetId="7" r:id="rId7"/>
    <sheet name="02 02 KL" sheetId="8" r:id="rId8"/>
    <sheet name="02 02 Rek" sheetId="9" r:id="rId9"/>
    <sheet name="02 02 Pol" sheetId="10" r:id="rId10"/>
    <sheet name="03 03 KL" sheetId="11" r:id="rId11"/>
    <sheet name="03 03 Rek" sheetId="12" r:id="rId12"/>
    <sheet name="03 03 Pol" sheetId="13" r:id="rId13"/>
  </sheets>
  <definedNames>
    <definedName name="CelkemObjekty" localSheetId="0">Stavba!$F$34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'00 00 Pol'!$1:$6</definedName>
    <definedName name="_xlnm.Print_Titles" localSheetId="2">'00 00 Rek'!$1:$6</definedName>
    <definedName name="_xlnm.Print_Titles" localSheetId="6">'01 01 Pol'!$1:$6</definedName>
    <definedName name="_xlnm.Print_Titles" localSheetId="5">'01 01 Rek'!$1:$6</definedName>
    <definedName name="_xlnm.Print_Titles" localSheetId="9">'02 02 Pol'!$1:$6</definedName>
    <definedName name="_xlnm.Print_Titles" localSheetId="8">'02 02 Rek'!$1:$6</definedName>
    <definedName name="_xlnm.Print_Titles" localSheetId="12">'03 03 Pol'!$1:$6</definedName>
    <definedName name="_xlnm.Print_Titles" localSheetId="11">'03 03 Rek'!$1:$6</definedName>
    <definedName name="Objednatel" localSheetId="0">Stavba!$D$11</definedName>
    <definedName name="Objekt" localSheetId="0">Stavba!$B$29</definedName>
    <definedName name="_xlnm.Print_Area" localSheetId="1">'00 00 KL'!$A$1:$G$45</definedName>
    <definedName name="_xlnm.Print_Area" localSheetId="3">'00 00 Pol'!$A$1:$K$33</definedName>
    <definedName name="_xlnm.Print_Area" localSheetId="2">'00 00 Rek'!$A$1:$I$23</definedName>
    <definedName name="_xlnm.Print_Area" localSheetId="4">'01 01 KL'!$A$1:$G$45</definedName>
    <definedName name="_xlnm.Print_Area" localSheetId="6">'01 01 Pol'!$A$1:$K$1036</definedName>
    <definedName name="_xlnm.Print_Area" localSheetId="5">'01 01 Rek'!$A$1:$I$48</definedName>
    <definedName name="_xlnm.Print_Area" localSheetId="7">'02 02 KL'!$A$1:$G$45</definedName>
    <definedName name="_xlnm.Print_Area" localSheetId="9">'02 02 Pol'!$A$1:$K$440</definedName>
    <definedName name="_xlnm.Print_Area" localSheetId="8">'02 02 Rek'!$A$1:$I$41</definedName>
    <definedName name="_xlnm.Print_Area" localSheetId="10">'03 03 KL'!$A$1:$G$45</definedName>
    <definedName name="_xlnm.Print_Area" localSheetId="12">'03 03 Pol'!$A$1:$K$869</definedName>
    <definedName name="_xlnm.Print_Area" localSheetId="11">'03 03 Rek'!$A$1:$I$47</definedName>
    <definedName name="_xlnm.Print_Area" localSheetId="0">Stavba!$B$1:$J$104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lin" localSheetId="6" hidden="1">0</definedName>
    <definedName name="solver_lin" localSheetId="9" hidden="1">0</definedName>
    <definedName name="solver_lin" localSheetId="12" hidden="1">0</definedName>
    <definedName name="solver_num" localSheetId="3" hidden="1">0</definedName>
    <definedName name="solver_num" localSheetId="6" hidden="1">0</definedName>
    <definedName name="solver_num" localSheetId="9" hidden="1">0</definedName>
    <definedName name="solver_num" localSheetId="12" hidden="1">0</definedName>
    <definedName name="solver_opt" localSheetId="3" hidden="1">'00 00 Pol'!#REF!</definedName>
    <definedName name="solver_opt" localSheetId="6" hidden="1">'01 01 Pol'!#REF!</definedName>
    <definedName name="solver_opt" localSheetId="9" hidden="1">'02 02 Pol'!#REF!</definedName>
    <definedName name="solver_opt" localSheetId="12" hidden="1">'03 03 Pol'!#REF!</definedName>
    <definedName name="solver_typ" localSheetId="3" hidden="1">1</definedName>
    <definedName name="solver_typ" localSheetId="6" hidden="1">1</definedName>
    <definedName name="solver_typ" localSheetId="9" hidden="1">1</definedName>
    <definedName name="solver_typ" localSheetId="12" hidden="1">1</definedName>
    <definedName name="solver_val" localSheetId="3" hidden="1">0</definedName>
    <definedName name="solver_val" localSheetId="6" hidden="1">0</definedName>
    <definedName name="solver_val" localSheetId="9" hidden="1">0</definedName>
    <definedName name="solver_val" localSheetId="12" hidden="1">0</definedName>
    <definedName name="SoucetDilu" localSheetId="0">Stavba!$F$85:$J$85</definedName>
    <definedName name="StavbaCelkem" localSheetId="0">Stavba!$H$34</definedName>
    <definedName name="Zhotovitel" localSheetId="0">Stavba!$D$7</definedName>
  </definedNames>
  <calcPr calcId="125725"/>
</workbook>
</file>

<file path=xl/calcChain.xml><?xml version="1.0" encoding="utf-8"?>
<calcChain xmlns="http://schemas.openxmlformats.org/spreadsheetml/2006/main">
  <c r="E4" i="10"/>
  <c r="G21" i="11"/>
  <c r="D21"/>
  <c r="G20"/>
  <c r="D20"/>
  <c r="G19"/>
  <c r="D19"/>
  <c r="G18"/>
  <c r="D18"/>
  <c r="G17"/>
  <c r="D17"/>
  <c r="G16"/>
  <c r="D16"/>
  <c r="G15"/>
  <c r="D15"/>
  <c r="BE8" i="13"/>
  <c r="BE10"/>
  <c r="BE12"/>
  <c r="BE14"/>
  <c r="BE16"/>
  <c r="BE20"/>
  <c r="BE22" s="1"/>
  <c r="I8" i="12" s="1"/>
  <c r="BE24" i="13"/>
  <c r="BE26"/>
  <c r="BE29"/>
  <c r="BE31"/>
  <c r="BE38"/>
  <c r="BE45"/>
  <c r="BE47"/>
  <c r="BE49"/>
  <c r="BE51"/>
  <c r="BE53"/>
  <c r="BE55"/>
  <c r="BE59"/>
  <c r="BE61"/>
  <c r="BE63"/>
  <c r="BE70"/>
  <c r="BE72"/>
  <c r="BE76"/>
  <c r="BE83"/>
  <c r="BE86"/>
  <c r="BE88"/>
  <c r="BE90"/>
  <c r="BE92"/>
  <c r="BE94"/>
  <c r="BE98"/>
  <c r="BE100"/>
  <c r="BE102"/>
  <c r="BE104"/>
  <c r="BE106"/>
  <c r="BE108"/>
  <c r="BE110"/>
  <c r="BE114"/>
  <c r="BE117"/>
  <c r="BE119"/>
  <c r="BE122"/>
  <c r="BE124"/>
  <c r="BE126"/>
  <c r="BE128"/>
  <c r="BE130"/>
  <c r="BE132"/>
  <c r="BE134"/>
  <c r="BE136"/>
  <c r="BE138"/>
  <c r="BE140"/>
  <c r="BE144"/>
  <c r="BE210" s="1"/>
  <c r="I11" i="12" s="1"/>
  <c r="BE146" i="13"/>
  <c r="BE148"/>
  <c r="BE151"/>
  <c r="BE159"/>
  <c r="BE161"/>
  <c r="BE181"/>
  <c r="BE193"/>
  <c r="BE201"/>
  <c r="BE208"/>
  <c r="BE212"/>
  <c r="BE216"/>
  <c r="BE218"/>
  <c r="BE220"/>
  <c r="BE224"/>
  <c r="BE226"/>
  <c r="BE228"/>
  <c r="BE232"/>
  <c r="BE254" s="1"/>
  <c r="I13" i="12" s="1"/>
  <c r="BE238" i="13"/>
  <c r="BE240"/>
  <c r="BE246"/>
  <c r="BE256"/>
  <c r="BE258" s="1"/>
  <c r="I14" i="12" s="1"/>
  <c r="BE260" i="13"/>
  <c r="BE287" s="1"/>
  <c r="I15" i="12" s="1"/>
  <c r="BE262" i="13"/>
  <c r="BE264"/>
  <c r="BE266"/>
  <c r="BE268"/>
  <c r="BE271"/>
  <c r="BE273"/>
  <c r="BE275"/>
  <c r="BE279"/>
  <c r="BE281"/>
  <c r="BE283"/>
  <c r="BE285"/>
  <c r="BE289"/>
  <c r="BE293" s="1"/>
  <c r="I16" i="12" s="1"/>
  <c r="BE291" i="13"/>
  <c r="BE295"/>
  <c r="BE297"/>
  <c r="BE299"/>
  <c r="BE301"/>
  <c r="BE303"/>
  <c r="BE305"/>
  <c r="BE307"/>
  <c r="BE309"/>
  <c r="BE312"/>
  <c r="BE314"/>
  <c r="BE316"/>
  <c r="BE318"/>
  <c r="BE320"/>
  <c r="BE322"/>
  <c r="BE325"/>
  <c r="BE327"/>
  <c r="BE329"/>
  <c r="BE331"/>
  <c r="BE333"/>
  <c r="BE335"/>
  <c r="BE337"/>
  <c r="BE339"/>
  <c r="BE341"/>
  <c r="BE343"/>
  <c r="BE345"/>
  <c r="BE348"/>
  <c r="BE350"/>
  <c r="BE352"/>
  <c r="BE354"/>
  <c r="BE356"/>
  <c r="BE358"/>
  <c r="BE365"/>
  <c r="BE374"/>
  <c r="BE376"/>
  <c r="BE380"/>
  <c r="BE387"/>
  <c r="BE388"/>
  <c r="BE389"/>
  <c r="BE390"/>
  <c r="BE391"/>
  <c r="BE392"/>
  <c r="BE395"/>
  <c r="BE396" s="1"/>
  <c r="I18" i="12" s="1"/>
  <c r="BE398" i="13"/>
  <c r="BE407"/>
  <c r="BE410"/>
  <c r="BE412"/>
  <c r="BE414"/>
  <c r="BE416"/>
  <c r="BE431"/>
  <c r="BE443"/>
  <c r="BE445"/>
  <c r="BE448"/>
  <c r="BE450"/>
  <c r="BE452"/>
  <c r="BE454"/>
  <c r="BE457"/>
  <c r="BE460"/>
  <c r="BE463"/>
  <c r="BE465"/>
  <c r="BE467"/>
  <c r="BE469"/>
  <c r="BE471"/>
  <c r="BE473"/>
  <c r="BE475"/>
  <c r="BE477"/>
  <c r="BE479"/>
  <c r="BE481"/>
  <c r="BE482"/>
  <c r="BE483"/>
  <c r="BE484"/>
  <c r="BE485"/>
  <c r="BE486"/>
  <c r="BE487"/>
  <c r="BE488"/>
  <c r="BE491"/>
  <c r="BE493"/>
  <c r="BE495"/>
  <c r="BE497"/>
  <c r="BE504"/>
  <c r="BE506"/>
  <c r="BE510"/>
  <c r="BE516"/>
  <c r="BE518"/>
  <c r="BE524"/>
  <c r="BE526"/>
  <c r="BE529"/>
  <c r="BE532"/>
  <c r="BE533"/>
  <c r="BE534"/>
  <c r="BE535"/>
  <c r="BE536"/>
  <c r="BE537"/>
  <c r="BE538"/>
  <c r="BE539"/>
  <c r="BE542"/>
  <c r="BE555" s="1"/>
  <c r="I22" i="12" s="1"/>
  <c r="BE545" i="13"/>
  <c r="BE547"/>
  <c r="BE548"/>
  <c r="BE549"/>
  <c r="BE550"/>
  <c r="BE551"/>
  <c r="BE552"/>
  <c r="BE553"/>
  <c r="BE554"/>
  <c r="BE557"/>
  <c r="BE559"/>
  <c r="BE561"/>
  <c r="BE563"/>
  <c r="BE566"/>
  <c r="BE568"/>
  <c r="BE594" s="1"/>
  <c r="I24" i="12" s="1"/>
  <c r="BE570" i="13"/>
  <c r="BE572"/>
  <c r="BE574"/>
  <c r="BE576"/>
  <c r="BE578"/>
  <c r="BE582"/>
  <c r="BE584"/>
  <c r="BE586"/>
  <c r="BE588"/>
  <c r="BE589"/>
  <c r="BE590"/>
  <c r="BE591"/>
  <c r="BE592"/>
  <c r="BE593"/>
  <c r="BE596"/>
  <c r="BE598"/>
  <c r="BE600"/>
  <c r="BE602"/>
  <c r="BE604"/>
  <c r="BE606"/>
  <c r="BE608"/>
  <c r="BE610"/>
  <c r="BE612"/>
  <c r="BE614"/>
  <c r="BE616"/>
  <c r="BE618"/>
  <c r="BE620"/>
  <c r="BE622"/>
  <c r="BE624"/>
  <c r="BE626"/>
  <c r="BE628"/>
  <c r="BE630"/>
  <c r="BE632"/>
  <c r="BE634"/>
  <c r="BE636"/>
  <c r="BE638"/>
  <c r="BE640"/>
  <c r="BE642"/>
  <c r="BE644"/>
  <c r="BE646"/>
  <c r="BE648"/>
  <c r="BE650"/>
  <c r="BE652"/>
  <c r="BE654"/>
  <c r="BE656"/>
  <c r="BE658"/>
  <c r="BE660"/>
  <c r="BE662"/>
  <c r="BE664"/>
  <c r="BE666"/>
  <c r="BE668"/>
  <c r="BE670"/>
  <c r="BE672"/>
  <c r="BE674"/>
  <c r="BE676"/>
  <c r="BE678"/>
  <c r="BE680"/>
  <c r="BE682"/>
  <c r="BE684"/>
  <c r="BE686"/>
  <c r="BE688"/>
  <c r="BE690"/>
  <c r="BE692"/>
  <c r="BE694"/>
  <c r="BE696"/>
  <c r="BE698"/>
  <c r="BE700"/>
  <c r="BE702"/>
  <c r="BE704"/>
  <c r="BE706"/>
  <c r="BE708"/>
  <c r="BE710"/>
  <c r="BE712"/>
  <c r="BE714"/>
  <c r="BE716"/>
  <c r="BE719"/>
  <c r="BE723"/>
  <c r="BE726"/>
  <c r="BE728"/>
  <c r="BE730"/>
  <c r="BE732"/>
  <c r="BE734"/>
  <c r="BE738"/>
  <c r="BE742"/>
  <c r="BE744"/>
  <c r="BE746"/>
  <c r="BE748"/>
  <c r="BE750"/>
  <c r="BE752"/>
  <c r="BE755"/>
  <c r="BE758"/>
  <c r="BE759"/>
  <c r="BE760"/>
  <c r="BE761"/>
  <c r="BE762"/>
  <c r="BE763"/>
  <c r="BE764"/>
  <c r="BE767"/>
  <c r="BE769"/>
  <c r="BE773"/>
  <c r="BE811" s="1"/>
  <c r="I27" i="12" s="1"/>
  <c r="BE778" i="13"/>
  <c r="BE780"/>
  <c r="BE782"/>
  <c r="BE785"/>
  <c r="BE787"/>
  <c r="BE789"/>
  <c r="BE791"/>
  <c r="BE797"/>
  <c r="BE800"/>
  <c r="BE804"/>
  <c r="BE807"/>
  <c r="BE810"/>
  <c r="BE813"/>
  <c r="BE815"/>
  <c r="BE817"/>
  <c r="BE819"/>
  <c r="BE824" s="1"/>
  <c r="I28" i="12" s="1"/>
  <c r="BE821" i="13"/>
  <c r="BE823"/>
  <c r="BE826"/>
  <c r="BE830" s="1"/>
  <c r="I29" i="12" s="1"/>
  <c r="BE829" i="13"/>
  <c r="BE832"/>
  <c r="BE834"/>
  <c r="BE836"/>
  <c r="BE850"/>
  <c r="BE852"/>
  <c r="BE855"/>
  <c r="BE863" s="1"/>
  <c r="I31" i="12" s="1"/>
  <c r="BE859" i="13"/>
  <c r="BE865"/>
  <c r="BE867"/>
  <c r="BD8"/>
  <c r="BD18" s="1"/>
  <c r="H7" i="12" s="1"/>
  <c r="BD10" i="13"/>
  <c r="BD12"/>
  <c r="BD14"/>
  <c r="BD16"/>
  <c r="BD20"/>
  <c r="BD22" s="1"/>
  <c r="H8" i="12" s="1"/>
  <c r="BD24" i="13"/>
  <c r="BD26"/>
  <c r="BD29"/>
  <c r="BD31"/>
  <c r="BD38"/>
  <c r="BD45"/>
  <c r="BD47"/>
  <c r="BD49"/>
  <c r="BD51"/>
  <c r="BD53"/>
  <c r="BD55"/>
  <c r="BD59"/>
  <c r="BD61"/>
  <c r="BD63"/>
  <c r="BD70"/>
  <c r="BD72"/>
  <c r="BD76"/>
  <c r="BD83"/>
  <c r="BD86"/>
  <c r="BD88"/>
  <c r="BD90"/>
  <c r="BD92"/>
  <c r="BD94"/>
  <c r="BD98"/>
  <c r="BD100"/>
  <c r="BD102"/>
  <c r="BD104"/>
  <c r="BD106"/>
  <c r="BD108"/>
  <c r="BD110"/>
  <c r="BD114"/>
  <c r="BD117"/>
  <c r="BD119"/>
  <c r="BD122"/>
  <c r="BD124"/>
  <c r="BD126"/>
  <c r="BD128"/>
  <c r="BD130"/>
  <c r="BD132"/>
  <c r="BD134"/>
  <c r="BD136"/>
  <c r="BD138"/>
  <c r="BD140"/>
  <c r="BD144"/>
  <c r="BD146"/>
  <c r="BD148"/>
  <c r="BD151"/>
  <c r="BD159"/>
  <c r="BD161"/>
  <c r="BD181"/>
  <c r="BD193"/>
  <c r="BD201"/>
  <c r="BD208"/>
  <c r="BD212"/>
  <c r="BD216"/>
  <c r="BD218"/>
  <c r="BD220"/>
  <c r="BD224"/>
  <c r="BD226"/>
  <c r="BD228"/>
  <c r="BD232"/>
  <c r="BD254" s="1"/>
  <c r="H13" i="12" s="1"/>
  <c r="BD238" i="13"/>
  <c r="BD240"/>
  <c r="BD246"/>
  <c r="BD256"/>
  <c r="BD258"/>
  <c r="H14" i="12" s="1"/>
  <c r="BD260" i="13"/>
  <c r="BD262"/>
  <c r="BD264"/>
  <c r="BD266"/>
  <c r="BD268"/>
  <c r="BD271"/>
  <c r="BD273"/>
  <c r="BD275"/>
  <c r="BD279"/>
  <c r="BD281"/>
  <c r="BD283"/>
  <c r="BD285"/>
  <c r="BD289"/>
  <c r="BD291"/>
  <c r="BD293" s="1"/>
  <c r="H16" i="12" s="1"/>
  <c r="BD295" i="13"/>
  <c r="BD393" s="1"/>
  <c r="H17" i="12" s="1"/>
  <c r="BD297" i="13"/>
  <c r="BD299"/>
  <c r="BD301"/>
  <c r="BD303"/>
  <c r="BD305"/>
  <c r="BD307"/>
  <c r="BD309"/>
  <c r="BD312"/>
  <c r="BD314"/>
  <c r="BD316"/>
  <c r="BD318"/>
  <c r="BD320"/>
  <c r="BD322"/>
  <c r="BD325"/>
  <c r="BD327"/>
  <c r="BD329"/>
  <c r="BD331"/>
  <c r="BD333"/>
  <c r="BD335"/>
  <c r="BD337"/>
  <c r="BD339"/>
  <c r="BD341"/>
  <c r="BD343"/>
  <c r="BD345"/>
  <c r="BD348"/>
  <c r="BD350"/>
  <c r="BD352"/>
  <c r="BD354"/>
  <c r="BD356"/>
  <c r="BD358"/>
  <c r="BD365"/>
  <c r="BD374"/>
  <c r="BD376"/>
  <c r="BD380"/>
  <c r="BD387"/>
  <c r="BD388"/>
  <c r="BD389"/>
  <c r="BD390"/>
  <c r="BD391"/>
  <c r="BD392"/>
  <c r="BD395"/>
  <c r="BD396"/>
  <c r="H18" i="12" s="1"/>
  <c r="BD398" i="13"/>
  <c r="BD407"/>
  <c r="BD410"/>
  <c r="BD412"/>
  <c r="BD414"/>
  <c r="BD416"/>
  <c r="BD431"/>
  <c r="BD443"/>
  <c r="BD445"/>
  <c r="BD448"/>
  <c r="BD450"/>
  <c r="BD452"/>
  <c r="BD454"/>
  <c r="BD457"/>
  <c r="BD460"/>
  <c r="BD463"/>
  <c r="BD465"/>
  <c r="BD467"/>
  <c r="BD469"/>
  <c r="BD471"/>
  <c r="BD473"/>
  <c r="BD475"/>
  <c r="BD477"/>
  <c r="BD479"/>
  <c r="BD481"/>
  <c r="BD482"/>
  <c r="BD483"/>
  <c r="BD484"/>
  <c r="BD485"/>
  <c r="BD486"/>
  <c r="BD487"/>
  <c r="BD488"/>
  <c r="BD491"/>
  <c r="BD493"/>
  <c r="BD495"/>
  <c r="BD497"/>
  <c r="BD504"/>
  <c r="BD506"/>
  <c r="BD510"/>
  <c r="BD516"/>
  <c r="BD518"/>
  <c r="BD524"/>
  <c r="BD526"/>
  <c r="BD529"/>
  <c r="BD532"/>
  <c r="BD533"/>
  <c r="BD534"/>
  <c r="BD535"/>
  <c r="BD536"/>
  <c r="BD537"/>
  <c r="BD538"/>
  <c r="BD539"/>
  <c r="BD542"/>
  <c r="BD545"/>
  <c r="BD547"/>
  <c r="BD548"/>
  <c r="BD549"/>
  <c r="BD550"/>
  <c r="BD551"/>
  <c r="BD552"/>
  <c r="BD553"/>
  <c r="BD554"/>
  <c r="BD557"/>
  <c r="BD559"/>
  <c r="BD561"/>
  <c r="BD563"/>
  <c r="BD566"/>
  <c r="BD568"/>
  <c r="BD570"/>
  <c r="BD572"/>
  <c r="BD574"/>
  <c r="BD576"/>
  <c r="BD578"/>
  <c r="BD582"/>
  <c r="BD584"/>
  <c r="BD586"/>
  <c r="BD588"/>
  <c r="BD589"/>
  <c r="BD590"/>
  <c r="BD591"/>
  <c r="BD592"/>
  <c r="BD593"/>
  <c r="BD596"/>
  <c r="BD598"/>
  <c r="BD717" s="1"/>
  <c r="H25" i="12" s="1"/>
  <c r="BD600" i="13"/>
  <c r="BD602"/>
  <c r="BD604"/>
  <c r="BD606"/>
  <c r="BD608"/>
  <c r="BD610"/>
  <c r="BD612"/>
  <c r="BD614"/>
  <c r="BD616"/>
  <c r="BD618"/>
  <c r="BD620"/>
  <c r="BD622"/>
  <c r="BD624"/>
  <c r="BD626"/>
  <c r="BD628"/>
  <c r="BD630"/>
  <c r="BD632"/>
  <c r="BD634"/>
  <c r="BD636"/>
  <c r="BD638"/>
  <c r="BD640"/>
  <c r="BD642"/>
  <c r="BD644"/>
  <c r="BD646"/>
  <c r="BD648"/>
  <c r="BD650"/>
  <c r="BD652"/>
  <c r="BD654"/>
  <c r="BD656"/>
  <c r="BD658"/>
  <c r="BD660"/>
  <c r="BD662"/>
  <c r="BD664"/>
  <c r="BD666"/>
  <c r="BD668"/>
  <c r="BD670"/>
  <c r="BD672"/>
  <c r="BD674"/>
  <c r="BD676"/>
  <c r="BD678"/>
  <c r="BD680"/>
  <c r="BD682"/>
  <c r="BD684"/>
  <c r="BD686"/>
  <c r="BD688"/>
  <c r="BD690"/>
  <c r="BD692"/>
  <c r="BD694"/>
  <c r="BD696"/>
  <c r="BD698"/>
  <c r="BD700"/>
  <c r="BD702"/>
  <c r="BD704"/>
  <c r="BD706"/>
  <c r="BD708"/>
  <c r="BD710"/>
  <c r="BD712"/>
  <c r="BD714"/>
  <c r="BD716"/>
  <c r="BD719"/>
  <c r="BD723"/>
  <c r="BD726"/>
  <c r="BD728"/>
  <c r="BD765" s="1"/>
  <c r="H26" i="12" s="1"/>
  <c r="BD730" i="13"/>
  <c r="BD732"/>
  <c r="BD734"/>
  <c r="BD738"/>
  <c r="BD742"/>
  <c r="BD744"/>
  <c r="BD746"/>
  <c r="BD748"/>
  <c r="BD750"/>
  <c r="BD752"/>
  <c r="BD755"/>
  <c r="BD758"/>
  <c r="BD759"/>
  <c r="BD760"/>
  <c r="BD761"/>
  <c r="BD762"/>
  <c r="BD763"/>
  <c r="BD764"/>
  <c r="BD767"/>
  <c r="BD769"/>
  <c r="BD773"/>
  <c r="BD778"/>
  <c r="BD780"/>
  <c r="BD782"/>
  <c r="BD785"/>
  <c r="BD787"/>
  <c r="BD789"/>
  <c r="BD791"/>
  <c r="BD797"/>
  <c r="BD800"/>
  <c r="BD804"/>
  <c r="BD807"/>
  <c r="BD810"/>
  <c r="BD813"/>
  <c r="BD815"/>
  <c r="BD817"/>
  <c r="BD819"/>
  <c r="BD821"/>
  <c r="BD823"/>
  <c r="BD826"/>
  <c r="BD829"/>
  <c r="BD830" s="1"/>
  <c r="H29" i="12" s="1"/>
  <c r="BD832" i="13"/>
  <c r="BD834"/>
  <c r="BD836"/>
  <c r="BD850"/>
  <c r="BD852"/>
  <c r="BD855"/>
  <c r="BD863" s="1"/>
  <c r="H31" i="12" s="1"/>
  <c r="BD859" i="13"/>
  <c r="BD865"/>
  <c r="BD869" s="1"/>
  <c r="H32" i="12" s="1"/>
  <c r="BD867" i="13"/>
  <c r="BC8"/>
  <c r="BC10"/>
  <c r="BC12"/>
  <c r="BC14"/>
  <c r="BC16"/>
  <c r="BC20"/>
  <c r="BC22" s="1"/>
  <c r="G8" i="12" s="1"/>
  <c r="BC24" i="13"/>
  <c r="BC26"/>
  <c r="BC29"/>
  <c r="BC31"/>
  <c r="BC38"/>
  <c r="BC45"/>
  <c r="BC47"/>
  <c r="BC49"/>
  <c r="BC51"/>
  <c r="BC53"/>
  <c r="BC55"/>
  <c r="BC59"/>
  <c r="BC61"/>
  <c r="BC63"/>
  <c r="BC70"/>
  <c r="BC72"/>
  <c r="BC76"/>
  <c r="BC83"/>
  <c r="BC86"/>
  <c r="BC88"/>
  <c r="BC90"/>
  <c r="BC92"/>
  <c r="BC94"/>
  <c r="BC98"/>
  <c r="BC100"/>
  <c r="BC102"/>
  <c r="BC104"/>
  <c r="BC106"/>
  <c r="BC108"/>
  <c r="BC110"/>
  <c r="BC114"/>
  <c r="BC117"/>
  <c r="BC119"/>
  <c r="BC122"/>
  <c r="BC124"/>
  <c r="BC126"/>
  <c r="BC128"/>
  <c r="BC130"/>
  <c r="BC132"/>
  <c r="BC134"/>
  <c r="BC136"/>
  <c r="BC138"/>
  <c r="BC140"/>
  <c r="BC144"/>
  <c r="BC146"/>
  <c r="BC148"/>
  <c r="BC151"/>
  <c r="BC159"/>
  <c r="BC161"/>
  <c r="BC181"/>
  <c r="BC193"/>
  <c r="BC201"/>
  <c r="BC208"/>
  <c r="BC212"/>
  <c r="BC216"/>
  <c r="BC218"/>
  <c r="BC220"/>
  <c r="BC224"/>
  <c r="BC226"/>
  <c r="BC228"/>
  <c r="BC232"/>
  <c r="BC238"/>
  <c r="BC240"/>
  <c r="BC246"/>
  <c r="BC256"/>
  <c r="BC258"/>
  <c r="G14" i="12" s="1"/>
  <c r="BC260" i="13"/>
  <c r="BC262"/>
  <c r="BC264"/>
  <c r="BC266"/>
  <c r="BC268"/>
  <c r="BC271"/>
  <c r="BC273"/>
  <c r="BC275"/>
  <c r="BC279"/>
  <c r="BC281"/>
  <c r="BC283"/>
  <c r="BC285"/>
  <c r="BC289"/>
  <c r="BC293" s="1"/>
  <c r="G16" i="12" s="1"/>
  <c r="BC291" i="13"/>
  <c r="BC295"/>
  <c r="BC297"/>
  <c r="BC299"/>
  <c r="BC301"/>
  <c r="BC303"/>
  <c r="BC305"/>
  <c r="BC307"/>
  <c r="BC309"/>
  <c r="BC312"/>
  <c r="BC314"/>
  <c r="BC316"/>
  <c r="BC318"/>
  <c r="BC320"/>
  <c r="BC322"/>
  <c r="BC325"/>
  <c r="BC327"/>
  <c r="BC329"/>
  <c r="BC331"/>
  <c r="BC333"/>
  <c r="BC335"/>
  <c r="BC337"/>
  <c r="BC339"/>
  <c r="BC341"/>
  <c r="BC343"/>
  <c r="BC345"/>
  <c r="BC348"/>
  <c r="BC350"/>
  <c r="BC352"/>
  <c r="BC354"/>
  <c r="BC356"/>
  <c r="BC358"/>
  <c r="BC365"/>
  <c r="BC374"/>
  <c r="BC376"/>
  <c r="BC380"/>
  <c r="BC387"/>
  <c r="BC388"/>
  <c r="BC389"/>
  <c r="BC390"/>
  <c r="BC391"/>
  <c r="BC392"/>
  <c r="BC395"/>
  <c r="BC396"/>
  <c r="G18" i="12" s="1"/>
  <c r="BC398" i="13"/>
  <c r="BC407"/>
  <c r="BC410"/>
  <c r="BC412"/>
  <c r="BC414"/>
  <c r="BC416"/>
  <c r="BC431"/>
  <c r="BC443"/>
  <c r="BC445"/>
  <c r="BC448"/>
  <c r="BC450"/>
  <c r="BC489" s="1"/>
  <c r="G20" i="12" s="1"/>
  <c r="BC452" i="13"/>
  <c r="BC454"/>
  <c r="BC457"/>
  <c r="BC460"/>
  <c r="BC463"/>
  <c r="BC465"/>
  <c r="BC467"/>
  <c r="BC469"/>
  <c r="BC471"/>
  <c r="BC473"/>
  <c r="BC475"/>
  <c r="BC477"/>
  <c r="BC479"/>
  <c r="BC481"/>
  <c r="BC482"/>
  <c r="BC483"/>
  <c r="BC484"/>
  <c r="BC485"/>
  <c r="BC486"/>
  <c r="BC487"/>
  <c r="BC488"/>
  <c r="BC491"/>
  <c r="BC493"/>
  <c r="BC495"/>
  <c r="BC497"/>
  <c r="BC504"/>
  <c r="BC506"/>
  <c r="BC510"/>
  <c r="BC516"/>
  <c r="BC518"/>
  <c r="BC524"/>
  <c r="BC526"/>
  <c r="BC529"/>
  <c r="BC532"/>
  <c r="BC533"/>
  <c r="BC534"/>
  <c r="BC535"/>
  <c r="BC536"/>
  <c r="BC537"/>
  <c r="BC538"/>
  <c r="BC539"/>
  <c r="BC542"/>
  <c r="BC545"/>
  <c r="BC547"/>
  <c r="BC548"/>
  <c r="BC549"/>
  <c r="BC550"/>
  <c r="BC551"/>
  <c r="BC552"/>
  <c r="BC553"/>
  <c r="BC554"/>
  <c r="BC557"/>
  <c r="BC564" s="1"/>
  <c r="G23" i="12" s="1"/>
  <c r="BC559" i="13"/>
  <c r="BC561"/>
  <c r="BC563"/>
  <c r="BC566"/>
  <c r="BC568"/>
  <c r="BC570"/>
  <c r="BC572"/>
  <c r="BC574"/>
  <c r="BC576"/>
  <c r="BC578"/>
  <c r="BC582"/>
  <c r="BC584"/>
  <c r="BC586"/>
  <c r="BC588"/>
  <c r="BC589"/>
  <c r="BC590"/>
  <c r="BC591"/>
  <c r="BC592"/>
  <c r="BC593"/>
  <c r="BC596"/>
  <c r="BC598"/>
  <c r="BC600"/>
  <c r="BC602"/>
  <c r="BC604"/>
  <c r="BC606"/>
  <c r="BC608"/>
  <c r="BC610"/>
  <c r="BC612"/>
  <c r="BC614"/>
  <c r="BC616"/>
  <c r="BC618"/>
  <c r="BC620"/>
  <c r="BC622"/>
  <c r="BC624"/>
  <c r="BC626"/>
  <c r="BC628"/>
  <c r="BC630"/>
  <c r="BC632"/>
  <c r="BC634"/>
  <c r="BC636"/>
  <c r="BC638"/>
  <c r="BC640"/>
  <c r="BC642"/>
  <c r="BC644"/>
  <c r="BC646"/>
  <c r="BC648"/>
  <c r="BC650"/>
  <c r="BC652"/>
  <c r="BC654"/>
  <c r="BC656"/>
  <c r="BC658"/>
  <c r="BC660"/>
  <c r="BC662"/>
  <c r="BC664"/>
  <c r="BC666"/>
  <c r="BC668"/>
  <c r="BC670"/>
  <c r="BC672"/>
  <c r="BC674"/>
  <c r="BC676"/>
  <c r="BC678"/>
  <c r="BC680"/>
  <c r="BC682"/>
  <c r="BC684"/>
  <c r="BC686"/>
  <c r="BC688"/>
  <c r="BC690"/>
  <c r="BC692"/>
  <c r="BC694"/>
  <c r="BC696"/>
  <c r="BC698"/>
  <c r="BC700"/>
  <c r="BC702"/>
  <c r="BC704"/>
  <c r="BC706"/>
  <c r="BC708"/>
  <c r="BC710"/>
  <c r="BC712"/>
  <c r="BC714"/>
  <c r="BC716"/>
  <c r="BC719"/>
  <c r="BC723"/>
  <c r="BC726"/>
  <c r="BC728"/>
  <c r="BC730"/>
  <c r="BC732"/>
  <c r="BC734"/>
  <c r="BC738"/>
  <c r="BC742"/>
  <c r="BC744"/>
  <c r="BC746"/>
  <c r="BC748"/>
  <c r="BC750"/>
  <c r="BC752"/>
  <c r="BC755"/>
  <c r="BC758"/>
  <c r="BC759"/>
  <c r="BC760"/>
  <c r="BC761"/>
  <c r="BC762"/>
  <c r="BC763"/>
  <c r="BC764"/>
  <c r="BC767"/>
  <c r="BC769"/>
  <c r="BC773"/>
  <c r="BC778"/>
  <c r="BC780"/>
  <c r="BC782"/>
  <c r="BC785"/>
  <c r="BC787"/>
  <c r="BC789"/>
  <c r="BC791"/>
  <c r="BC797"/>
  <c r="BC800"/>
  <c r="BC804"/>
  <c r="BC807"/>
  <c r="BC810"/>
  <c r="BC813"/>
  <c r="BC815"/>
  <c r="BC817"/>
  <c r="BC819"/>
  <c r="BC821"/>
  <c r="BC823"/>
  <c r="BC826"/>
  <c r="BC829"/>
  <c r="BC832"/>
  <c r="BC834"/>
  <c r="BC836"/>
  <c r="BC850"/>
  <c r="BC852"/>
  <c r="BC855"/>
  <c r="BC863" s="1"/>
  <c r="G31" i="12" s="1"/>
  <c r="BC859" i="13"/>
  <c r="BC865"/>
  <c r="BC867"/>
  <c r="BB8"/>
  <c r="BB18" s="1"/>
  <c r="F7" i="12" s="1"/>
  <c r="BB10" i="13"/>
  <c r="BB12"/>
  <c r="BB14"/>
  <c r="BB16"/>
  <c r="BB20"/>
  <c r="BB22"/>
  <c r="F8" i="12" s="1"/>
  <c r="BB24" i="13"/>
  <c r="BB26"/>
  <c r="BB29"/>
  <c r="BB31"/>
  <c r="BB38"/>
  <c r="BB45"/>
  <c r="BB47"/>
  <c r="BB49"/>
  <c r="BB51"/>
  <c r="BB53"/>
  <c r="BB55"/>
  <c r="BB59"/>
  <c r="BB61"/>
  <c r="BB63"/>
  <c r="BB70"/>
  <c r="BB72"/>
  <c r="BB76"/>
  <c r="BB83"/>
  <c r="BB86"/>
  <c r="BB88"/>
  <c r="BB90"/>
  <c r="BB92"/>
  <c r="BB94"/>
  <c r="BB98"/>
  <c r="BB100"/>
  <c r="BB102"/>
  <c r="BB104"/>
  <c r="BB106"/>
  <c r="BB108"/>
  <c r="BB110"/>
  <c r="BB114"/>
  <c r="BB117"/>
  <c r="BB119"/>
  <c r="BB122"/>
  <c r="BB124"/>
  <c r="BB126"/>
  <c r="BB128"/>
  <c r="BB130"/>
  <c r="BB132"/>
  <c r="BB134"/>
  <c r="BB136"/>
  <c r="BB138"/>
  <c r="BB140"/>
  <c r="BB144"/>
  <c r="BB146"/>
  <c r="BB148"/>
  <c r="BB151"/>
  <c r="BB159"/>
  <c r="BB161"/>
  <c r="BB181"/>
  <c r="BB193"/>
  <c r="BB201"/>
  <c r="BB208"/>
  <c r="BB212"/>
  <c r="BB216"/>
  <c r="BB218"/>
  <c r="BB220"/>
  <c r="BB224"/>
  <c r="BB226"/>
  <c r="BB228"/>
  <c r="BB232"/>
  <c r="BB254" s="1"/>
  <c r="F13" i="12" s="1"/>
  <c r="BB238" i="13"/>
  <c r="BB240"/>
  <c r="BB246"/>
  <c r="BB256"/>
  <c r="BB258" s="1"/>
  <c r="F14" i="12" s="1"/>
  <c r="BB260" i="13"/>
  <c r="BB262"/>
  <c r="BB264"/>
  <c r="BB266"/>
  <c r="BB268"/>
  <c r="BB271"/>
  <c r="BB273"/>
  <c r="BB275"/>
  <c r="BB279"/>
  <c r="BB281"/>
  <c r="BB283"/>
  <c r="BB285"/>
  <c r="BB289"/>
  <c r="BB293" s="1"/>
  <c r="F16" i="12" s="1"/>
  <c r="BB291" i="13"/>
  <c r="BB295"/>
  <c r="BB297"/>
  <c r="BB299"/>
  <c r="BB301"/>
  <c r="BB303"/>
  <c r="BB305"/>
  <c r="BB307"/>
  <c r="BB309"/>
  <c r="BB312"/>
  <c r="BB314"/>
  <c r="BB316"/>
  <c r="BB318"/>
  <c r="BB320"/>
  <c r="BB322"/>
  <c r="BB325"/>
  <c r="BB327"/>
  <c r="BB329"/>
  <c r="BB331"/>
  <c r="BB333"/>
  <c r="BB335"/>
  <c r="BB337"/>
  <c r="BB339"/>
  <c r="BB341"/>
  <c r="BB343"/>
  <c r="BB345"/>
  <c r="BB348"/>
  <c r="BB350"/>
  <c r="BB352"/>
  <c r="BB354"/>
  <c r="BB356"/>
  <c r="BB358"/>
  <c r="BB365"/>
  <c r="BB374"/>
  <c r="BB376"/>
  <c r="BB380"/>
  <c r="BB387"/>
  <c r="BB388"/>
  <c r="BB389"/>
  <c r="BB390"/>
  <c r="BB391"/>
  <c r="BB392"/>
  <c r="BB395"/>
  <c r="BB396" s="1"/>
  <c r="F18" i="12" s="1"/>
  <c r="G398" i="13"/>
  <c r="BB398"/>
  <c r="G407"/>
  <c r="BB407" s="1"/>
  <c r="G410"/>
  <c r="BB410"/>
  <c r="G412"/>
  <c r="BB412" s="1"/>
  <c r="G414"/>
  <c r="BB414" s="1"/>
  <c r="G416"/>
  <c r="BB416" s="1"/>
  <c r="G431"/>
  <c r="BB431" s="1"/>
  <c r="G443"/>
  <c r="BB443" s="1"/>
  <c r="G445"/>
  <c r="BB445" s="1"/>
  <c r="G448"/>
  <c r="BB448" s="1"/>
  <c r="G450"/>
  <c r="BB450" s="1"/>
  <c r="G452"/>
  <c r="BB452" s="1"/>
  <c r="G454"/>
  <c r="BB454" s="1"/>
  <c r="G457"/>
  <c r="BB457" s="1"/>
  <c r="G460"/>
  <c r="BB460" s="1"/>
  <c r="G463"/>
  <c r="BB463"/>
  <c r="G465"/>
  <c r="BB465" s="1"/>
  <c r="G467"/>
  <c r="BB467"/>
  <c r="G469"/>
  <c r="BB469" s="1"/>
  <c r="G471"/>
  <c r="BB471"/>
  <c r="G473"/>
  <c r="BB473" s="1"/>
  <c r="G475"/>
  <c r="BB475" s="1"/>
  <c r="G477"/>
  <c r="BB477" s="1"/>
  <c r="G479"/>
  <c r="BB479" s="1"/>
  <c r="G481"/>
  <c r="BB481" s="1"/>
  <c r="G482"/>
  <c r="BB482" s="1"/>
  <c r="G483"/>
  <c r="BB483" s="1"/>
  <c r="G484"/>
  <c r="BB484" s="1"/>
  <c r="G485"/>
  <c r="BB485" s="1"/>
  <c r="G486"/>
  <c r="BB486" s="1"/>
  <c r="G487"/>
  <c r="BB487" s="1"/>
  <c r="G488"/>
  <c r="BB488"/>
  <c r="G491"/>
  <c r="BB491" s="1"/>
  <c r="G493"/>
  <c r="BB493" s="1"/>
  <c r="G495"/>
  <c r="BB495" s="1"/>
  <c r="G497"/>
  <c r="BB497" s="1"/>
  <c r="G504"/>
  <c r="BB504"/>
  <c r="G506"/>
  <c r="BB506" s="1"/>
  <c r="G510"/>
  <c r="BB510"/>
  <c r="G516"/>
  <c r="BB516" s="1"/>
  <c r="G518"/>
  <c r="BB518"/>
  <c r="G524"/>
  <c r="BB524" s="1"/>
  <c r="G526"/>
  <c r="BB526" s="1"/>
  <c r="G529"/>
  <c r="BB529" s="1"/>
  <c r="G532"/>
  <c r="BB532" s="1"/>
  <c r="G533"/>
  <c r="BB533" s="1"/>
  <c r="G534"/>
  <c r="BB534" s="1"/>
  <c r="G535"/>
  <c r="BB535" s="1"/>
  <c r="G536"/>
  <c r="BB536" s="1"/>
  <c r="G537"/>
  <c r="BB537" s="1"/>
  <c r="G538"/>
  <c r="BB538" s="1"/>
  <c r="G539"/>
  <c r="BB539" s="1"/>
  <c r="G542"/>
  <c r="BB542" s="1"/>
  <c r="G545"/>
  <c r="BB545" s="1"/>
  <c r="G547"/>
  <c r="BB547" s="1"/>
  <c r="G548"/>
  <c r="BB548" s="1"/>
  <c r="G549"/>
  <c r="BB549" s="1"/>
  <c r="G550"/>
  <c r="BB550" s="1"/>
  <c r="G551"/>
  <c r="BB551" s="1"/>
  <c r="G552"/>
  <c r="BB552"/>
  <c r="G553"/>
  <c r="BB553" s="1"/>
  <c r="G554"/>
  <c r="BB554" s="1"/>
  <c r="G557"/>
  <c r="BB557" s="1"/>
  <c r="G559"/>
  <c r="BB559" s="1"/>
  <c r="G561"/>
  <c r="BB561"/>
  <c r="G563"/>
  <c r="BB563" s="1"/>
  <c r="G566"/>
  <c r="BB566" s="1"/>
  <c r="G568"/>
  <c r="BB568"/>
  <c r="G570"/>
  <c r="BB570" s="1"/>
  <c r="G572"/>
  <c r="BB572" s="1"/>
  <c r="G574"/>
  <c r="BB574" s="1"/>
  <c r="G576"/>
  <c r="BB576" s="1"/>
  <c r="G578"/>
  <c r="BB578" s="1"/>
  <c r="G582"/>
  <c r="BB582" s="1"/>
  <c r="G584"/>
  <c r="BB584" s="1"/>
  <c r="G586"/>
  <c r="BB586"/>
  <c r="G588"/>
  <c r="BB588" s="1"/>
  <c r="G589"/>
  <c r="BB589" s="1"/>
  <c r="G590"/>
  <c r="BB590" s="1"/>
  <c r="G591"/>
  <c r="BB591"/>
  <c r="G592"/>
  <c r="BB592" s="1"/>
  <c r="G593"/>
  <c r="BB593"/>
  <c r="G596"/>
  <c r="BB596" s="1"/>
  <c r="G598"/>
  <c r="BB598" s="1"/>
  <c r="G600"/>
  <c r="BB600"/>
  <c r="G602"/>
  <c r="BB602" s="1"/>
  <c r="G604"/>
  <c r="BB604"/>
  <c r="G606"/>
  <c r="BB606" s="1"/>
  <c r="G608"/>
  <c r="BB608"/>
  <c r="G610"/>
  <c r="BB610" s="1"/>
  <c r="G612"/>
  <c r="BB612" s="1"/>
  <c r="G614"/>
  <c r="BB614" s="1"/>
  <c r="G616"/>
  <c r="BB616" s="1"/>
  <c r="G618"/>
  <c r="BB618" s="1"/>
  <c r="G620"/>
  <c r="BB620" s="1"/>
  <c r="G622"/>
  <c r="BB622" s="1"/>
  <c r="G624"/>
  <c r="BB624"/>
  <c r="G626"/>
  <c r="BB626" s="1"/>
  <c r="G628"/>
  <c r="BB628" s="1"/>
  <c r="G630"/>
  <c r="BB630" s="1"/>
  <c r="G632"/>
  <c r="BB632"/>
  <c r="G634"/>
  <c r="BB634" s="1"/>
  <c r="G636"/>
  <c r="BB636"/>
  <c r="G638"/>
  <c r="BB638" s="1"/>
  <c r="G640"/>
  <c r="BB640"/>
  <c r="G642"/>
  <c r="BB642" s="1"/>
  <c r="G644"/>
  <c r="BB644" s="1"/>
  <c r="G646"/>
  <c r="BB646" s="1"/>
  <c r="G648"/>
  <c r="BB648" s="1"/>
  <c r="G650"/>
  <c r="BB650" s="1"/>
  <c r="G652"/>
  <c r="BB652" s="1"/>
  <c r="G654"/>
  <c r="BB654" s="1"/>
  <c r="G656"/>
  <c r="BB656"/>
  <c r="G658"/>
  <c r="BB658" s="1"/>
  <c r="G660"/>
  <c r="BB660" s="1"/>
  <c r="G662"/>
  <c r="BB662" s="1"/>
  <c r="G664"/>
  <c r="BB664"/>
  <c r="G666"/>
  <c r="BB666" s="1"/>
  <c r="G668"/>
  <c r="BB668"/>
  <c r="G670"/>
  <c r="BB670" s="1"/>
  <c r="G672"/>
  <c r="BB672"/>
  <c r="G674"/>
  <c r="BB674" s="1"/>
  <c r="G676"/>
  <c r="BB676" s="1"/>
  <c r="G678"/>
  <c r="BB678" s="1"/>
  <c r="G680"/>
  <c r="BB680" s="1"/>
  <c r="G682"/>
  <c r="BB682" s="1"/>
  <c r="G684"/>
  <c r="BB684" s="1"/>
  <c r="G686"/>
  <c r="BB686" s="1"/>
  <c r="G688"/>
  <c r="BB688"/>
  <c r="G690"/>
  <c r="BB690" s="1"/>
  <c r="G692"/>
  <c r="BB692" s="1"/>
  <c r="G694"/>
  <c r="BB694" s="1"/>
  <c r="G696"/>
  <c r="BB696"/>
  <c r="G698"/>
  <c r="BB698" s="1"/>
  <c r="G700"/>
  <c r="BB700"/>
  <c r="G702"/>
  <c r="BB702" s="1"/>
  <c r="G704"/>
  <c r="BB704"/>
  <c r="G706"/>
  <c r="BB706" s="1"/>
  <c r="G708"/>
  <c r="BB708" s="1"/>
  <c r="G710"/>
  <c r="BB710" s="1"/>
  <c r="G712"/>
  <c r="BB712" s="1"/>
  <c r="G714"/>
  <c r="BB714" s="1"/>
  <c r="G716"/>
  <c r="BB716" s="1"/>
  <c r="G719"/>
  <c r="BB719" s="1"/>
  <c r="G723"/>
  <c r="BB723" s="1"/>
  <c r="G726"/>
  <c r="BB726"/>
  <c r="G728"/>
  <c r="BB728" s="1"/>
  <c r="G730"/>
  <c r="BB730" s="1"/>
  <c r="G732"/>
  <c r="BB732" s="1"/>
  <c r="G734"/>
  <c r="BB734"/>
  <c r="G738"/>
  <c r="BB738" s="1"/>
  <c r="G742"/>
  <c r="BB742" s="1"/>
  <c r="G744"/>
  <c r="BB744" s="1"/>
  <c r="G746"/>
  <c r="BB746"/>
  <c r="G748"/>
  <c r="BB748" s="1"/>
  <c r="G750"/>
  <c r="BB750"/>
  <c r="G752"/>
  <c r="BB752" s="1"/>
  <c r="G755"/>
  <c r="BB755"/>
  <c r="G758"/>
  <c r="BB758" s="1"/>
  <c r="G759"/>
  <c r="BB759" s="1"/>
  <c r="G760"/>
  <c r="BB760" s="1"/>
  <c r="G761"/>
  <c r="BB761"/>
  <c r="G762"/>
  <c r="BB762" s="1"/>
  <c r="G763"/>
  <c r="BB763" s="1"/>
  <c r="G764"/>
  <c r="BB764" s="1"/>
  <c r="G767"/>
  <c r="BB767" s="1"/>
  <c r="G769"/>
  <c r="BB769" s="1"/>
  <c r="G773"/>
  <c r="BB773" s="1"/>
  <c r="G778"/>
  <c r="BB778"/>
  <c r="G780"/>
  <c r="BB780" s="1"/>
  <c r="G782"/>
  <c r="BB782" s="1"/>
  <c r="G785"/>
  <c r="BB785" s="1"/>
  <c r="G787"/>
  <c r="BB787"/>
  <c r="G789"/>
  <c r="BB789" s="1"/>
  <c r="G791"/>
  <c r="BB791" s="1"/>
  <c r="G797"/>
  <c r="BB797" s="1"/>
  <c r="G800"/>
  <c r="BB800"/>
  <c r="G804"/>
  <c r="BB804" s="1"/>
  <c r="G807"/>
  <c r="BB807" s="1"/>
  <c r="G810"/>
  <c r="BB810" s="1"/>
  <c r="G813"/>
  <c r="BB813" s="1"/>
  <c r="G815"/>
  <c r="BB815" s="1"/>
  <c r="G817"/>
  <c r="BB817" s="1"/>
  <c r="G819"/>
  <c r="BB819"/>
  <c r="G821"/>
  <c r="BB821" s="1"/>
  <c r="G823"/>
  <c r="BB823" s="1"/>
  <c r="G826"/>
  <c r="BB826" s="1"/>
  <c r="G829"/>
  <c r="BB829" s="1"/>
  <c r="G832"/>
  <c r="BB832" s="1"/>
  <c r="G834"/>
  <c r="BB834" s="1"/>
  <c r="G836"/>
  <c r="BB836" s="1"/>
  <c r="G850"/>
  <c r="BB850" s="1"/>
  <c r="G852"/>
  <c r="BB852" s="1"/>
  <c r="G855"/>
  <c r="BB855" s="1"/>
  <c r="BB863" s="1"/>
  <c r="F31" i="12" s="1"/>
  <c r="G859" i="13"/>
  <c r="BB859"/>
  <c r="G865"/>
  <c r="BB865"/>
  <c r="BB869" s="1"/>
  <c r="F32" i="12" s="1"/>
  <c r="G867" i="13"/>
  <c r="BB867" s="1"/>
  <c r="G8"/>
  <c r="BA8" s="1"/>
  <c r="G10"/>
  <c r="BA10" s="1"/>
  <c r="G12"/>
  <c r="BA12"/>
  <c r="G14"/>
  <c r="BA14" s="1"/>
  <c r="G16"/>
  <c r="BA16" s="1"/>
  <c r="G20"/>
  <c r="BA20" s="1"/>
  <c r="BA22" s="1"/>
  <c r="E8" i="12" s="1"/>
  <c r="G24" i="13"/>
  <c r="BA24" s="1"/>
  <c r="G26"/>
  <c r="BA26" s="1"/>
  <c r="G29"/>
  <c r="BA29"/>
  <c r="G31"/>
  <c r="BA31" s="1"/>
  <c r="G38"/>
  <c r="BA38" s="1"/>
  <c r="G45"/>
  <c r="BA45" s="1"/>
  <c r="G47"/>
  <c r="BA47"/>
  <c r="G49"/>
  <c r="BA49" s="1"/>
  <c r="G51"/>
  <c r="BA51" s="1"/>
  <c r="G53"/>
  <c r="BA53" s="1"/>
  <c r="G55"/>
  <c r="BA55"/>
  <c r="G59"/>
  <c r="BA59" s="1"/>
  <c r="G61"/>
  <c r="BA61" s="1"/>
  <c r="G63"/>
  <c r="BA63" s="1"/>
  <c r="G70"/>
  <c r="BA70" s="1"/>
  <c r="G72"/>
  <c r="BA72" s="1"/>
  <c r="G76"/>
  <c r="BA76" s="1"/>
  <c r="G83"/>
  <c r="BA83" s="1"/>
  <c r="G86"/>
  <c r="BA86" s="1"/>
  <c r="G88"/>
  <c r="BA88" s="1"/>
  <c r="G90"/>
  <c r="BA90" s="1"/>
  <c r="G92"/>
  <c r="BA92" s="1"/>
  <c r="G94"/>
  <c r="BA94" s="1"/>
  <c r="G98"/>
  <c r="BA98"/>
  <c r="G100"/>
  <c r="BA100" s="1"/>
  <c r="G102"/>
  <c r="BA102" s="1"/>
  <c r="G104"/>
  <c r="BA104" s="1"/>
  <c r="G106"/>
  <c r="BA106"/>
  <c r="G108"/>
  <c r="BA108" s="1"/>
  <c r="G110"/>
  <c r="BA110" s="1"/>
  <c r="G114"/>
  <c r="BA114" s="1"/>
  <c r="G117"/>
  <c r="BA117"/>
  <c r="G119"/>
  <c r="BA119" s="1"/>
  <c r="G122"/>
  <c r="BA122" s="1"/>
  <c r="G124"/>
  <c r="BA124" s="1"/>
  <c r="G126"/>
  <c r="BA126" s="1"/>
  <c r="G128"/>
  <c r="BA128" s="1"/>
  <c r="G130"/>
  <c r="BA130" s="1"/>
  <c r="G132"/>
  <c r="BA132" s="1"/>
  <c r="G134"/>
  <c r="BA134"/>
  <c r="G136"/>
  <c r="BA136" s="1"/>
  <c r="G138"/>
  <c r="BA138" s="1"/>
  <c r="G140"/>
  <c r="BA140" s="1"/>
  <c r="G144"/>
  <c r="BA144" s="1"/>
  <c r="G146"/>
  <c r="BA146" s="1"/>
  <c r="G148"/>
  <c r="BA148" s="1"/>
  <c r="G151"/>
  <c r="BA151" s="1"/>
  <c r="G159"/>
  <c r="BA159" s="1"/>
  <c r="G161"/>
  <c r="BA161" s="1"/>
  <c r="G181"/>
  <c r="BA181" s="1"/>
  <c r="G193"/>
  <c r="BA193"/>
  <c r="G201"/>
  <c r="BA201" s="1"/>
  <c r="G208"/>
  <c r="BA208" s="1"/>
  <c r="G212"/>
  <c r="BA212" s="1"/>
  <c r="G216"/>
  <c r="BA216" s="1"/>
  <c r="G218"/>
  <c r="BA218"/>
  <c r="G220"/>
  <c r="BA220" s="1"/>
  <c r="G224"/>
  <c r="BA224" s="1"/>
  <c r="G226"/>
  <c r="BA226" s="1"/>
  <c r="G228"/>
  <c r="BA228"/>
  <c r="G232"/>
  <c r="BA232"/>
  <c r="G238"/>
  <c r="BA238" s="1"/>
  <c r="G240"/>
  <c r="BA240" s="1"/>
  <c r="G246"/>
  <c r="BA246" s="1"/>
  <c r="G256"/>
  <c r="BA256" s="1"/>
  <c r="BA258" s="1"/>
  <c r="E14" i="12" s="1"/>
  <c r="G260" i="13"/>
  <c r="BA260" s="1"/>
  <c r="G262"/>
  <c r="BA262"/>
  <c r="G264"/>
  <c r="BA264" s="1"/>
  <c r="G266"/>
  <c r="BA266" s="1"/>
  <c r="G268"/>
  <c r="BA268" s="1"/>
  <c r="G271"/>
  <c r="BA271" s="1"/>
  <c r="G273"/>
  <c r="BA273" s="1"/>
  <c r="G275"/>
  <c r="BA275" s="1"/>
  <c r="G279"/>
  <c r="BA279" s="1"/>
  <c r="G281"/>
  <c r="BA281"/>
  <c r="G283"/>
  <c r="BA283" s="1"/>
  <c r="G285"/>
  <c r="BA285" s="1"/>
  <c r="G289"/>
  <c r="BA289"/>
  <c r="G291"/>
  <c r="BA291" s="1"/>
  <c r="G295"/>
  <c r="BA295" s="1"/>
  <c r="G297"/>
  <c r="BA297"/>
  <c r="G299"/>
  <c r="BA299" s="1"/>
  <c r="G301"/>
  <c r="BA301"/>
  <c r="G303"/>
  <c r="BA303" s="1"/>
  <c r="G305"/>
  <c r="BA305" s="1"/>
  <c r="G307"/>
  <c r="BA307" s="1"/>
  <c r="G309"/>
  <c r="BA309" s="1"/>
  <c r="G312"/>
  <c r="BA312" s="1"/>
  <c r="G314"/>
  <c r="BA314"/>
  <c r="G316"/>
  <c r="BA316" s="1"/>
  <c r="G318"/>
  <c r="BA318"/>
  <c r="G320"/>
  <c r="BA320" s="1"/>
  <c r="G322"/>
  <c r="BA322" s="1"/>
  <c r="G325"/>
  <c r="BA325" s="1"/>
  <c r="G327"/>
  <c r="BA327" s="1"/>
  <c r="G329"/>
  <c r="BA329" s="1"/>
  <c r="G331"/>
  <c r="BA331"/>
  <c r="G333"/>
  <c r="BA333" s="1"/>
  <c r="G335"/>
  <c r="BA335"/>
  <c r="G337"/>
  <c r="BA337" s="1"/>
  <c r="G339"/>
  <c r="BA339" s="1"/>
  <c r="G341"/>
  <c r="BA341" s="1"/>
  <c r="G343"/>
  <c r="BA343" s="1"/>
  <c r="G345"/>
  <c r="BA345" s="1"/>
  <c r="G348"/>
  <c r="BA348"/>
  <c r="G350"/>
  <c r="BA350" s="1"/>
  <c r="G352"/>
  <c r="BA352"/>
  <c r="G354"/>
  <c r="BA354" s="1"/>
  <c r="G356"/>
  <c r="BA356" s="1"/>
  <c r="G358"/>
  <c r="BA358" s="1"/>
  <c r="G365"/>
  <c r="BA365" s="1"/>
  <c r="G374"/>
  <c r="BA374" s="1"/>
  <c r="G376"/>
  <c r="BA376"/>
  <c r="G380"/>
  <c r="BA380" s="1"/>
  <c r="G387"/>
  <c r="BA387"/>
  <c r="G388"/>
  <c r="BA388" s="1"/>
  <c r="G389"/>
  <c r="BA389" s="1"/>
  <c r="G390"/>
  <c r="BA390" s="1"/>
  <c r="G391"/>
  <c r="BA391" s="1"/>
  <c r="G392"/>
  <c r="BA392" s="1"/>
  <c r="G395"/>
  <c r="BA395" s="1"/>
  <c r="BA396" s="1"/>
  <c r="E18" i="12" s="1"/>
  <c r="BA398" i="13"/>
  <c r="BA407"/>
  <c r="BA410"/>
  <c r="BA412"/>
  <c r="BA414"/>
  <c r="BA416"/>
  <c r="BA431"/>
  <c r="BA443"/>
  <c r="BA445"/>
  <c r="BA448"/>
  <c r="BA450"/>
  <c r="BA452"/>
  <c r="BA454"/>
  <c r="BA457"/>
  <c r="BA460"/>
  <c r="BA463"/>
  <c r="BA465"/>
  <c r="BA467"/>
  <c r="BA469"/>
  <c r="BA471"/>
  <c r="BA473"/>
  <c r="BA475"/>
  <c r="BA477"/>
  <c r="BA479"/>
  <c r="BA481"/>
  <c r="BA482"/>
  <c r="BA483"/>
  <c r="BA484"/>
  <c r="BA485"/>
  <c r="BA486"/>
  <c r="BA487"/>
  <c r="BA488"/>
  <c r="BA491"/>
  <c r="BA493"/>
  <c r="BA495"/>
  <c r="BA497"/>
  <c r="BA504"/>
  <c r="BA506"/>
  <c r="BA510"/>
  <c r="BA516"/>
  <c r="BA518"/>
  <c r="BA524"/>
  <c r="BA526"/>
  <c r="BA529"/>
  <c r="BA532"/>
  <c r="BA533"/>
  <c r="BA534"/>
  <c r="BA535"/>
  <c r="BA536"/>
  <c r="BA537"/>
  <c r="BA538"/>
  <c r="BA539"/>
  <c r="BA542"/>
  <c r="BA555" s="1"/>
  <c r="E22" i="12" s="1"/>
  <c r="BA545" i="13"/>
  <c r="BA547"/>
  <c r="BA548"/>
  <c r="BA549"/>
  <c r="BA550"/>
  <c r="BA551"/>
  <c r="BA552"/>
  <c r="BA553"/>
  <c r="BA554"/>
  <c r="BA557"/>
  <c r="BA559"/>
  <c r="BA561"/>
  <c r="BA563"/>
  <c r="BA566"/>
  <c r="BA568"/>
  <c r="BA570"/>
  <c r="BA572"/>
  <c r="BA574"/>
  <c r="BA576"/>
  <c r="BA594" s="1"/>
  <c r="E24" i="12" s="1"/>
  <c r="BA578" i="13"/>
  <c r="BA582"/>
  <c r="BA584"/>
  <c r="BA586"/>
  <c r="BA588"/>
  <c r="BA589"/>
  <c r="BA590"/>
  <c r="BA591"/>
  <c r="BA592"/>
  <c r="BA593"/>
  <c r="BA596"/>
  <c r="BA598"/>
  <c r="BA600"/>
  <c r="BA602"/>
  <c r="BA604"/>
  <c r="BA606"/>
  <c r="BA608"/>
  <c r="BA610"/>
  <c r="BA612"/>
  <c r="BA614"/>
  <c r="BA616"/>
  <c r="BA618"/>
  <c r="BA620"/>
  <c r="BA622"/>
  <c r="BA624"/>
  <c r="BA626"/>
  <c r="BA628"/>
  <c r="BA630"/>
  <c r="BA632"/>
  <c r="BA634"/>
  <c r="BA636"/>
  <c r="BA638"/>
  <c r="BA640"/>
  <c r="BA642"/>
  <c r="BA644"/>
  <c r="BA646"/>
  <c r="BA648"/>
  <c r="BA650"/>
  <c r="BA652"/>
  <c r="BA654"/>
  <c r="BA656"/>
  <c r="BA658"/>
  <c r="BA660"/>
  <c r="BA662"/>
  <c r="BA664"/>
  <c r="BA666"/>
  <c r="BA668"/>
  <c r="BA670"/>
  <c r="BA672"/>
  <c r="BA674"/>
  <c r="BA676"/>
  <c r="BA678"/>
  <c r="BA680"/>
  <c r="BA682"/>
  <c r="BA684"/>
  <c r="BA686"/>
  <c r="BA688"/>
  <c r="BA690"/>
  <c r="BA692"/>
  <c r="BA694"/>
  <c r="BA696"/>
  <c r="BA698"/>
  <c r="BA700"/>
  <c r="BA702"/>
  <c r="BA704"/>
  <c r="BA706"/>
  <c r="BA708"/>
  <c r="BA710"/>
  <c r="BA712"/>
  <c r="BA714"/>
  <c r="BA716"/>
  <c r="BA719"/>
  <c r="BA723"/>
  <c r="BA726"/>
  <c r="BA728"/>
  <c r="BA730"/>
  <c r="BA732"/>
  <c r="BA734"/>
  <c r="BA738"/>
  <c r="BA742"/>
  <c r="BA744"/>
  <c r="BA746"/>
  <c r="BA748"/>
  <c r="BA750"/>
  <c r="BA752"/>
  <c r="BA755"/>
  <c r="BA758"/>
  <c r="BA759"/>
  <c r="BA760"/>
  <c r="BA761"/>
  <c r="BA762"/>
  <c r="BA763"/>
  <c r="BA764"/>
  <c r="BA767"/>
  <c r="BA811" s="1"/>
  <c r="E27" i="12" s="1"/>
  <c r="BA769" i="13"/>
  <c r="BA773"/>
  <c r="BA778"/>
  <c r="BA780"/>
  <c r="BA782"/>
  <c r="BA785"/>
  <c r="BA787"/>
  <c r="BA789"/>
  <c r="BA791"/>
  <c r="BA797"/>
  <c r="BA800"/>
  <c r="BA804"/>
  <c r="BA807"/>
  <c r="BA810"/>
  <c r="BA813"/>
  <c r="BA824" s="1"/>
  <c r="E28" i="12" s="1"/>
  <c r="BA815" i="13"/>
  <c r="BA817"/>
  <c r="BA819"/>
  <c r="BA821"/>
  <c r="BA823"/>
  <c r="BA826"/>
  <c r="BA829"/>
  <c r="BA830" s="1"/>
  <c r="E29" i="12" s="1"/>
  <c r="BA832" i="13"/>
  <c r="BA834"/>
  <c r="BA836"/>
  <c r="BA850"/>
  <c r="BA852"/>
  <c r="BA855"/>
  <c r="BA859"/>
  <c r="BA863"/>
  <c r="E31" i="12"/>
  <c r="BA865" i="13"/>
  <c r="BA867"/>
  <c r="BA869"/>
  <c r="E32" i="12" s="1"/>
  <c r="K867" i="13"/>
  <c r="I867"/>
  <c r="K865"/>
  <c r="I865"/>
  <c r="I869" s="1"/>
  <c r="B32" i="12"/>
  <c r="A32"/>
  <c r="G869" i="13"/>
  <c r="K859"/>
  <c r="I859"/>
  <c r="K855"/>
  <c r="I855"/>
  <c r="B31" i="12"/>
  <c r="A31"/>
  <c r="G863" i="13"/>
  <c r="K852"/>
  <c r="I852"/>
  <c r="K850"/>
  <c r="I850"/>
  <c r="K836"/>
  <c r="I836"/>
  <c r="K834"/>
  <c r="I834"/>
  <c r="K832"/>
  <c r="I832"/>
  <c r="B30" i="12"/>
  <c r="A30"/>
  <c r="G853" i="13"/>
  <c r="K829"/>
  <c r="K830" s="1"/>
  <c r="I829"/>
  <c r="K826"/>
  <c r="I826"/>
  <c r="B29" i="12"/>
  <c r="A29"/>
  <c r="G830" i="13"/>
  <c r="K823"/>
  <c r="I823"/>
  <c r="K821"/>
  <c r="I821"/>
  <c r="K819"/>
  <c r="I819"/>
  <c r="K817"/>
  <c r="I817"/>
  <c r="K815"/>
  <c r="I815"/>
  <c r="K813"/>
  <c r="K824" s="1"/>
  <c r="I813"/>
  <c r="B28" i="12"/>
  <c r="A28"/>
  <c r="G824" i="13"/>
  <c r="K810"/>
  <c r="I810"/>
  <c r="K807"/>
  <c r="I807"/>
  <c r="K804"/>
  <c r="I804"/>
  <c r="K800"/>
  <c r="I800"/>
  <c r="K797"/>
  <c r="I797"/>
  <c r="K791"/>
  <c r="I791"/>
  <c r="K789"/>
  <c r="I789"/>
  <c r="K787"/>
  <c r="I787"/>
  <c r="K785"/>
  <c r="I785"/>
  <c r="K782"/>
  <c r="I782"/>
  <c r="K780"/>
  <c r="I780"/>
  <c r="K778"/>
  <c r="I778"/>
  <c r="K773"/>
  <c r="I773"/>
  <c r="K769"/>
  <c r="I769"/>
  <c r="I811" s="1"/>
  <c r="K767"/>
  <c r="I767"/>
  <c r="B27" i="12"/>
  <c r="A27"/>
  <c r="G811" i="13"/>
  <c r="K764"/>
  <c r="I764"/>
  <c r="K763"/>
  <c r="I763"/>
  <c r="K762"/>
  <c r="I762"/>
  <c r="K761"/>
  <c r="I761"/>
  <c r="K760"/>
  <c r="I760"/>
  <c r="K759"/>
  <c r="I759"/>
  <c r="K758"/>
  <c r="I758"/>
  <c r="K755"/>
  <c r="I755"/>
  <c r="K752"/>
  <c r="I752"/>
  <c r="K750"/>
  <c r="I750"/>
  <c r="K748"/>
  <c r="I748"/>
  <c r="K746"/>
  <c r="I746"/>
  <c r="K744"/>
  <c r="I744"/>
  <c r="K742"/>
  <c r="I742"/>
  <c r="K738"/>
  <c r="I738"/>
  <c r="K734"/>
  <c r="I734"/>
  <c r="K732"/>
  <c r="I732"/>
  <c r="K730"/>
  <c r="I730"/>
  <c r="K728"/>
  <c r="I728"/>
  <c r="K726"/>
  <c r="I726"/>
  <c r="K723"/>
  <c r="I723"/>
  <c r="K719"/>
  <c r="K765" s="1"/>
  <c r="I719"/>
  <c r="I765" s="1"/>
  <c r="B26" i="12"/>
  <c r="A26"/>
  <c r="G765" i="13"/>
  <c r="K716"/>
  <c r="I716"/>
  <c r="K714"/>
  <c r="I714"/>
  <c r="K712"/>
  <c r="I712"/>
  <c r="K710"/>
  <c r="I710"/>
  <c r="K708"/>
  <c r="I708"/>
  <c r="K706"/>
  <c r="I706"/>
  <c r="K704"/>
  <c r="I704"/>
  <c r="K702"/>
  <c r="I702"/>
  <c r="K700"/>
  <c r="I700"/>
  <c r="K698"/>
  <c r="I698"/>
  <c r="K696"/>
  <c r="I696"/>
  <c r="K694"/>
  <c r="I694"/>
  <c r="K692"/>
  <c r="I692"/>
  <c r="K690"/>
  <c r="I690"/>
  <c r="K688"/>
  <c r="I688"/>
  <c r="K686"/>
  <c r="I686"/>
  <c r="K684"/>
  <c r="I684"/>
  <c r="K682"/>
  <c r="I682"/>
  <c r="K680"/>
  <c r="I680"/>
  <c r="K678"/>
  <c r="I678"/>
  <c r="K676"/>
  <c r="I676"/>
  <c r="K674"/>
  <c r="I674"/>
  <c r="K672"/>
  <c r="I672"/>
  <c r="K670"/>
  <c r="I670"/>
  <c r="K668"/>
  <c r="I668"/>
  <c r="K666"/>
  <c r="I666"/>
  <c r="K664"/>
  <c r="I664"/>
  <c r="K662"/>
  <c r="I662"/>
  <c r="K660"/>
  <c r="I660"/>
  <c r="K658"/>
  <c r="I658"/>
  <c r="K656"/>
  <c r="I656"/>
  <c r="K654"/>
  <c r="I654"/>
  <c r="K652"/>
  <c r="I652"/>
  <c r="K650"/>
  <c r="I650"/>
  <c r="K648"/>
  <c r="I648"/>
  <c r="K646"/>
  <c r="I646"/>
  <c r="K644"/>
  <c r="I644"/>
  <c r="K642"/>
  <c r="I642"/>
  <c r="K640"/>
  <c r="I640"/>
  <c r="K638"/>
  <c r="I638"/>
  <c r="K636"/>
  <c r="I636"/>
  <c r="K634"/>
  <c r="I634"/>
  <c r="K632"/>
  <c r="I632"/>
  <c r="K630"/>
  <c r="I630"/>
  <c r="K628"/>
  <c r="I628"/>
  <c r="K626"/>
  <c r="I626"/>
  <c r="K624"/>
  <c r="I624"/>
  <c r="K622"/>
  <c r="I622"/>
  <c r="K620"/>
  <c r="I620"/>
  <c r="K618"/>
  <c r="I618"/>
  <c r="K616"/>
  <c r="I616"/>
  <c r="K614"/>
  <c r="I614"/>
  <c r="K612"/>
  <c r="I612"/>
  <c r="K610"/>
  <c r="I610"/>
  <c r="K608"/>
  <c r="I608"/>
  <c r="K606"/>
  <c r="I606"/>
  <c r="K604"/>
  <c r="I604"/>
  <c r="K602"/>
  <c r="I602"/>
  <c r="K600"/>
  <c r="I600"/>
  <c r="K598"/>
  <c r="I598"/>
  <c r="K596"/>
  <c r="I596"/>
  <c r="B25" i="12"/>
  <c r="A25"/>
  <c r="I717" i="13"/>
  <c r="G717"/>
  <c r="K593"/>
  <c r="I593"/>
  <c r="K592"/>
  <c r="I592"/>
  <c r="K591"/>
  <c r="I591"/>
  <c r="K590"/>
  <c r="I590"/>
  <c r="K589"/>
  <c r="I589"/>
  <c r="K588"/>
  <c r="I588"/>
  <c r="K586"/>
  <c r="I586"/>
  <c r="K584"/>
  <c r="I584"/>
  <c r="K582"/>
  <c r="I582"/>
  <c r="K578"/>
  <c r="I578"/>
  <c r="K576"/>
  <c r="I576"/>
  <c r="K574"/>
  <c r="I574"/>
  <c r="K572"/>
  <c r="I572"/>
  <c r="K570"/>
  <c r="I570"/>
  <c r="K568"/>
  <c r="I568"/>
  <c r="K566"/>
  <c r="K594" s="1"/>
  <c r="I566"/>
  <c r="B24" i="12"/>
  <c r="A24"/>
  <c r="G594" i="13"/>
  <c r="K563"/>
  <c r="I563"/>
  <c r="K561"/>
  <c r="I561"/>
  <c r="K559"/>
  <c r="I559"/>
  <c r="K557"/>
  <c r="K564" s="1"/>
  <c r="I557"/>
  <c r="B23" i="12"/>
  <c r="A23"/>
  <c r="G564" i="13"/>
  <c r="K554"/>
  <c r="I554"/>
  <c r="K553"/>
  <c r="I553"/>
  <c r="K552"/>
  <c r="I552"/>
  <c r="K551"/>
  <c r="I551"/>
  <c r="K550"/>
  <c r="I550"/>
  <c r="K549"/>
  <c r="I549"/>
  <c r="K548"/>
  <c r="I548"/>
  <c r="K547"/>
  <c r="I547"/>
  <c r="K545"/>
  <c r="I545"/>
  <c r="K542"/>
  <c r="K555" s="1"/>
  <c r="I542"/>
  <c r="I555" s="1"/>
  <c r="B22" i="12"/>
  <c r="A22"/>
  <c r="G555" i="13"/>
  <c r="K539"/>
  <c r="I539"/>
  <c r="K538"/>
  <c r="I538"/>
  <c r="K537"/>
  <c r="I537"/>
  <c r="K536"/>
  <c r="I536"/>
  <c r="K535"/>
  <c r="I535"/>
  <c r="K534"/>
  <c r="I534"/>
  <c r="K533"/>
  <c r="I533"/>
  <c r="K532"/>
  <c r="I532"/>
  <c r="K529"/>
  <c r="I529"/>
  <c r="K526"/>
  <c r="I526"/>
  <c r="K524"/>
  <c r="I524"/>
  <c r="K518"/>
  <c r="I518"/>
  <c r="K516"/>
  <c r="I516"/>
  <c r="K510"/>
  <c r="I510"/>
  <c r="K506"/>
  <c r="I506"/>
  <c r="K504"/>
  <c r="I504"/>
  <c r="K497"/>
  <c r="I497"/>
  <c r="K495"/>
  <c r="I495"/>
  <c r="K493"/>
  <c r="K540" s="1"/>
  <c r="I493"/>
  <c r="K491"/>
  <c r="I491"/>
  <c r="I540" s="1"/>
  <c r="B21" i="12"/>
  <c r="A21"/>
  <c r="G540" i="13"/>
  <c r="K488"/>
  <c r="I488"/>
  <c r="K487"/>
  <c r="I487"/>
  <c r="K486"/>
  <c r="I486"/>
  <c r="K485"/>
  <c r="I485"/>
  <c r="K484"/>
  <c r="I484"/>
  <c r="K483"/>
  <c r="I483"/>
  <c r="K482"/>
  <c r="I482"/>
  <c r="K481"/>
  <c r="I481"/>
  <c r="K479"/>
  <c r="I479"/>
  <c r="K477"/>
  <c r="I477"/>
  <c r="K475"/>
  <c r="I475"/>
  <c r="K473"/>
  <c r="I473"/>
  <c r="K471"/>
  <c r="I471"/>
  <c r="K469"/>
  <c r="I469"/>
  <c r="K467"/>
  <c r="I467"/>
  <c r="K465"/>
  <c r="I465"/>
  <c r="K463"/>
  <c r="I463"/>
  <c r="K460"/>
  <c r="I460"/>
  <c r="K457"/>
  <c r="I457"/>
  <c r="K454"/>
  <c r="I454"/>
  <c r="K452"/>
  <c r="I452"/>
  <c r="K450"/>
  <c r="I450"/>
  <c r="K448"/>
  <c r="K489" s="1"/>
  <c r="I448"/>
  <c r="B20" i="12"/>
  <c r="A20"/>
  <c r="G489" i="13"/>
  <c r="K445"/>
  <c r="I445"/>
  <c r="K443"/>
  <c r="I443"/>
  <c r="K431"/>
  <c r="I431"/>
  <c r="K416"/>
  <c r="I416"/>
  <c r="K414"/>
  <c r="I414"/>
  <c r="K412"/>
  <c r="I412"/>
  <c r="K410"/>
  <c r="I410"/>
  <c r="K407"/>
  <c r="K446" s="1"/>
  <c r="I407"/>
  <c r="K398"/>
  <c r="I398"/>
  <c r="B19" i="12"/>
  <c r="A19"/>
  <c r="G446" i="13"/>
  <c r="K395"/>
  <c r="K396" s="1"/>
  <c r="I395"/>
  <c r="B18" i="12"/>
  <c r="A18"/>
  <c r="I396" i="13"/>
  <c r="G396"/>
  <c r="K392"/>
  <c r="I392"/>
  <c r="K391"/>
  <c r="I391"/>
  <c r="K390"/>
  <c r="I390"/>
  <c r="K389"/>
  <c r="I389"/>
  <c r="K388"/>
  <c r="I388"/>
  <c r="K387"/>
  <c r="I387"/>
  <c r="K380"/>
  <c r="I380"/>
  <c r="K376"/>
  <c r="I376"/>
  <c r="K374"/>
  <c r="I374"/>
  <c r="K365"/>
  <c r="I365"/>
  <c r="K358"/>
  <c r="I358"/>
  <c r="K356"/>
  <c r="I356"/>
  <c r="K354"/>
  <c r="I354"/>
  <c r="K352"/>
  <c r="I352"/>
  <c r="K350"/>
  <c r="I350"/>
  <c r="K348"/>
  <c r="I348"/>
  <c r="K345"/>
  <c r="I345"/>
  <c r="K343"/>
  <c r="I343"/>
  <c r="K341"/>
  <c r="I341"/>
  <c r="K339"/>
  <c r="I339"/>
  <c r="K337"/>
  <c r="I337"/>
  <c r="K335"/>
  <c r="I335"/>
  <c r="K333"/>
  <c r="I333"/>
  <c r="K331"/>
  <c r="I331"/>
  <c r="K329"/>
  <c r="I329"/>
  <c r="K327"/>
  <c r="I327"/>
  <c r="K325"/>
  <c r="I325"/>
  <c r="K322"/>
  <c r="I322"/>
  <c r="K320"/>
  <c r="I320"/>
  <c r="K318"/>
  <c r="I318"/>
  <c r="K316"/>
  <c r="I316"/>
  <c r="K314"/>
  <c r="I314"/>
  <c r="K312"/>
  <c r="I312"/>
  <c r="K309"/>
  <c r="I309"/>
  <c r="K307"/>
  <c r="I307"/>
  <c r="K305"/>
  <c r="I305"/>
  <c r="K303"/>
  <c r="I303"/>
  <c r="K301"/>
  <c r="I301"/>
  <c r="K299"/>
  <c r="I299"/>
  <c r="K297"/>
  <c r="K393" s="1"/>
  <c r="I297"/>
  <c r="K295"/>
  <c r="I295"/>
  <c r="I393" s="1"/>
  <c r="B17" i="12"/>
  <c r="A17"/>
  <c r="G393" i="13"/>
  <c r="K291"/>
  <c r="K293" s="1"/>
  <c r="I291"/>
  <c r="K289"/>
  <c r="I289"/>
  <c r="B16" i="12"/>
  <c r="A16"/>
  <c r="I293" i="13"/>
  <c r="G293"/>
  <c r="K285"/>
  <c r="I285"/>
  <c r="K283"/>
  <c r="I283"/>
  <c r="K281"/>
  <c r="I281"/>
  <c r="K279"/>
  <c r="I279"/>
  <c r="K275"/>
  <c r="I275"/>
  <c r="K273"/>
  <c r="I273"/>
  <c r="K271"/>
  <c r="I271"/>
  <c r="K268"/>
  <c r="I268"/>
  <c r="K266"/>
  <c r="I266"/>
  <c r="K264"/>
  <c r="I264"/>
  <c r="K262"/>
  <c r="I262"/>
  <c r="K260"/>
  <c r="K287" s="1"/>
  <c r="I260"/>
  <c r="B15" i="12"/>
  <c r="A15"/>
  <c r="G287" i="13"/>
  <c r="K256"/>
  <c r="K258" s="1"/>
  <c r="I256"/>
  <c r="I258" s="1"/>
  <c r="B14" i="12"/>
  <c r="A14"/>
  <c r="G258" i="13"/>
  <c r="K246"/>
  <c r="I246"/>
  <c r="K240"/>
  <c r="I240"/>
  <c r="K238"/>
  <c r="I238"/>
  <c r="K232"/>
  <c r="K254" s="1"/>
  <c r="I232"/>
  <c r="I254" s="1"/>
  <c r="B13" i="12"/>
  <c r="A13"/>
  <c r="G254" i="13"/>
  <c r="K228"/>
  <c r="I228"/>
  <c r="K226"/>
  <c r="I226"/>
  <c r="K224"/>
  <c r="I224"/>
  <c r="K220"/>
  <c r="I220"/>
  <c r="K218"/>
  <c r="I218"/>
  <c r="K216"/>
  <c r="I216"/>
  <c r="K212"/>
  <c r="I212"/>
  <c r="B12" i="12"/>
  <c r="A12"/>
  <c r="G230" i="13"/>
  <c r="K208"/>
  <c r="I208"/>
  <c r="K201"/>
  <c r="I201"/>
  <c r="K193"/>
  <c r="I193"/>
  <c r="K181"/>
  <c r="I181"/>
  <c r="K161"/>
  <c r="I161"/>
  <c r="K159"/>
  <c r="I159"/>
  <c r="K151"/>
  <c r="I151"/>
  <c r="K148"/>
  <c r="I148"/>
  <c r="K146"/>
  <c r="I146"/>
  <c r="I210" s="1"/>
  <c r="K144"/>
  <c r="K210" s="1"/>
  <c r="I144"/>
  <c r="B11" i="12"/>
  <c r="A11"/>
  <c r="G210" i="13"/>
  <c r="K140"/>
  <c r="I140"/>
  <c r="K138"/>
  <c r="I138"/>
  <c r="K136"/>
  <c r="I136"/>
  <c r="K134"/>
  <c r="I134"/>
  <c r="K132"/>
  <c r="I132"/>
  <c r="K130"/>
  <c r="I130"/>
  <c r="K128"/>
  <c r="I128"/>
  <c r="K126"/>
  <c r="I126"/>
  <c r="K124"/>
  <c r="I124"/>
  <c r="K122"/>
  <c r="I122"/>
  <c r="K119"/>
  <c r="I119"/>
  <c r="K117"/>
  <c r="I117"/>
  <c r="K114"/>
  <c r="I114"/>
  <c r="K110"/>
  <c r="I110"/>
  <c r="K108"/>
  <c r="I108"/>
  <c r="K106"/>
  <c r="I106"/>
  <c r="K104"/>
  <c r="I104"/>
  <c r="K102"/>
  <c r="I102"/>
  <c r="K100"/>
  <c r="I100"/>
  <c r="K98"/>
  <c r="I98"/>
  <c r="K94"/>
  <c r="I94"/>
  <c r="K92"/>
  <c r="I92"/>
  <c r="K90"/>
  <c r="I90"/>
  <c r="K88"/>
  <c r="I88"/>
  <c r="K86"/>
  <c r="I86"/>
  <c r="K83"/>
  <c r="I83"/>
  <c r="B10" i="12"/>
  <c r="A10"/>
  <c r="G142" i="13"/>
  <c r="K76"/>
  <c r="I76"/>
  <c r="K72"/>
  <c r="I72"/>
  <c r="K70"/>
  <c r="I70"/>
  <c r="K63"/>
  <c r="I63"/>
  <c r="K61"/>
  <c r="I61"/>
  <c r="K59"/>
  <c r="I59"/>
  <c r="K55"/>
  <c r="I55"/>
  <c r="K53"/>
  <c r="I53"/>
  <c r="K51"/>
  <c r="I51"/>
  <c r="K49"/>
  <c r="I49"/>
  <c r="K47"/>
  <c r="I47"/>
  <c r="K45"/>
  <c r="I45"/>
  <c r="K38"/>
  <c r="I38"/>
  <c r="K31"/>
  <c r="I31"/>
  <c r="K29"/>
  <c r="I29"/>
  <c r="K26"/>
  <c r="I26"/>
  <c r="I81" s="1"/>
  <c r="K24"/>
  <c r="K81" s="1"/>
  <c r="I24"/>
  <c r="B9" i="12"/>
  <c r="A9"/>
  <c r="G81" i="13"/>
  <c r="K20"/>
  <c r="K22" s="1"/>
  <c r="I20"/>
  <c r="I22" s="1"/>
  <c r="B8" i="12"/>
  <c r="A8"/>
  <c r="G22" i="13"/>
  <c r="K16"/>
  <c r="I16"/>
  <c r="K14"/>
  <c r="I14"/>
  <c r="K12"/>
  <c r="I12"/>
  <c r="K10"/>
  <c r="K18" s="1"/>
  <c r="I10"/>
  <c r="K8"/>
  <c r="I8"/>
  <c r="B7" i="12"/>
  <c r="A7"/>
  <c r="G7" i="11"/>
  <c r="G23"/>
  <c r="G22" s="1"/>
  <c r="C31"/>
  <c r="C33"/>
  <c r="F33" s="1"/>
  <c r="F3" i="13"/>
  <c r="E4"/>
  <c r="G18"/>
  <c r="G21" i="8"/>
  <c r="D21"/>
  <c r="G20"/>
  <c r="D20"/>
  <c r="G19"/>
  <c r="D19"/>
  <c r="G18"/>
  <c r="D18"/>
  <c r="G17"/>
  <c r="D17"/>
  <c r="G16"/>
  <c r="D16"/>
  <c r="G15"/>
  <c r="D15"/>
  <c r="BE8" i="10"/>
  <c r="BE10"/>
  <c r="BE12"/>
  <c r="BE14"/>
  <c r="BE16"/>
  <c r="BE18"/>
  <c r="BE20"/>
  <c r="BE22"/>
  <c r="BE25"/>
  <c r="BE27"/>
  <c r="BE30"/>
  <c r="BE34"/>
  <c r="BE36"/>
  <c r="BE38"/>
  <c r="BE40"/>
  <c r="BE42"/>
  <c r="BE44"/>
  <c r="BE46"/>
  <c r="BE48"/>
  <c r="BE50"/>
  <c r="BE52"/>
  <c r="BE54"/>
  <c r="BE56"/>
  <c r="BE58"/>
  <c r="BE60"/>
  <c r="BE62"/>
  <c r="BE64"/>
  <c r="I8" i="9" s="1"/>
  <c r="BE66" i="10"/>
  <c r="BE93" s="1"/>
  <c r="I9" i="9" s="1"/>
  <c r="BE70" i="10"/>
  <c r="BE79"/>
  <c r="BE85"/>
  <c r="BE88"/>
  <c r="BE90"/>
  <c r="BE95"/>
  <c r="BE113" s="1"/>
  <c r="I10" i="9" s="1"/>
  <c r="BE98" i="10"/>
  <c r="BE101"/>
  <c r="BE104"/>
  <c r="BE107"/>
  <c r="BE110"/>
  <c r="BE115"/>
  <c r="BE117"/>
  <c r="BE119"/>
  <c r="BE122"/>
  <c r="BE124"/>
  <c r="BE126"/>
  <c r="BE132"/>
  <c r="BE136"/>
  <c r="BE140"/>
  <c r="BE144"/>
  <c r="BE154" s="1"/>
  <c r="I12" i="9" s="1"/>
  <c r="BE146" i="10"/>
  <c r="BE148"/>
  <c r="BE150"/>
  <c r="BE152"/>
  <c r="BE156"/>
  <c r="BE166" s="1"/>
  <c r="I13" i="9" s="1"/>
  <c r="BE159" i="10"/>
  <c r="BE161"/>
  <c r="BE163"/>
  <c r="BE168"/>
  <c r="BE174" s="1"/>
  <c r="I14" i="9" s="1"/>
  <c r="BE170" i="10"/>
  <c r="BE172"/>
  <c r="BE176"/>
  <c r="BE180" s="1"/>
  <c r="I15" i="9" s="1"/>
  <c r="BE178" i="10"/>
  <c r="BE182"/>
  <c r="BE213" s="1"/>
  <c r="I16" i="9" s="1"/>
  <c r="BE184" i="10"/>
  <c r="BE186"/>
  <c r="BE188"/>
  <c r="BE192"/>
  <c r="BE195"/>
  <c r="BE197"/>
  <c r="BE199"/>
  <c r="BE201"/>
  <c r="BE203"/>
  <c r="BE207"/>
  <c r="BE209"/>
  <c r="BE211"/>
  <c r="BE215"/>
  <c r="BE227" s="1"/>
  <c r="I17" i="9" s="1"/>
  <c r="BE220" i="10"/>
  <c r="BE223"/>
  <c r="BE229"/>
  <c r="BE231"/>
  <c r="BE233"/>
  <c r="BE235"/>
  <c r="BE237"/>
  <c r="BE239"/>
  <c r="BE242"/>
  <c r="BE244"/>
  <c r="BE247"/>
  <c r="BE249"/>
  <c r="BE252"/>
  <c r="BE255"/>
  <c r="BE257"/>
  <c r="BE259"/>
  <c r="BE260"/>
  <c r="BE261"/>
  <c r="BE262"/>
  <c r="BE263"/>
  <c r="BE264"/>
  <c r="BE265"/>
  <c r="BE268"/>
  <c r="BE269" s="1"/>
  <c r="I19" i="9" s="1"/>
  <c r="BE271" i="10"/>
  <c r="BE276"/>
  <c r="BE278"/>
  <c r="BE280"/>
  <c r="BE283"/>
  <c r="BE285"/>
  <c r="BE287"/>
  <c r="BE290"/>
  <c r="BE292"/>
  <c r="BE294"/>
  <c r="BE296"/>
  <c r="BE298"/>
  <c r="BE300"/>
  <c r="BE303"/>
  <c r="BE311"/>
  <c r="BE313"/>
  <c r="BE315"/>
  <c r="BE317"/>
  <c r="BE319"/>
  <c r="BE321"/>
  <c r="BE323"/>
  <c r="BE325"/>
  <c r="BE328"/>
  <c r="BE330"/>
  <c r="BE332"/>
  <c r="BE335"/>
  <c r="BE338"/>
  <c r="BE341"/>
  <c r="BE344"/>
  <c r="BE347"/>
  <c r="BE350"/>
  <c r="BE351"/>
  <c r="BE352"/>
  <c r="BE353"/>
  <c r="BE354"/>
  <c r="BE355"/>
  <c r="BE356"/>
  <c r="BE359"/>
  <c r="BE363"/>
  <c r="BE368"/>
  <c r="BE370"/>
  <c r="BE373"/>
  <c r="BE375"/>
  <c r="BE377"/>
  <c r="BE379"/>
  <c r="BE383"/>
  <c r="BE385"/>
  <c r="BE387"/>
  <c r="BE389"/>
  <c r="BE391"/>
  <c r="BE394"/>
  <c r="BE397"/>
  <c r="BE401"/>
  <c r="BE404"/>
  <c r="BE407"/>
  <c r="BE425" s="1"/>
  <c r="I24" i="9" s="1"/>
  <c r="BE415" i="10"/>
  <c r="BE427"/>
  <c r="BE432" s="1"/>
  <c r="I25" i="9" s="1"/>
  <c r="BE429" i="10"/>
  <c r="BE434"/>
  <c r="BE440" s="1"/>
  <c r="I26" i="9" s="1"/>
  <c r="BE436" i="10"/>
  <c r="BE438"/>
  <c r="BD8"/>
  <c r="BD10"/>
  <c r="BD12"/>
  <c r="BD14"/>
  <c r="BD16"/>
  <c r="BD18"/>
  <c r="BD20"/>
  <c r="BD22"/>
  <c r="BD25"/>
  <c r="BD27"/>
  <c r="BD30"/>
  <c r="BD34"/>
  <c r="BD64" s="1"/>
  <c r="H8" i="9" s="1"/>
  <c r="BD36" i="10"/>
  <c r="BD38"/>
  <c r="BD40"/>
  <c r="BD42"/>
  <c r="BD44"/>
  <c r="BD46"/>
  <c r="BD48"/>
  <c r="BD50"/>
  <c r="BD52"/>
  <c r="BD54"/>
  <c r="BD56"/>
  <c r="BD58"/>
  <c r="BD60"/>
  <c r="BD62"/>
  <c r="BD66"/>
  <c r="BD93" s="1"/>
  <c r="H9" i="9" s="1"/>
  <c r="BD70" i="10"/>
  <c r="BD79"/>
  <c r="BD85"/>
  <c r="BD88"/>
  <c r="BD90"/>
  <c r="BD95"/>
  <c r="BD98"/>
  <c r="BD113" s="1"/>
  <c r="H10" i="9" s="1"/>
  <c r="BD101" i="10"/>
  <c r="BD104"/>
  <c r="BD107"/>
  <c r="BD110"/>
  <c r="BD115"/>
  <c r="BD117"/>
  <c r="BD119"/>
  <c r="BD122"/>
  <c r="BD124"/>
  <c r="BD126"/>
  <c r="BD132"/>
  <c r="BD136"/>
  <c r="BD140"/>
  <c r="BD144"/>
  <c r="BD146"/>
  <c r="BD148"/>
  <c r="BD150"/>
  <c r="BD152"/>
  <c r="BD156"/>
  <c r="BD159"/>
  <c r="BD161"/>
  <c r="BD163"/>
  <c r="BD166"/>
  <c r="H13" i="9" s="1"/>
  <c r="BD168" i="10"/>
  <c r="BD174" s="1"/>
  <c r="H14" i="9" s="1"/>
  <c r="BD170" i="10"/>
  <c r="BD172"/>
  <c r="BD176"/>
  <c r="BD178"/>
  <c r="BD182"/>
  <c r="BD213" s="1"/>
  <c r="H16" i="9" s="1"/>
  <c r="BD184" i="10"/>
  <c r="BD186"/>
  <c r="BD188"/>
  <c r="BD192"/>
  <c r="BD195"/>
  <c r="BD197"/>
  <c r="BD199"/>
  <c r="BD201"/>
  <c r="BD203"/>
  <c r="BD207"/>
  <c r="BD209"/>
  <c r="BD211"/>
  <c r="BD215"/>
  <c r="BD220"/>
  <c r="BD223"/>
  <c r="BD227"/>
  <c r="H17" i="9" s="1"/>
  <c r="BD229" i="10"/>
  <c r="BD231"/>
  <c r="BD233"/>
  <c r="BD235"/>
  <c r="BD237"/>
  <c r="BD239"/>
  <c r="BD242"/>
  <c r="BD244"/>
  <c r="BD247"/>
  <c r="BD249"/>
  <c r="BD252"/>
  <c r="BD255"/>
  <c r="BD257"/>
  <c r="BD259"/>
  <c r="BD260"/>
  <c r="BD261"/>
  <c r="BD262"/>
  <c r="BD263"/>
  <c r="BD264"/>
  <c r="BD265"/>
  <c r="BD268"/>
  <c r="BD269" s="1"/>
  <c r="H19" i="9" s="1"/>
  <c r="BD271" i="10"/>
  <c r="BD276"/>
  <c r="BD278"/>
  <c r="BD280"/>
  <c r="BD283"/>
  <c r="BD288" s="1"/>
  <c r="H21" i="9" s="1"/>
  <c r="BD285" i="10"/>
  <c r="BD287"/>
  <c r="BD290"/>
  <c r="BD292"/>
  <c r="BD294"/>
  <c r="BD296"/>
  <c r="BD298"/>
  <c r="BD300"/>
  <c r="BD303"/>
  <c r="BD311"/>
  <c r="BD313"/>
  <c r="BD315"/>
  <c r="BD317"/>
  <c r="BD319"/>
  <c r="BD321"/>
  <c r="BD323"/>
  <c r="BD325"/>
  <c r="BD328"/>
  <c r="BD330"/>
  <c r="BD332"/>
  <c r="BD335"/>
  <c r="BD338"/>
  <c r="BD341"/>
  <c r="BD344"/>
  <c r="BD347"/>
  <c r="BD350"/>
  <c r="BD351"/>
  <c r="BD352"/>
  <c r="BD353"/>
  <c r="BD354"/>
  <c r="BD355"/>
  <c r="BD356"/>
  <c r="BD359"/>
  <c r="BD363"/>
  <c r="BD368"/>
  <c r="BD370"/>
  <c r="BD373"/>
  <c r="BD375"/>
  <c r="BD377"/>
  <c r="BD379"/>
  <c r="BD383"/>
  <c r="BD385"/>
  <c r="BD387"/>
  <c r="BD389"/>
  <c r="BD391"/>
  <c r="BD394"/>
  <c r="BD397"/>
  <c r="BD401"/>
  <c r="BD404"/>
  <c r="BD407"/>
  <c r="BD415"/>
  <c r="BD425"/>
  <c r="H24" i="9" s="1"/>
  <c r="BD427" i="10"/>
  <c r="BD429"/>
  <c r="G434"/>
  <c r="BD434" s="1"/>
  <c r="G436"/>
  <c r="G438"/>
  <c r="BD438" s="1"/>
  <c r="BC8"/>
  <c r="BC10"/>
  <c r="BC12"/>
  <c r="BC14"/>
  <c r="BC16"/>
  <c r="BC18"/>
  <c r="BC20"/>
  <c r="BC22"/>
  <c r="BC25"/>
  <c r="BC27"/>
  <c r="BC30"/>
  <c r="BC34"/>
  <c r="BC36"/>
  <c r="BC38"/>
  <c r="BC40"/>
  <c r="BC42"/>
  <c r="BC44"/>
  <c r="BC46"/>
  <c r="BC48"/>
  <c r="BC50"/>
  <c r="BC52"/>
  <c r="BC54"/>
  <c r="BC56"/>
  <c r="BC58"/>
  <c r="BC60"/>
  <c r="BC62"/>
  <c r="BC66"/>
  <c r="BC70"/>
  <c r="BC79"/>
  <c r="BC85"/>
  <c r="BC88"/>
  <c r="BC90"/>
  <c r="BC95"/>
  <c r="BC98"/>
  <c r="BC101"/>
  <c r="BC104"/>
  <c r="BC107"/>
  <c r="BC110"/>
  <c r="BC115"/>
  <c r="BC117"/>
  <c r="BC119"/>
  <c r="BC122"/>
  <c r="BC124"/>
  <c r="BC126"/>
  <c r="BC132"/>
  <c r="BC136"/>
  <c r="BC140"/>
  <c r="BC144"/>
  <c r="BC146"/>
  <c r="BC148"/>
  <c r="BC150"/>
  <c r="BC152"/>
  <c r="BC156"/>
  <c r="BC159"/>
  <c r="BC166" s="1"/>
  <c r="G13" i="9" s="1"/>
  <c r="BC161" i="10"/>
  <c r="BC163"/>
  <c r="BC168"/>
  <c r="BC170"/>
  <c r="BC172"/>
  <c r="BC174"/>
  <c r="G14" i="9" s="1"/>
  <c r="BC176" i="10"/>
  <c r="BC178"/>
  <c r="BC182"/>
  <c r="BC184"/>
  <c r="BC186"/>
  <c r="BC188"/>
  <c r="BC192"/>
  <c r="BC195"/>
  <c r="BC197"/>
  <c r="BC199"/>
  <c r="BC201"/>
  <c r="BC203"/>
  <c r="BC207"/>
  <c r="BC209"/>
  <c r="BC211"/>
  <c r="BC215"/>
  <c r="BC227" s="1"/>
  <c r="G17" i="9" s="1"/>
  <c r="BC220" i="10"/>
  <c r="BC223"/>
  <c r="BC229"/>
  <c r="BC231"/>
  <c r="BC233"/>
  <c r="BC235"/>
  <c r="BC237"/>
  <c r="BC239"/>
  <c r="BC242"/>
  <c r="BC244"/>
  <c r="BC247"/>
  <c r="BC249"/>
  <c r="BC252"/>
  <c r="BC255"/>
  <c r="BC257"/>
  <c r="BC259"/>
  <c r="BC260"/>
  <c r="BC261"/>
  <c r="BC262"/>
  <c r="BC263"/>
  <c r="BC264"/>
  <c r="BC265"/>
  <c r="BC268"/>
  <c r="BC269" s="1"/>
  <c r="G19" i="9" s="1"/>
  <c r="BC271" i="10"/>
  <c r="BC276"/>
  <c r="BC278"/>
  <c r="BC280"/>
  <c r="BC283"/>
  <c r="BC285"/>
  <c r="BC287"/>
  <c r="BC290"/>
  <c r="BC292"/>
  <c r="BC294"/>
  <c r="BC296"/>
  <c r="BC298"/>
  <c r="BC300"/>
  <c r="BC303"/>
  <c r="BC311"/>
  <c r="BC313"/>
  <c r="BC315"/>
  <c r="BC317"/>
  <c r="BC319"/>
  <c r="BC321"/>
  <c r="BC323"/>
  <c r="BC325"/>
  <c r="BC328"/>
  <c r="BC330"/>
  <c r="BC332"/>
  <c r="BC335"/>
  <c r="BC338"/>
  <c r="BC341"/>
  <c r="BC344"/>
  <c r="BC347"/>
  <c r="BC350"/>
  <c r="BC351"/>
  <c r="BC352"/>
  <c r="BC353"/>
  <c r="BC354"/>
  <c r="BC355"/>
  <c r="BC356"/>
  <c r="BC359"/>
  <c r="BC363"/>
  <c r="BC368"/>
  <c r="BC370"/>
  <c r="BC373"/>
  <c r="BC375"/>
  <c r="BC377"/>
  <c r="BC379"/>
  <c r="BC383"/>
  <c r="BC385"/>
  <c r="BC387"/>
  <c r="BC389"/>
  <c r="BC391"/>
  <c r="BC394"/>
  <c r="BC397"/>
  <c r="BC401"/>
  <c r="BC404"/>
  <c r="BC407"/>
  <c r="BC425" s="1"/>
  <c r="G24" i="9" s="1"/>
  <c r="BC415" i="10"/>
  <c r="BC427"/>
  <c r="BC432" s="1"/>
  <c r="BC429"/>
  <c r="G25" i="9"/>
  <c r="BC434" i="10"/>
  <c r="BC436"/>
  <c r="BC438"/>
  <c r="BB8"/>
  <c r="BB10"/>
  <c r="BB12"/>
  <c r="BB14"/>
  <c r="BB16"/>
  <c r="BB18"/>
  <c r="BB20"/>
  <c r="BB22"/>
  <c r="BB25"/>
  <c r="BB27"/>
  <c r="BB30"/>
  <c r="BB34"/>
  <c r="BB36"/>
  <c r="BB38"/>
  <c r="BB40"/>
  <c r="BB42"/>
  <c r="BB44"/>
  <c r="BB46"/>
  <c r="BB48"/>
  <c r="BB50"/>
  <c r="BB52"/>
  <c r="BB54"/>
  <c r="BB56"/>
  <c r="BB58"/>
  <c r="BB60"/>
  <c r="BB62"/>
  <c r="BB66"/>
  <c r="BB70"/>
  <c r="BB79"/>
  <c r="BB85"/>
  <c r="BB88"/>
  <c r="BB90"/>
  <c r="BB95"/>
  <c r="BB98"/>
  <c r="BB101"/>
  <c r="BB104"/>
  <c r="BB107"/>
  <c r="BB110"/>
  <c r="BB115"/>
  <c r="BB117"/>
  <c r="BB119"/>
  <c r="BB122"/>
  <c r="BB124"/>
  <c r="BB126"/>
  <c r="BB132"/>
  <c r="BB136"/>
  <c r="BB140"/>
  <c r="BB144"/>
  <c r="BB154" s="1"/>
  <c r="F12" i="9" s="1"/>
  <c r="BB146" i="10"/>
  <c r="BB148"/>
  <c r="BB150"/>
  <c r="BB152"/>
  <c r="BB156"/>
  <c r="BB159"/>
  <c r="BB161"/>
  <c r="BB163"/>
  <c r="BB168"/>
  <c r="BB174" s="1"/>
  <c r="F14" i="9" s="1"/>
  <c r="BB170" i="10"/>
  <c r="BB172"/>
  <c r="BB176"/>
  <c r="BB178"/>
  <c r="BB182"/>
  <c r="BB184"/>
  <c r="BB186"/>
  <c r="BB188"/>
  <c r="BB192"/>
  <c r="BB195"/>
  <c r="BB197"/>
  <c r="BB199"/>
  <c r="BB201"/>
  <c r="BB203"/>
  <c r="BB207"/>
  <c r="BB209"/>
  <c r="BB211"/>
  <c r="BB215"/>
  <c r="BB220"/>
  <c r="BB227" s="1"/>
  <c r="F17" i="9" s="1"/>
  <c r="BB223" i="10"/>
  <c r="BB229"/>
  <c r="BB231"/>
  <c r="BB233"/>
  <c r="BB235"/>
  <c r="BB237"/>
  <c r="BB239"/>
  <c r="BB242"/>
  <c r="BB244"/>
  <c r="BB247"/>
  <c r="BB249"/>
  <c r="BB252"/>
  <c r="BB255"/>
  <c r="BB257"/>
  <c r="BB259"/>
  <c r="BB260"/>
  <c r="BB261"/>
  <c r="BB262"/>
  <c r="BB263"/>
  <c r="BB264"/>
  <c r="BB265"/>
  <c r="BB268"/>
  <c r="BB269" s="1"/>
  <c r="F19" i="9" s="1"/>
  <c r="G271" i="10"/>
  <c r="BB271" s="1"/>
  <c r="G276"/>
  <c r="BB276" s="1"/>
  <c r="G278"/>
  <c r="BB278"/>
  <c r="G280"/>
  <c r="BB280"/>
  <c r="G283"/>
  <c r="BB283" s="1"/>
  <c r="G285"/>
  <c r="BB285"/>
  <c r="G287"/>
  <c r="BB287" s="1"/>
  <c r="G290"/>
  <c r="BB290" s="1"/>
  <c r="G292"/>
  <c r="BB292"/>
  <c r="G294"/>
  <c r="BB294" s="1"/>
  <c r="G296"/>
  <c r="BB296" s="1"/>
  <c r="G298"/>
  <c r="BB298" s="1"/>
  <c r="G300"/>
  <c r="BB300"/>
  <c r="G303"/>
  <c r="BB303"/>
  <c r="G311"/>
  <c r="BB311" s="1"/>
  <c r="G313"/>
  <c r="BB313" s="1"/>
  <c r="G315"/>
  <c r="BB315"/>
  <c r="G317"/>
  <c r="BB317"/>
  <c r="G319"/>
  <c r="BB319" s="1"/>
  <c r="G321"/>
  <c r="BB321" s="1"/>
  <c r="G323"/>
  <c r="BB323" s="1"/>
  <c r="G325"/>
  <c r="BB325"/>
  <c r="G328"/>
  <c r="BB328" s="1"/>
  <c r="G330"/>
  <c r="BB330" s="1"/>
  <c r="G332"/>
  <c r="BB332"/>
  <c r="G335"/>
  <c r="BB335" s="1"/>
  <c r="G338"/>
  <c r="BB338" s="1"/>
  <c r="G341"/>
  <c r="BB341" s="1"/>
  <c r="G344"/>
  <c r="BB344"/>
  <c r="G347"/>
  <c r="BB347"/>
  <c r="G350"/>
  <c r="BB350" s="1"/>
  <c r="G351"/>
  <c r="BB351" s="1"/>
  <c r="G352"/>
  <c r="BB352"/>
  <c r="G353"/>
  <c r="BB353"/>
  <c r="G354"/>
  <c r="BB354" s="1"/>
  <c r="G355"/>
  <c r="BB355" s="1"/>
  <c r="G356"/>
  <c r="BB356" s="1"/>
  <c r="G359"/>
  <c r="BB359" s="1"/>
  <c r="G363"/>
  <c r="BB363" s="1"/>
  <c r="G368"/>
  <c r="BB368"/>
  <c r="G370"/>
  <c r="BB370"/>
  <c r="G373"/>
  <c r="BB373" s="1"/>
  <c r="G375"/>
  <c r="BB375" s="1"/>
  <c r="G377"/>
  <c r="BB377"/>
  <c r="G379"/>
  <c r="BB379"/>
  <c r="G383"/>
  <c r="BB383" s="1"/>
  <c r="G385"/>
  <c r="BB385" s="1"/>
  <c r="G387"/>
  <c r="BB387" s="1"/>
  <c r="G389"/>
  <c r="BB389"/>
  <c r="G391"/>
  <c r="BB391" s="1"/>
  <c r="G394"/>
  <c r="BB394" s="1"/>
  <c r="G397"/>
  <c r="BB397"/>
  <c r="G401"/>
  <c r="BB401" s="1"/>
  <c r="G404"/>
  <c r="BB404" s="1"/>
  <c r="G407"/>
  <c r="BB407" s="1"/>
  <c r="G415"/>
  <c r="G425" s="1"/>
  <c r="G427"/>
  <c r="BB427" s="1"/>
  <c r="G429"/>
  <c r="BB429" s="1"/>
  <c r="BB434"/>
  <c r="BB436"/>
  <c r="BB438"/>
  <c r="G8"/>
  <c r="G32" s="1"/>
  <c r="G10"/>
  <c r="BA10" s="1"/>
  <c r="G12"/>
  <c r="BA12" s="1"/>
  <c r="G14"/>
  <c r="BA14"/>
  <c r="G16"/>
  <c r="BA16" s="1"/>
  <c r="G18"/>
  <c r="BA18" s="1"/>
  <c r="G20"/>
  <c r="BA20" s="1"/>
  <c r="G22"/>
  <c r="BA22" s="1"/>
  <c r="G25"/>
  <c r="BA25"/>
  <c r="G27"/>
  <c r="BA27" s="1"/>
  <c r="G30"/>
  <c r="BA30" s="1"/>
  <c r="G34"/>
  <c r="BA34" s="1"/>
  <c r="G36"/>
  <c r="BA36" s="1"/>
  <c r="G38"/>
  <c r="BA38" s="1"/>
  <c r="G40"/>
  <c r="BA40"/>
  <c r="G42"/>
  <c r="BA42" s="1"/>
  <c r="G44"/>
  <c r="BA44" s="1"/>
  <c r="G46"/>
  <c r="G48"/>
  <c r="BA48" s="1"/>
  <c r="G50"/>
  <c r="BA50"/>
  <c r="G52"/>
  <c r="BA52" s="1"/>
  <c r="G54"/>
  <c r="BA54" s="1"/>
  <c r="G56"/>
  <c r="BA56" s="1"/>
  <c r="G58"/>
  <c r="BA58" s="1"/>
  <c r="G60"/>
  <c r="BA60" s="1"/>
  <c r="G62"/>
  <c r="BA62" s="1"/>
  <c r="G66"/>
  <c r="BA66" s="1"/>
  <c r="G70"/>
  <c r="BA70" s="1"/>
  <c r="G79"/>
  <c r="BA79" s="1"/>
  <c r="G85"/>
  <c r="BA85" s="1"/>
  <c r="G88"/>
  <c r="BA88"/>
  <c r="G90"/>
  <c r="BA90" s="1"/>
  <c r="G95"/>
  <c r="BA95"/>
  <c r="G98"/>
  <c r="BA98"/>
  <c r="G101"/>
  <c r="BA101" s="1"/>
  <c r="G104"/>
  <c r="BA104" s="1"/>
  <c r="G107"/>
  <c r="BA107"/>
  <c r="G110"/>
  <c r="BA110"/>
  <c r="G115"/>
  <c r="BA115" s="1"/>
  <c r="G117"/>
  <c r="BA117" s="1"/>
  <c r="G119"/>
  <c r="BA119"/>
  <c r="G122"/>
  <c r="BA122" s="1"/>
  <c r="G124"/>
  <c r="BA124" s="1"/>
  <c r="G126"/>
  <c r="G142" s="1"/>
  <c r="G132"/>
  <c r="BA132" s="1"/>
  <c r="G136"/>
  <c r="BA136" s="1"/>
  <c r="G140"/>
  <c r="BA140" s="1"/>
  <c r="G144"/>
  <c r="BA144" s="1"/>
  <c r="G146"/>
  <c r="BA146" s="1"/>
  <c r="G148"/>
  <c r="BA148" s="1"/>
  <c r="G150"/>
  <c r="BA150" s="1"/>
  <c r="G152"/>
  <c r="BA152"/>
  <c r="G156"/>
  <c r="BA156" s="1"/>
  <c r="G159"/>
  <c r="BA159"/>
  <c r="G161"/>
  <c r="BA161"/>
  <c r="G163"/>
  <c r="BA163" s="1"/>
  <c r="G168"/>
  <c r="BA168"/>
  <c r="G170"/>
  <c r="BA170" s="1"/>
  <c r="G172"/>
  <c r="G174" s="1"/>
  <c r="G176"/>
  <c r="BA176"/>
  <c r="G178"/>
  <c r="BA178" s="1"/>
  <c r="G182"/>
  <c r="BA182" s="1"/>
  <c r="G184"/>
  <c r="BA184" s="1"/>
  <c r="G186"/>
  <c r="BA186" s="1"/>
  <c r="G188"/>
  <c r="BA188" s="1"/>
  <c r="G192"/>
  <c r="BA192" s="1"/>
  <c r="G195"/>
  <c r="BA195"/>
  <c r="G197"/>
  <c r="BA197" s="1"/>
  <c r="G199"/>
  <c r="BA199" s="1"/>
  <c r="G201"/>
  <c r="BA201" s="1"/>
  <c r="G203"/>
  <c r="BA203" s="1"/>
  <c r="G207"/>
  <c r="BA207"/>
  <c r="G209"/>
  <c r="BA209" s="1"/>
  <c r="G211"/>
  <c r="BA211" s="1"/>
  <c r="G215"/>
  <c r="G227" s="1"/>
  <c r="G220"/>
  <c r="BA220" s="1"/>
  <c r="G223"/>
  <c r="BA223" s="1"/>
  <c r="G229"/>
  <c r="BA229" s="1"/>
  <c r="G231"/>
  <c r="BA231" s="1"/>
  <c r="G233"/>
  <c r="BA233" s="1"/>
  <c r="G235"/>
  <c r="BA235"/>
  <c r="G237"/>
  <c r="BA237" s="1"/>
  <c r="G239"/>
  <c r="BA239" s="1"/>
  <c r="G242"/>
  <c r="BA242" s="1"/>
  <c r="G244"/>
  <c r="BA244"/>
  <c r="G247"/>
  <c r="BA247"/>
  <c r="G249"/>
  <c r="BA249" s="1"/>
  <c r="G252"/>
  <c r="BA252" s="1"/>
  <c r="G255"/>
  <c r="BA255" s="1"/>
  <c r="G257"/>
  <c r="BA257"/>
  <c r="G259"/>
  <c r="BA259" s="1"/>
  <c r="G260"/>
  <c r="BA260" s="1"/>
  <c r="G261"/>
  <c r="BA261" s="1"/>
  <c r="G262"/>
  <c r="BA262" s="1"/>
  <c r="G263"/>
  <c r="BA263" s="1"/>
  <c r="G264"/>
  <c r="BA264" s="1"/>
  <c r="G265"/>
  <c r="BA265"/>
  <c r="G268"/>
  <c r="BA268" s="1"/>
  <c r="BA269" s="1"/>
  <c r="E19" i="9" s="1"/>
  <c r="BA271" i="10"/>
  <c r="BA276"/>
  <c r="BA281" s="1"/>
  <c r="E20" i="9" s="1"/>
  <c r="BA278" i="10"/>
  <c r="BA280"/>
  <c r="BA283"/>
  <c r="BA288" s="1"/>
  <c r="E21" i="9" s="1"/>
  <c r="BA285" i="10"/>
  <c r="BA287"/>
  <c r="BA290"/>
  <c r="BA292"/>
  <c r="BA294"/>
  <c r="BA296"/>
  <c r="BA298"/>
  <c r="BA357" s="1"/>
  <c r="E22" i="9" s="1"/>
  <c r="BA300" i="10"/>
  <c r="BA303"/>
  <c r="BA311"/>
  <c r="BA313"/>
  <c r="BA315"/>
  <c r="BA317"/>
  <c r="BA319"/>
  <c r="BA321"/>
  <c r="BA323"/>
  <c r="BA325"/>
  <c r="BA328"/>
  <c r="BA330"/>
  <c r="BA332"/>
  <c r="BA335"/>
  <c r="BA338"/>
  <c r="BA341"/>
  <c r="BA344"/>
  <c r="BA347"/>
  <c r="BA350"/>
  <c r="BA351"/>
  <c r="BA352"/>
  <c r="BA353"/>
  <c r="BA354"/>
  <c r="BA355"/>
  <c r="BA356"/>
  <c r="BA359"/>
  <c r="BA363"/>
  <c r="BA368"/>
  <c r="BA370"/>
  <c r="BA373"/>
  <c r="BA375"/>
  <c r="BA377"/>
  <c r="BA379"/>
  <c r="BA383"/>
  <c r="BA385"/>
  <c r="BA387"/>
  <c r="BA389"/>
  <c r="BA391"/>
  <c r="BA394"/>
  <c r="BA397"/>
  <c r="BA401"/>
  <c r="BA404"/>
  <c r="BA407"/>
  <c r="BA415"/>
  <c r="BA427"/>
  <c r="BA429"/>
  <c r="BA434"/>
  <c r="BA440" s="1"/>
  <c r="E26" i="9" s="1"/>
  <c r="BA436" i="10"/>
  <c r="BA438"/>
  <c r="K438"/>
  <c r="I438"/>
  <c r="K436"/>
  <c r="I436"/>
  <c r="K434"/>
  <c r="I434"/>
  <c r="I440" s="1"/>
  <c r="B26" i="9"/>
  <c r="A26"/>
  <c r="K429" i="10"/>
  <c r="I429"/>
  <c r="K427"/>
  <c r="K432" s="1"/>
  <c r="I427"/>
  <c r="B25" i="9"/>
  <c r="A25"/>
  <c r="I432" i="10"/>
  <c r="G432"/>
  <c r="K415"/>
  <c r="I415"/>
  <c r="I425" s="1"/>
  <c r="K407"/>
  <c r="I407"/>
  <c r="B24" i="9"/>
  <c r="A24"/>
  <c r="K425" i="10"/>
  <c r="K404"/>
  <c r="I404"/>
  <c r="K401"/>
  <c r="I401"/>
  <c r="K397"/>
  <c r="I397"/>
  <c r="K394"/>
  <c r="I394"/>
  <c r="K391"/>
  <c r="I391"/>
  <c r="K389"/>
  <c r="I389"/>
  <c r="K387"/>
  <c r="I387"/>
  <c r="K385"/>
  <c r="I385"/>
  <c r="K383"/>
  <c r="I383"/>
  <c r="K379"/>
  <c r="I379"/>
  <c r="K377"/>
  <c r="I377"/>
  <c r="K375"/>
  <c r="I375"/>
  <c r="K373"/>
  <c r="I373"/>
  <c r="K370"/>
  <c r="I370"/>
  <c r="K368"/>
  <c r="I368"/>
  <c r="K363"/>
  <c r="I363"/>
  <c r="K359"/>
  <c r="I359"/>
  <c r="B23" i="9"/>
  <c r="A23"/>
  <c r="I405" i="10"/>
  <c r="K356"/>
  <c r="I356"/>
  <c r="K355"/>
  <c r="I355"/>
  <c r="K354"/>
  <c r="I354"/>
  <c r="K353"/>
  <c r="I353"/>
  <c r="K352"/>
  <c r="I352"/>
  <c r="K351"/>
  <c r="I351"/>
  <c r="K350"/>
  <c r="I350"/>
  <c r="K347"/>
  <c r="I347"/>
  <c r="K344"/>
  <c r="I344"/>
  <c r="K341"/>
  <c r="I341"/>
  <c r="K338"/>
  <c r="I338"/>
  <c r="K335"/>
  <c r="I335"/>
  <c r="K332"/>
  <c r="I332"/>
  <c r="K330"/>
  <c r="I330"/>
  <c r="K328"/>
  <c r="I328"/>
  <c r="K325"/>
  <c r="I325"/>
  <c r="K323"/>
  <c r="I323"/>
  <c r="K321"/>
  <c r="I321"/>
  <c r="K319"/>
  <c r="I319"/>
  <c r="K317"/>
  <c r="I317"/>
  <c r="K315"/>
  <c r="I315"/>
  <c r="K313"/>
  <c r="I313"/>
  <c r="K311"/>
  <c r="I311"/>
  <c r="K303"/>
  <c r="I303"/>
  <c r="K300"/>
  <c r="I300"/>
  <c r="K298"/>
  <c r="I298"/>
  <c r="K296"/>
  <c r="I296"/>
  <c r="K294"/>
  <c r="I294"/>
  <c r="K292"/>
  <c r="I292"/>
  <c r="K290"/>
  <c r="I290"/>
  <c r="B22" i="9"/>
  <c r="A22"/>
  <c r="K357" i="10"/>
  <c r="K287"/>
  <c r="I287"/>
  <c r="K285"/>
  <c r="I285"/>
  <c r="K283"/>
  <c r="I283"/>
  <c r="B21" i="9"/>
  <c r="A21"/>
  <c r="K288" i="10"/>
  <c r="G288"/>
  <c r="K280"/>
  <c r="I280"/>
  <c r="K278"/>
  <c r="I278"/>
  <c r="K276"/>
  <c r="I276"/>
  <c r="I281" s="1"/>
  <c r="K271"/>
  <c r="K281" s="1"/>
  <c r="I271"/>
  <c r="B20" i="9"/>
  <c r="A20"/>
  <c r="G281" i="10"/>
  <c r="K268"/>
  <c r="K269" s="1"/>
  <c r="I268"/>
  <c r="I269" s="1"/>
  <c r="B19" i="9"/>
  <c r="A19"/>
  <c r="G269" i="10"/>
  <c r="K265"/>
  <c r="I265"/>
  <c r="K264"/>
  <c r="I264"/>
  <c r="K263"/>
  <c r="I263"/>
  <c r="K262"/>
  <c r="I262"/>
  <c r="K261"/>
  <c r="I261"/>
  <c r="K260"/>
  <c r="I260"/>
  <c r="K259"/>
  <c r="I259"/>
  <c r="K257"/>
  <c r="I257"/>
  <c r="K255"/>
  <c r="I255"/>
  <c r="K252"/>
  <c r="I252"/>
  <c r="K249"/>
  <c r="I249"/>
  <c r="K247"/>
  <c r="I247"/>
  <c r="K244"/>
  <c r="I244"/>
  <c r="K242"/>
  <c r="I242"/>
  <c r="K239"/>
  <c r="I239"/>
  <c r="K237"/>
  <c r="I237"/>
  <c r="K235"/>
  <c r="I235"/>
  <c r="K233"/>
  <c r="I233"/>
  <c r="K231"/>
  <c r="I231"/>
  <c r="K229"/>
  <c r="I229"/>
  <c r="B18" i="9"/>
  <c r="A18"/>
  <c r="G266" i="10"/>
  <c r="K223"/>
  <c r="I223"/>
  <c r="I227" s="1"/>
  <c r="K220"/>
  <c r="I220"/>
  <c r="K215"/>
  <c r="K227" s="1"/>
  <c r="I215"/>
  <c r="B17" i="9"/>
  <c r="A17"/>
  <c r="K211" i="10"/>
  <c r="I211"/>
  <c r="K209"/>
  <c r="I209"/>
  <c r="K207"/>
  <c r="I207"/>
  <c r="K203"/>
  <c r="I203"/>
  <c r="K201"/>
  <c r="I201"/>
  <c r="K199"/>
  <c r="I199"/>
  <c r="K197"/>
  <c r="I197"/>
  <c r="K195"/>
  <c r="I195"/>
  <c r="K192"/>
  <c r="I192"/>
  <c r="K188"/>
  <c r="I188"/>
  <c r="K186"/>
  <c r="I186"/>
  <c r="K184"/>
  <c r="K213" s="1"/>
  <c r="I184"/>
  <c r="K182"/>
  <c r="I182"/>
  <c r="B16" i="9"/>
  <c r="A16"/>
  <c r="K178" i="10"/>
  <c r="I178"/>
  <c r="I180" s="1"/>
  <c r="K176"/>
  <c r="I176"/>
  <c r="B15" i="9"/>
  <c r="A15"/>
  <c r="G180" i="10"/>
  <c r="K172"/>
  <c r="I172"/>
  <c r="K170"/>
  <c r="I170"/>
  <c r="K168"/>
  <c r="I168"/>
  <c r="B14" i="9"/>
  <c r="A14"/>
  <c r="K163" i="10"/>
  <c r="I163"/>
  <c r="K161"/>
  <c r="I161"/>
  <c r="K159"/>
  <c r="I159"/>
  <c r="K156"/>
  <c r="I156"/>
  <c r="B13" i="9"/>
  <c r="A13"/>
  <c r="I166" i="10"/>
  <c r="G166"/>
  <c r="K152"/>
  <c r="I152"/>
  <c r="K150"/>
  <c r="I150"/>
  <c r="K148"/>
  <c r="I148"/>
  <c r="K146"/>
  <c r="I146"/>
  <c r="K144"/>
  <c r="I144"/>
  <c r="I154" s="1"/>
  <c r="B12" i="9"/>
  <c r="A12"/>
  <c r="G154" i="10"/>
  <c r="K140"/>
  <c r="I140"/>
  <c r="K136"/>
  <c r="I136"/>
  <c r="K132"/>
  <c r="I132"/>
  <c r="K126"/>
  <c r="I126"/>
  <c r="K124"/>
  <c r="I124"/>
  <c r="K122"/>
  <c r="I122"/>
  <c r="K119"/>
  <c r="I119"/>
  <c r="K117"/>
  <c r="I117"/>
  <c r="I142" s="1"/>
  <c r="K115"/>
  <c r="I115"/>
  <c r="B11" i="9"/>
  <c r="A11"/>
  <c r="K110" i="10"/>
  <c r="I110"/>
  <c r="K107"/>
  <c r="I107"/>
  <c r="K104"/>
  <c r="I104"/>
  <c r="K101"/>
  <c r="I101"/>
  <c r="K98"/>
  <c r="I98"/>
  <c r="K95"/>
  <c r="I95"/>
  <c r="I113" s="1"/>
  <c r="B10" i="9"/>
  <c r="A10"/>
  <c r="G113" i="10"/>
  <c r="K90"/>
  <c r="I90"/>
  <c r="K88"/>
  <c r="I88"/>
  <c r="K85"/>
  <c r="I85"/>
  <c r="K79"/>
  <c r="I79"/>
  <c r="K70"/>
  <c r="I70"/>
  <c r="K66"/>
  <c r="I66"/>
  <c r="I93" s="1"/>
  <c r="B9" i="9"/>
  <c r="A9"/>
  <c r="K62" i="10"/>
  <c r="I62"/>
  <c r="K60"/>
  <c r="I60"/>
  <c r="K58"/>
  <c r="I58"/>
  <c r="K56"/>
  <c r="I56"/>
  <c r="K54"/>
  <c r="I54"/>
  <c r="K52"/>
  <c r="I52"/>
  <c r="K50"/>
  <c r="I50"/>
  <c r="K48"/>
  <c r="I48"/>
  <c r="K46"/>
  <c r="I46"/>
  <c r="K44"/>
  <c r="I44"/>
  <c r="K42"/>
  <c r="I42"/>
  <c r="K40"/>
  <c r="I40"/>
  <c r="K38"/>
  <c r="I38"/>
  <c r="K36"/>
  <c r="I36"/>
  <c r="K34"/>
  <c r="K64" s="1"/>
  <c r="I34"/>
  <c r="B8" i="9"/>
  <c r="A8"/>
  <c r="K30" i="10"/>
  <c r="I30"/>
  <c r="K27"/>
  <c r="I27"/>
  <c r="K25"/>
  <c r="I25"/>
  <c r="K22"/>
  <c r="I22"/>
  <c r="K20"/>
  <c r="I20"/>
  <c r="K18"/>
  <c r="I18"/>
  <c r="K16"/>
  <c r="I16"/>
  <c r="K14"/>
  <c r="I14"/>
  <c r="K12"/>
  <c r="I12"/>
  <c r="K10"/>
  <c r="I10"/>
  <c r="I32" s="1"/>
  <c r="K8"/>
  <c r="K32" s="1"/>
  <c r="I8"/>
  <c r="B7" i="9"/>
  <c r="A7"/>
  <c r="G7" i="8"/>
  <c r="G23"/>
  <c r="C31"/>
  <c r="C33"/>
  <c r="F33" s="1"/>
  <c r="F3" i="10"/>
  <c r="G21" i="5"/>
  <c r="D21"/>
  <c r="G20"/>
  <c r="D20"/>
  <c r="G19"/>
  <c r="D19"/>
  <c r="G18"/>
  <c r="D18"/>
  <c r="G17"/>
  <c r="D17"/>
  <c r="G16"/>
  <c r="D16"/>
  <c r="G15"/>
  <c r="D15"/>
  <c r="BE8" i="7"/>
  <c r="BE10"/>
  <c r="BE12"/>
  <c r="BE14"/>
  <c r="BE17"/>
  <c r="BE24"/>
  <c r="BE26"/>
  <c r="BE28"/>
  <c r="BE31"/>
  <c r="BE33"/>
  <c r="BE35"/>
  <c r="BE37"/>
  <c r="BE39"/>
  <c r="BE43"/>
  <c r="BE45"/>
  <c r="BE47"/>
  <c r="BE49"/>
  <c r="BE52"/>
  <c r="BE54"/>
  <c r="BE56"/>
  <c r="BE61"/>
  <c r="BE65"/>
  <c r="BE67"/>
  <c r="BE69"/>
  <c r="BE71"/>
  <c r="BE79"/>
  <c r="BE85"/>
  <c r="BE87"/>
  <c r="BE89"/>
  <c r="BE91"/>
  <c r="BE93"/>
  <c r="BE95"/>
  <c r="BE101"/>
  <c r="BE112"/>
  <c r="BE114"/>
  <c r="BE116"/>
  <c r="BE118"/>
  <c r="BE124"/>
  <c r="BE126"/>
  <c r="BE128"/>
  <c r="BE130"/>
  <c r="BE133"/>
  <c r="BE136"/>
  <c r="BE141"/>
  <c r="BE144"/>
  <c r="BE146"/>
  <c r="BE148"/>
  <c r="I10" i="6" s="1"/>
  <c r="BE150" i="7"/>
  <c r="BE152"/>
  <c r="BE154" s="1"/>
  <c r="I11" i="6" s="1"/>
  <c r="BE156" i="7"/>
  <c r="BE160"/>
  <c r="BE162"/>
  <c r="BE173"/>
  <c r="BE183"/>
  <c r="BE185"/>
  <c r="BE235"/>
  <c r="BE255"/>
  <c r="BE261"/>
  <c r="BE267"/>
  <c r="BE269"/>
  <c r="BE273"/>
  <c r="BE277"/>
  <c r="BE279"/>
  <c r="BE281"/>
  <c r="BE283"/>
  <c r="BE285"/>
  <c r="BE287"/>
  <c r="BE289"/>
  <c r="BE291"/>
  <c r="BE293"/>
  <c r="BE296"/>
  <c r="BE300"/>
  <c r="BE302"/>
  <c r="BE309"/>
  <c r="BE311"/>
  <c r="BE318"/>
  <c r="BE320"/>
  <c r="BE326"/>
  <c r="BE328"/>
  <c r="BE330"/>
  <c r="BE332"/>
  <c r="BE334"/>
  <c r="BE336"/>
  <c r="BE338"/>
  <c r="BE345"/>
  <c r="BE353"/>
  <c r="BE362"/>
  <c r="BE364"/>
  <c r="BE366"/>
  <c r="BE371"/>
  <c r="BE373"/>
  <c r="BE377"/>
  <c r="BE379" s="1"/>
  <c r="I15" i="6" s="1"/>
  <c r="BE381" i="7"/>
  <c r="BE383"/>
  <c r="BE385"/>
  <c r="BE387"/>
  <c r="BE389"/>
  <c r="BE391"/>
  <c r="BE393"/>
  <c r="BE395"/>
  <c r="BE399"/>
  <c r="BE401"/>
  <c r="BE403"/>
  <c r="BE405"/>
  <c r="BE407"/>
  <c r="BE409"/>
  <c r="BE411"/>
  <c r="BE413"/>
  <c r="BE417"/>
  <c r="BE419"/>
  <c r="BE423"/>
  <c r="BE425"/>
  <c r="BE429" s="1"/>
  <c r="I18" i="6" s="1"/>
  <c r="BE427" i="7"/>
  <c r="BE431"/>
  <c r="BE433"/>
  <c r="BE435"/>
  <c r="BE437"/>
  <c r="BE438"/>
  <c r="BE440"/>
  <c r="BE442"/>
  <c r="BE445"/>
  <c r="BE452"/>
  <c r="BE456"/>
  <c r="BE458"/>
  <c r="BE460"/>
  <c r="BE462"/>
  <c r="BE464"/>
  <c r="BE466"/>
  <c r="BE468"/>
  <c r="BE471"/>
  <c r="BE473"/>
  <c r="BE475"/>
  <c r="BE477"/>
  <c r="BE479"/>
  <c r="BE481"/>
  <c r="BE483"/>
  <c r="BE485"/>
  <c r="BE487"/>
  <c r="BE489"/>
  <c r="BE492"/>
  <c r="BE494"/>
  <c r="BE496"/>
  <c r="BE498"/>
  <c r="BE500"/>
  <c r="BE502"/>
  <c r="BE510"/>
  <c r="BE512"/>
  <c r="BE514"/>
  <c r="BE523"/>
  <c r="BE525"/>
  <c r="BE527"/>
  <c r="BE529"/>
  <c r="BE530"/>
  <c r="BE531"/>
  <c r="BE532"/>
  <c r="BE533"/>
  <c r="BE534"/>
  <c r="BE535"/>
  <c r="BE538"/>
  <c r="BE539" s="1"/>
  <c r="I20" i="6" s="1"/>
  <c r="BE541" i="7"/>
  <c r="BE606" s="1"/>
  <c r="I21" i="6" s="1"/>
  <c r="BE551" i="7"/>
  <c r="BE554"/>
  <c r="BE556"/>
  <c r="BE558"/>
  <c r="BE560"/>
  <c r="BE562"/>
  <c r="BE565"/>
  <c r="BE567"/>
  <c r="BE588"/>
  <c r="BE597"/>
  <c r="BE599"/>
  <c r="BE600"/>
  <c r="BE601"/>
  <c r="BE602"/>
  <c r="BE603"/>
  <c r="BE604"/>
  <c r="BE605"/>
  <c r="BE608"/>
  <c r="BE610"/>
  <c r="BE612"/>
  <c r="BE615"/>
  <c r="BE653" s="1"/>
  <c r="I23" i="6" s="1"/>
  <c r="BE617" i="7"/>
  <c r="BE619"/>
  <c r="BE627"/>
  <c r="BE634"/>
  <c r="BE636"/>
  <c r="BE638"/>
  <c r="BE645"/>
  <c r="BE646"/>
  <c r="BE647"/>
  <c r="BE648"/>
  <c r="BE649"/>
  <c r="BE650"/>
  <c r="BE651"/>
  <c r="BE652"/>
  <c r="BE655"/>
  <c r="BE662" s="1"/>
  <c r="I24" i="6" s="1"/>
  <c r="BE657" i="7"/>
  <c r="BE659"/>
  <c r="BE661"/>
  <c r="BE664"/>
  <c r="BE666"/>
  <c r="BE668"/>
  <c r="BE670"/>
  <c r="BE672"/>
  <c r="BE674"/>
  <c r="BE677"/>
  <c r="BE679"/>
  <c r="BE681"/>
  <c r="BE683"/>
  <c r="BE685"/>
  <c r="BE687"/>
  <c r="BE689"/>
  <c r="BE691"/>
  <c r="BE693"/>
  <c r="BE695"/>
  <c r="BE697"/>
  <c r="BE699"/>
  <c r="BE701"/>
  <c r="BE703"/>
  <c r="BE705"/>
  <c r="BE707"/>
  <c r="BE709"/>
  <c r="BE711"/>
  <c r="BE713"/>
  <c r="BE715"/>
  <c r="BE717"/>
  <c r="BE719"/>
  <c r="BE721"/>
  <c r="BE723"/>
  <c r="BE725"/>
  <c r="BE727"/>
  <c r="BE729"/>
  <c r="BE731"/>
  <c r="BE733"/>
  <c r="BE735"/>
  <c r="BE737"/>
  <c r="BE739"/>
  <c r="BE741"/>
  <c r="BE743"/>
  <c r="BE745"/>
  <c r="BE747"/>
  <c r="BE749"/>
  <c r="BE751"/>
  <c r="BE753"/>
  <c r="BE755"/>
  <c r="BE757"/>
  <c r="BE759"/>
  <c r="BE761"/>
  <c r="BE763"/>
  <c r="BE765"/>
  <c r="BE767"/>
  <c r="BE769"/>
  <c r="BE771"/>
  <c r="BE773"/>
  <c r="BE775"/>
  <c r="BE777"/>
  <c r="BE779"/>
  <c r="BE781"/>
  <c r="BE783"/>
  <c r="BE785"/>
  <c r="BE787"/>
  <c r="BE789"/>
  <c r="BE791"/>
  <c r="BE793"/>
  <c r="BE795"/>
  <c r="BE797"/>
  <c r="BE799"/>
  <c r="BE801"/>
  <c r="BE803"/>
  <c r="BE806"/>
  <c r="BE810"/>
  <c r="BE813"/>
  <c r="BE815"/>
  <c r="BE817"/>
  <c r="BE819"/>
  <c r="BE821"/>
  <c r="BE836"/>
  <c r="BE838"/>
  <c r="BE840"/>
  <c r="BE842"/>
  <c r="BE850"/>
  <c r="BE853"/>
  <c r="BE858"/>
  <c r="BE861"/>
  <c r="BE864"/>
  <c r="BE867"/>
  <c r="BE870"/>
  <c r="BE872"/>
  <c r="BE877"/>
  <c r="BE879"/>
  <c r="BE881"/>
  <c r="BE883"/>
  <c r="BE886"/>
  <c r="BE889"/>
  <c r="BE895"/>
  <c r="BE897"/>
  <c r="BE900"/>
  <c r="BE903"/>
  <c r="BE906"/>
  <c r="BE908"/>
  <c r="BE913"/>
  <c r="BE915"/>
  <c r="BE917"/>
  <c r="BE919"/>
  <c r="BE922"/>
  <c r="BE927"/>
  <c r="BE928"/>
  <c r="I30" i="6" s="1"/>
  <c r="BE930" i="7"/>
  <c r="BE932"/>
  <c r="BE936"/>
  <c r="BE938"/>
  <c r="BE992"/>
  <c r="BE998"/>
  <c r="BE1000"/>
  <c r="BE1002"/>
  <c r="BE1004"/>
  <c r="BE1006"/>
  <c r="BE1009"/>
  <c r="BE1029" s="1"/>
  <c r="I32" i="6" s="1"/>
  <c r="BE1031" i="7"/>
  <c r="BE1036" s="1"/>
  <c r="I33" i="6" s="1"/>
  <c r="BE1033" i="7"/>
  <c r="BD8"/>
  <c r="BD10"/>
  <c r="BD41" s="1"/>
  <c r="H7" i="6" s="1"/>
  <c r="BD12" i="7"/>
  <c r="BD14"/>
  <c r="BD17"/>
  <c r="BD24"/>
  <c r="BD26"/>
  <c r="BD28"/>
  <c r="BD31"/>
  <c r="BD33"/>
  <c r="BD35"/>
  <c r="BD37"/>
  <c r="BD39"/>
  <c r="BD43"/>
  <c r="BD45"/>
  <c r="BD47"/>
  <c r="BD49"/>
  <c r="BD52"/>
  <c r="BD54"/>
  <c r="BD56"/>
  <c r="BD61"/>
  <c r="BD139" s="1"/>
  <c r="H9" i="6" s="1"/>
  <c r="BD65" i="7"/>
  <c r="BD67"/>
  <c r="BD69"/>
  <c r="BD71"/>
  <c r="BD79"/>
  <c r="BD85"/>
  <c r="BD87"/>
  <c r="BD89"/>
  <c r="BD91"/>
  <c r="BD93"/>
  <c r="BD95"/>
  <c r="BD101"/>
  <c r="BD112"/>
  <c r="BD114"/>
  <c r="BD116"/>
  <c r="BD118"/>
  <c r="BD124"/>
  <c r="BD126"/>
  <c r="BD128"/>
  <c r="BD130"/>
  <c r="BD133"/>
  <c r="BD136"/>
  <c r="BD141"/>
  <c r="BD144"/>
  <c r="BD146"/>
  <c r="BD150"/>
  <c r="BD152"/>
  <c r="BD154" s="1"/>
  <c r="H11" i="6" s="1"/>
  <c r="BD156" i="7"/>
  <c r="BD160"/>
  <c r="BD162"/>
  <c r="BD173"/>
  <c r="BD183"/>
  <c r="BD185"/>
  <c r="BD271" s="1"/>
  <c r="H12" i="6" s="1"/>
  <c r="BD235" i="7"/>
  <c r="BD255"/>
  <c r="BD261"/>
  <c r="BD267"/>
  <c r="BD269"/>
  <c r="BD273"/>
  <c r="BD277"/>
  <c r="BD279"/>
  <c r="BD281"/>
  <c r="BD283"/>
  <c r="BD285"/>
  <c r="BD287"/>
  <c r="BD289"/>
  <c r="BD291"/>
  <c r="BD293"/>
  <c r="BD296"/>
  <c r="BD300"/>
  <c r="BD302"/>
  <c r="BD309"/>
  <c r="BD311"/>
  <c r="BD318"/>
  <c r="BD320"/>
  <c r="BD326"/>
  <c r="BD328"/>
  <c r="BD330"/>
  <c r="BD332"/>
  <c r="BD334"/>
  <c r="BD336"/>
  <c r="BD338"/>
  <c r="BD345"/>
  <c r="BD353"/>
  <c r="BD362"/>
  <c r="BD364"/>
  <c r="BD366"/>
  <c r="BD371"/>
  <c r="BD373"/>
  <c r="BD377"/>
  <c r="BD379" s="1"/>
  <c r="H15" i="6" s="1"/>
  <c r="BD381" i="7"/>
  <c r="BD383"/>
  <c r="BD385"/>
  <c r="BD397" s="1"/>
  <c r="H16" i="6" s="1"/>
  <c r="BD387" i="7"/>
  <c r="BD389"/>
  <c r="BD391"/>
  <c r="BD393"/>
  <c r="BD395"/>
  <c r="BD399"/>
  <c r="BD401"/>
  <c r="BD403"/>
  <c r="BD405"/>
  <c r="BD407"/>
  <c r="BD409"/>
  <c r="BD411"/>
  <c r="BD413"/>
  <c r="BD417"/>
  <c r="BD419"/>
  <c r="BD423"/>
  <c r="BD425"/>
  <c r="BD427"/>
  <c r="BD431"/>
  <c r="BD433"/>
  <c r="BD435"/>
  <c r="BD437"/>
  <c r="BD438"/>
  <c r="BD440"/>
  <c r="BD442"/>
  <c r="BD445"/>
  <c r="BD452"/>
  <c r="BD456"/>
  <c r="BD458"/>
  <c r="BD460"/>
  <c r="BD462"/>
  <c r="BD464"/>
  <c r="BD466"/>
  <c r="BD468"/>
  <c r="BD471"/>
  <c r="BD473"/>
  <c r="BD475"/>
  <c r="BD477"/>
  <c r="BD479"/>
  <c r="BD481"/>
  <c r="BD483"/>
  <c r="BD485"/>
  <c r="BD487"/>
  <c r="BD489"/>
  <c r="BD492"/>
  <c r="BD494"/>
  <c r="BD496"/>
  <c r="BD498"/>
  <c r="BD500"/>
  <c r="BD502"/>
  <c r="BD510"/>
  <c r="BD512"/>
  <c r="BD514"/>
  <c r="BD523"/>
  <c r="BD525"/>
  <c r="BD527"/>
  <c r="BD529"/>
  <c r="BD530"/>
  <c r="BD531"/>
  <c r="BD532"/>
  <c r="BD533"/>
  <c r="BD534"/>
  <c r="BD535"/>
  <c r="BD536"/>
  <c r="H19" i="6" s="1"/>
  <c r="BD538" i="7"/>
  <c r="BD539" s="1"/>
  <c r="H20" i="6" s="1"/>
  <c r="BD541" i="7"/>
  <c r="BD551"/>
  <c r="BD554"/>
  <c r="BD556"/>
  <c r="BD558"/>
  <c r="BD560"/>
  <c r="BD562"/>
  <c r="BD565"/>
  <c r="BD567"/>
  <c r="BD588"/>
  <c r="BD597"/>
  <c r="BD599"/>
  <c r="BD600"/>
  <c r="BD601"/>
  <c r="BD602"/>
  <c r="BD603"/>
  <c r="BD604"/>
  <c r="BD605"/>
  <c r="BD608"/>
  <c r="BD610"/>
  <c r="BD613" s="1"/>
  <c r="H22" i="6" s="1"/>
  <c r="BD612" i="7"/>
  <c r="BD615"/>
  <c r="BD617"/>
  <c r="BD619"/>
  <c r="BD627"/>
  <c r="BD634"/>
  <c r="BD636"/>
  <c r="BD638"/>
  <c r="BD645"/>
  <c r="BD646"/>
  <c r="BD647"/>
  <c r="BD648"/>
  <c r="BD649"/>
  <c r="BD650"/>
  <c r="BD651"/>
  <c r="BD652"/>
  <c r="BD655"/>
  <c r="BD657"/>
  <c r="BD659"/>
  <c r="BD661"/>
  <c r="BD664"/>
  <c r="BD666"/>
  <c r="BD668"/>
  <c r="BD670"/>
  <c r="BD672"/>
  <c r="BD674"/>
  <c r="BD677"/>
  <c r="BD679"/>
  <c r="BD681"/>
  <c r="BD683"/>
  <c r="BD685"/>
  <c r="BD687"/>
  <c r="BD689"/>
  <c r="BD691"/>
  <c r="BD693"/>
  <c r="BD695"/>
  <c r="BD697"/>
  <c r="BD699"/>
  <c r="BD701"/>
  <c r="BD703"/>
  <c r="BD705"/>
  <c r="BD707"/>
  <c r="BD709"/>
  <c r="BD711"/>
  <c r="BD713"/>
  <c r="BD715"/>
  <c r="BD717"/>
  <c r="BD719"/>
  <c r="BD721"/>
  <c r="BD723"/>
  <c r="BD725"/>
  <c r="BD727"/>
  <c r="BD729"/>
  <c r="BD731"/>
  <c r="BD733"/>
  <c r="BD735"/>
  <c r="BD737"/>
  <c r="BD739"/>
  <c r="BD741"/>
  <c r="BD743"/>
  <c r="BD745"/>
  <c r="BD747"/>
  <c r="BD749"/>
  <c r="BD751"/>
  <c r="BD753"/>
  <c r="BD755"/>
  <c r="BD757"/>
  <c r="BD759"/>
  <c r="BD761"/>
  <c r="BD763"/>
  <c r="BD765"/>
  <c r="BD767"/>
  <c r="BD769"/>
  <c r="BD771"/>
  <c r="BD773"/>
  <c r="BD775"/>
  <c r="BD777"/>
  <c r="BD779"/>
  <c r="BD781"/>
  <c r="BD783"/>
  <c r="BD785"/>
  <c r="BD787"/>
  <c r="BD789"/>
  <c r="BD791"/>
  <c r="BD793"/>
  <c r="BD795"/>
  <c r="BD797"/>
  <c r="BD799"/>
  <c r="BD801"/>
  <c r="BD803"/>
  <c r="BD806"/>
  <c r="BD868" s="1"/>
  <c r="H27" i="6" s="1"/>
  <c r="BD810" i="7"/>
  <c r="BD813"/>
  <c r="BD815"/>
  <c r="BD817"/>
  <c r="BD819"/>
  <c r="BD821"/>
  <c r="BD836"/>
  <c r="BD838"/>
  <c r="BD840"/>
  <c r="BD842"/>
  <c r="BD850"/>
  <c r="BD853"/>
  <c r="BD858"/>
  <c r="BD861"/>
  <c r="BD864"/>
  <c r="BD867"/>
  <c r="BD870"/>
  <c r="BD872"/>
  <c r="BD877"/>
  <c r="BD879"/>
  <c r="BD881"/>
  <c r="BD883"/>
  <c r="BD886"/>
  <c r="BD889"/>
  <c r="BD895"/>
  <c r="BD897"/>
  <c r="BD900"/>
  <c r="BD903"/>
  <c r="BD906"/>
  <c r="BD908"/>
  <c r="BD913"/>
  <c r="BD915"/>
  <c r="BD917"/>
  <c r="BD919"/>
  <c r="BD922"/>
  <c r="BD927"/>
  <c r="BD930"/>
  <c r="BD932"/>
  <c r="BD936"/>
  <c r="BD938"/>
  <c r="BD992"/>
  <c r="BD998"/>
  <c r="BD1000"/>
  <c r="BD1002"/>
  <c r="BD1004"/>
  <c r="BD1006"/>
  <c r="BD1009"/>
  <c r="BD1029" s="1"/>
  <c r="H32" i="6" s="1"/>
  <c r="BD1031" i="7"/>
  <c r="BD1033"/>
  <c r="BD1036" s="1"/>
  <c r="H33" i="6" s="1"/>
  <c r="BC8" i="7"/>
  <c r="BC10"/>
  <c r="BC12"/>
  <c r="BC14"/>
  <c r="BC17"/>
  <c r="BC24"/>
  <c r="BC26"/>
  <c r="BC28"/>
  <c r="BC31"/>
  <c r="BC33"/>
  <c r="BC35"/>
  <c r="BC37"/>
  <c r="BC39"/>
  <c r="BC43"/>
  <c r="BC45"/>
  <c r="BC47"/>
  <c r="BC49"/>
  <c r="BC52"/>
  <c r="BC54"/>
  <c r="BC56"/>
  <c r="BC61"/>
  <c r="BC65"/>
  <c r="BC67"/>
  <c r="BC69"/>
  <c r="BC71"/>
  <c r="BC79"/>
  <c r="BC85"/>
  <c r="BC87"/>
  <c r="BC89"/>
  <c r="BC91"/>
  <c r="BC93"/>
  <c r="BC95"/>
  <c r="BC101"/>
  <c r="BC112"/>
  <c r="BC114"/>
  <c r="BC116"/>
  <c r="BC118"/>
  <c r="BC124"/>
  <c r="BC126"/>
  <c r="BC128"/>
  <c r="BC130"/>
  <c r="BC133"/>
  <c r="BC136"/>
  <c r="BC141"/>
  <c r="BC144"/>
  <c r="BC148" s="1"/>
  <c r="G10" i="6" s="1"/>
  <c r="BC146" i="7"/>
  <c r="BC150"/>
  <c r="BC154" s="1"/>
  <c r="G11" i="6" s="1"/>
  <c r="BC152" i="7"/>
  <c r="BC156"/>
  <c r="BC160"/>
  <c r="BC162"/>
  <c r="BC173"/>
  <c r="BC183"/>
  <c r="BC185"/>
  <c r="BC235"/>
  <c r="BC255"/>
  <c r="BC261"/>
  <c r="BC267"/>
  <c r="BC269"/>
  <c r="BC273"/>
  <c r="BC277"/>
  <c r="BC279"/>
  <c r="BC281"/>
  <c r="BC283"/>
  <c r="BC285"/>
  <c r="BC287"/>
  <c r="BC289"/>
  <c r="BC291"/>
  <c r="BC293"/>
  <c r="BC296"/>
  <c r="BC300"/>
  <c r="BC302"/>
  <c r="BC375" s="1"/>
  <c r="G14" i="6" s="1"/>
  <c r="BC309" i="7"/>
  <c r="BC311"/>
  <c r="BC318"/>
  <c r="BC320"/>
  <c r="BC326"/>
  <c r="BC328"/>
  <c r="BC330"/>
  <c r="BC332"/>
  <c r="BC334"/>
  <c r="BC336"/>
  <c r="BC338"/>
  <c r="BC345"/>
  <c r="BC353"/>
  <c r="BC362"/>
  <c r="BC364"/>
  <c r="BC366"/>
  <c r="BC371"/>
  <c r="BC373"/>
  <c r="BC377"/>
  <c r="BC379" s="1"/>
  <c r="G15" i="6" s="1"/>
  <c r="BC381" i="7"/>
  <c r="BC383"/>
  <c r="BC385"/>
  <c r="BC387"/>
  <c r="BC389"/>
  <c r="BC391"/>
  <c r="BC393"/>
  <c r="BC395"/>
  <c r="BC399"/>
  <c r="BC401"/>
  <c r="BC403"/>
  <c r="BC405"/>
  <c r="BC407"/>
  <c r="BC409"/>
  <c r="BC411"/>
  <c r="BC413"/>
  <c r="BC417"/>
  <c r="BC419"/>
  <c r="BC423"/>
  <c r="BC425"/>
  <c r="BC427"/>
  <c r="BC431"/>
  <c r="BC433"/>
  <c r="BC435"/>
  <c r="BC437"/>
  <c r="BC438"/>
  <c r="BC440"/>
  <c r="BC442"/>
  <c r="BC445"/>
  <c r="BC452"/>
  <c r="BC456"/>
  <c r="BC458"/>
  <c r="BC460"/>
  <c r="BC462"/>
  <c r="BC464"/>
  <c r="BC466"/>
  <c r="BC468"/>
  <c r="BC471"/>
  <c r="BC473"/>
  <c r="BC475"/>
  <c r="BC477"/>
  <c r="BC479"/>
  <c r="BC481"/>
  <c r="BC483"/>
  <c r="BC485"/>
  <c r="BC487"/>
  <c r="BC489"/>
  <c r="BC492"/>
  <c r="BC494"/>
  <c r="BC496"/>
  <c r="BC498"/>
  <c r="BC500"/>
  <c r="BC502"/>
  <c r="BC510"/>
  <c r="BC512"/>
  <c r="BC514"/>
  <c r="BC523"/>
  <c r="BC525"/>
  <c r="BC527"/>
  <c r="BC529"/>
  <c r="BC530"/>
  <c r="BC531"/>
  <c r="BC532"/>
  <c r="BC533"/>
  <c r="BC534"/>
  <c r="BC535"/>
  <c r="BC538"/>
  <c r="BC539"/>
  <c r="G20" i="6" s="1"/>
  <c r="BC541" i="7"/>
  <c r="BC551"/>
  <c r="BC554"/>
  <c r="BC556"/>
  <c r="BC558"/>
  <c r="BC560"/>
  <c r="BC562"/>
  <c r="BC565"/>
  <c r="BC567"/>
  <c r="BC588"/>
  <c r="BC597"/>
  <c r="BC599"/>
  <c r="BC600"/>
  <c r="BC601"/>
  <c r="BC602"/>
  <c r="BC603"/>
  <c r="BC604"/>
  <c r="BC605"/>
  <c r="BC608"/>
  <c r="BC610"/>
  <c r="BC612"/>
  <c r="BC615"/>
  <c r="BC617"/>
  <c r="BC619"/>
  <c r="BC627"/>
  <c r="BC634"/>
  <c r="BC636"/>
  <c r="BC638"/>
  <c r="BC645"/>
  <c r="BC646"/>
  <c r="BC647"/>
  <c r="BC648"/>
  <c r="BC649"/>
  <c r="BC650"/>
  <c r="BC651"/>
  <c r="BC652"/>
  <c r="BC655"/>
  <c r="BC657"/>
  <c r="BC659"/>
  <c r="BC661"/>
  <c r="BC662"/>
  <c r="G24" i="6" s="1"/>
  <c r="BC664" i="7"/>
  <c r="BC666"/>
  <c r="BC668"/>
  <c r="BC675" s="1"/>
  <c r="G25" i="6" s="1"/>
  <c r="BC670" i="7"/>
  <c r="BC672"/>
  <c r="BC674"/>
  <c r="BC677"/>
  <c r="BC679"/>
  <c r="BC681"/>
  <c r="BC683"/>
  <c r="BC804" s="1"/>
  <c r="G26" i="6" s="1"/>
  <c r="BC685" i="7"/>
  <c r="BC687"/>
  <c r="BC689"/>
  <c r="BC691"/>
  <c r="BC693"/>
  <c r="BC695"/>
  <c r="BC697"/>
  <c r="BC699"/>
  <c r="BC701"/>
  <c r="BC703"/>
  <c r="BC705"/>
  <c r="BC707"/>
  <c r="BC709"/>
  <c r="BC711"/>
  <c r="BC713"/>
  <c r="BC715"/>
  <c r="BC717"/>
  <c r="BC719"/>
  <c r="BC721"/>
  <c r="BC723"/>
  <c r="BC725"/>
  <c r="BC727"/>
  <c r="BC729"/>
  <c r="BC731"/>
  <c r="BC733"/>
  <c r="BC735"/>
  <c r="BC737"/>
  <c r="BC739"/>
  <c r="BC741"/>
  <c r="BC743"/>
  <c r="BC745"/>
  <c r="BC747"/>
  <c r="BC749"/>
  <c r="BC751"/>
  <c r="BC753"/>
  <c r="BC755"/>
  <c r="BC757"/>
  <c r="BC759"/>
  <c r="BC761"/>
  <c r="BC763"/>
  <c r="BC765"/>
  <c r="BC767"/>
  <c r="BC769"/>
  <c r="BC771"/>
  <c r="BC773"/>
  <c r="BC775"/>
  <c r="BC777"/>
  <c r="BC779"/>
  <c r="BC781"/>
  <c r="BC783"/>
  <c r="BC785"/>
  <c r="BC787"/>
  <c r="BC789"/>
  <c r="BC791"/>
  <c r="BC793"/>
  <c r="BC795"/>
  <c r="BC797"/>
  <c r="BC799"/>
  <c r="BC801"/>
  <c r="BC803"/>
  <c r="BC806"/>
  <c r="BC810"/>
  <c r="BC813"/>
  <c r="BC815"/>
  <c r="BC817"/>
  <c r="BC819"/>
  <c r="BC821"/>
  <c r="BC836"/>
  <c r="BC838"/>
  <c r="BC840"/>
  <c r="BC842"/>
  <c r="BC850"/>
  <c r="BC853"/>
  <c r="BC858"/>
  <c r="BC861"/>
  <c r="BC864"/>
  <c r="BC867"/>
  <c r="BC870"/>
  <c r="BC872"/>
  <c r="BC877"/>
  <c r="BC879"/>
  <c r="BC881"/>
  <c r="BC883"/>
  <c r="BC886"/>
  <c r="BC889"/>
  <c r="BC895"/>
  <c r="BC897"/>
  <c r="BC900"/>
  <c r="BC903"/>
  <c r="BC906"/>
  <c r="BC908"/>
  <c r="BC913"/>
  <c r="BC915"/>
  <c r="BC917"/>
  <c r="BC919"/>
  <c r="BC922"/>
  <c r="BC927"/>
  <c r="BC930"/>
  <c r="BC932"/>
  <c r="BC936"/>
  <c r="BC938"/>
  <c r="BC992"/>
  <c r="BC998"/>
  <c r="BC1000"/>
  <c r="BC1002"/>
  <c r="BC1004"/>
  <c r="BC1006"/>
  <c r="BC1009"/>
  <c r="BC1029" s="1"/>
  <c r="G32" i="6" s="1"/>
  <c r="BC1031" i="7"/>
  <c r="BC1033"/>
  <c r="BC1036"/>
  <c r="G33" i="6" s="1"/>
  <c r="BB8" i="7"/>
  <c r="BB10"/>
  <c r="BB12"/>
  <c r="BB14"/>
  <c r="BB17"/>
  <c r="BB24"/>
  <c r="BB26"/>
  <c r="BB28"/>
  <c r="BB31"/>
  <c r="BB33"/>
  <c r="BB35"/>
  <c r="BB37"/>
  <c r="BB39"/>
  <c r="BB43"/>
  <c r="BB45"/>
  <c r="BB47"/>
  <c r="BB49"/>
  <c r="BB52"/>
  <c r="BB54"/>
  <c r="BB56"/>
  <c r="BB61"/>
  <c r="BB65"/>
  <c r="BB67"/>
  <c r="BB69"/>
  <c r="BB71"/>
  <c r="BB79"/>
  <c r="BB85"/>
  <c r="BB87"/>
  <c r="BB89"/>
  <c r="BB91"/>
  <c r="BB93"/>
  <c r="BB95"/>
  <c r="BB101"/>
  <c r="BB112"/>
  <c r="BB114"/>
  <c r="BB116"/>
  <c r="BB118"/>
  <c r="BB124"/>
  <c r="BB126"/>
  <c r="BB128"/>
  <c r="BB130"/>
  <c r="BB133"/>
  <c r="BB136"/>
  <c r="BB141"/>
  <c r="BB144"/>
  <c r="BB146"/>
  <c r="BB150"/>
  <c r="BB154" s="1"/>
  <c r="F11" i="6" s="1"/>
  <c r="BB152" i="7"/>
  <c r="BB156"/>
  <c r="BB160"/>
  <c r="BB162"/>
  <c r="BB173"/>
  <c r="BB183"/>
  <c r="BB185"/>
  <c r="BB235"/>
  <c r="BB255"/>
  <c r="BB261"/>
  <c r="BB267"/>
  <c r="BB269"/>
  <c r="BB273"/>
  <c r="BB277"/>
  <c r="BB279"/>
  <c r="BB281"/>
  <c r="BB283"/>
  <c r="BB285"/>
  <c r="BB287"/>
  <c r="BB289"/>
  <c r="BB291"/>
  <c r="BB293"/>
  <c r="BB296"/>
  <c r="BB300"/>
  <c r="BB302"/>
  <c r="BB309"/>
  <c r="BB311"/>
  <c r="BB318"/>
  <c r="BB320"/>
  <c r="BB326"/>
  <c r="BB328"/>
  <c r="BB330"/>
  <c r="BB332"/>
  <c r="BB334"/>
  <c r="BB336"/>
  <c r="BB338"/>
  <c r="BB345"/>
  <c r="BB353"/>
  <c r="BB362"/>
  <c r="BB364"/>
  <c r="BB366"/>
  <c r="BB371"/>
  <c r="BB373"/>
  <c r="BB377"/>
  <c r="BB379" s="1"/>
  <c r="F15" i="6" s="1"/>
  <c r="BB381" i="7"/>
  <c r="BB383"/>
  <c r="BB385"/>
  <c r="BB387"/>
  <c r="BB389"/>
  <c r="BB391"/>
  <c r="BB393"/>
  <c r="BB395"/>
  <c r="BB399"/>
  <c r="BB401"/>
  <c r="BB421" s="1"/>
  <c r="F17" i="6" s="1"/>
  <c r="BB403" i="7"/>
  <c r="BB405"/>
  <c r="BB407"/>
  <c r="BB409"/>
  <c r="BB411"/>
  <c r="BB413"/>
  <c r="BB417"/>
  <c r="BB419"/>
  <c r="BB423"/>
  <c r="BB425"/>
  <c r="BB427"/>
  <c r="BB431"/>
  <c r="BB433"/>
  <c r="BB435"/>
  <c r="BB437"/>
  <c r="BB438"/>
  <c r="BB440"/>
  <c r="BB442"/>
  <c r="BB445"/>
  <c r="BB452"/>
  <c r="BB456"/>
  <c r="BB458"/>
  <c r="BB460"/>
  <c r="BB462"/>
  <c r="BB464"/>
  <c r="BB466"/>
  <c r="BB468"/>
  <c r="BB471"/>
  <c r="BB473"/>
  <c r="BB475"/>
  <c r="BB477"/>
  <c r="BB479"/>
  <c r="BB481"/>
  <c r="BB483"/>
  <c r="BB485"/>
  <c r="BB487"/>
  <c r="BB489"/>
  <c r="BB492"/>
  <c r="BB494"/>
  <c r="BB496"/>
  <c r="BB498"/>
  <c r="BB500"/>
  <c r="BB502"/>
  <c r="BB510"/>
  <c r="BB512"/>
  <c r="BB514"/>
  <c r="BB523"/>
  <c r="BB525"/>
  <c r="BB527"/>
  <c r="BB529"/>
  <c r="BB530"/>
  <c r="BB531"/>
  <c r="BB532"/>
  <c r="BB533"/>
  <c r="BB534"/>
  <c r="BB535"/>
  <c r="BB538"/>
  <c r="BB539"/>
  <c r="F20" i="6" s="1"/>
  <c r="G541" i="7"/>
  <c r="BB541"/>
  <c r="G551"/>
  <c r="BB551" s="1"/>
  <c r="G554"/>
  <c r="BB554" s="1"/>
  <c r="G556"/>
  <c r="BB556" s="1"/>
  <c r="G558"/>
  <c r="BB558"/>
  <c r="G560"/>
  <c r="BB560"/>
  <c r="G562"/>
  <c r="BB562" s="1"/>
  <c r="G565"/>
  <c r="BB565" s="1"/>
  <c r="G567"/>
  <c r="BB567"/>
  <c r="G588"/>
  <c r="BB588"/>
  <c r="G597"/>
  <c r="BB597" s="1"/>
  <c r="G599"/>
  <c r="BB599" s="1"/>
  <c r="G600"/>
  <c r="BB600" s="1"/>
  <c r="G601"/>
  <c r="BB601"/>
  <c r="G602"/>
  <c r="BB602" s="1"/>
  <c r="G603"/>
  <c r="BB603" s="1"/>
  <c r="G604"/>
  <c r="BB604"/>
  <c r="G605"/>
  <c r="BB605" s="1"/>
  <c r="G608"/>
  <c r="BB608" s="1"/>
  <c r="G610"/>
  <c r="G613" s="1"/>
  <c r="G612"/>
  <c r="BB612" s="1"/>
  <c r="G615"/>
  <c r="BB615" s="1"/>
  <c r="G617"/>
  <c r="BB617" s="1"/>
  <c r="G619"/>
  <c r="BB619"/>
  <c r="G627"/>
  <c r="BB627" s="1"/>
  <c r="G634"/>
  <c r="BB634" s="1"/>
  <c r="G636"/>
  <c r="BB636"/>
  <c r="G638"/>
  <c r="BB638" s="1"/>
  <c r="G645"/>
  <c r="BB645" s="1"/>
  <c r="G646"/>
  <c r="BB646" s="1"/>
  <c r="G647"/>
  <c r="BB647"/>
  <c r="G648"/>
  <c r="BB648"/>
  <c r="G649"/>
  <c r="BB649" s="1"/>
  <c r="G650"/>
  <c r="BB650" s="1"/>
  <c r="G651"/>
  <c r="BB651"/>
  <c r="G652"/>
  <c r="BB652"/>
  <c r="G655"/>
  <c r="BB655" s="1"/>
  <c r="G657"/>
  <c r="BB657"/>
  <c r="G659"/>
  <c r="BB659"/>
  <c r="G661"/>
  <c r="BB661" s="1"/>
  <c r="G664"/>
  <c r="BB664"/>
  <c r="G666"/>
  <c r="BB666"/>
  <c r="G668"/>
  <c r="BB668" s="1"/>
  <c r="G670"/>
  <c r="BB670" s="1"/>
  <c r="G672"/>
  <c r="BB672"/>
  <c r="G674"/>
  <c r="BB674"/>
  <c r="G677"/>
  <c r="BB677" s="1"/>
  <c r="G679"/>
  <c r="BB679"/>
  <c r="G681"/>
  <c r="BB681"/>
  <c r="G683"/>
  <c r="BB683" s="1"/>
  <c r="G685"/>
  <c r="BB685" s="1"/>
  <c r="G687"/>
  <c r="BB687" s="1"/>
  <c r="G689"/>
  <c r="BB689"/>
  <c r="G691"/>
  <c r="BB691" s="1"/>
  <c r="G693"/>
  <c r="BB693" s="1"/>
  <c r="G695"/>
  <c r="BB695" s="1"/>
  <c r="G697"/>
  <c r="BB697" s="1"/>
  <c r="G699"/>
  <c r="BB699" s="1"/>
  <c r="G701"/>
  <c r="BB701" s="1"/>
  <c r="G703"/>
  <c r="BB703"/>
  <c r="G705"/>
  <c r="BB705" s="1"/>
  <c r="G707"/>
  <c r="BB707" s="1"/>
  <c r="G709"/>
  <c r="BB709" s="1"/>
  <c r="G711"/>
  <c r="BB711"/>
  <c r="G713"/>
  <c r="BB713"/>
  <c r="G715"/>
  <c r="BB715" s="1"/>
  <c r="G717"/>
  <c r="BB717" s="1"/>
  <c r="G719"/>
  <c r="BB719" s="1"/>
  <c r="G721"/>
  <c r="BB721"/>
  <c r="G723"/>
  <c r="BB723" s="1"/>
  <c r="G725"/>
  <c r="BB725" s="1"/>
  <c r="G727"/>
  <c r="BB727" s="1"/>
  <c r="G729"/>
  <c r="BB729" s="1"/>
  <c r="G731"/>
  <c r="BB731" s="1"/>
  <c r="G733"/>
  <c r="BB733" s="1"/>
  <c r="G735"/>
  <c r="BB735"/>
  <c r="G737"/>
  <c r="BB737" s="1"/>
  <c r="G739"/>
  <c r="BB739" s="1"/>
  <c r="G741"/>
  <c r="BB741" s="1"/>
  <c r="G743"/>
  <c r="BB743"/>
  <c r="G745"/>
  <c r="BB745"/>
  <c r="G747"/>
  <c r="BB747" s="1"/>
  <c r="G749"/>
  <c r="BB749" s="1"/>
  <c r="G751"/>
  <c r="BB751" s="1"/>
  <c r="G753"/>
  <c r="BB753"/>
  <c r="G755"/>
  <c r="BB755" s="1"/>
  <c r="G757"/>
  <c r="BB757" s="1"/>
  <c r="G759"/>
  <c r="BB759" s="1"/>
  <c r="G761"/>
  <c r="BB761" s="1"/>
  <c r="G763"/>
  <c r="BB763" s="1"/>
  <c r="G765"/>
  <c r="BB765" s="1"/>
  <c r="G767"/>
  <c r="BB767"/>
  <c r="G769"/>
  <c r="BB769" s="1"/>
  <c r="G771"/>
  <c r="BB771" s="1"/>
  <c r="G773"/>
  <c r="BB773" s="1"/>
  <c r="G775"/>
  <c r="BB775"/>
  <c r="G777"/>
  <c r="BB777"/>
  <c r="G779"/>
  <c r="BB779" s="1"/>
  <c r="G781"/>
  <c r="BB781" s="1"/>
  <c r="G783"/>
  <c r="BB783" s="1"/>
  <c r="G785"/>
  <c r="BB785"/>
  <c r="G787"/>
  <c r="BB787" s="1"/>
  <c r="G789"/>
  <c r="BB789" s="1"/>
  <c r="G791"/>
  <c r="BB791" s="1"/>
  <c r="G793"/>
  <c r="BB793" s="1"/>
  <c r="G795"/>
  <c r="BB795" s="1"/>
  <c r="G797"/>
  <c r="BB797" s="1"/>
  <c r="G799"/>
  <c r="BB799"/>
  <c r="G801"/>
  <c r="BB801" s="1"/>
  <c r="G803"/>
  <c r="BB803" s="1"/>
  <c r="G806"/>
  <c r="BB806"/>
  <c r="G810"/>
  <c r="BB810" s="1"/>
  <c r="G813"/>
  <c r="BB813" s="1"/>
  <c r="G815"/>
  <c r="BB815" s="1"/>
  <c r="G817"/>
  <c r="BB817"/>
  <c r="G819"/>
  <c r="BB819"/>
  <c r="G821"/>
  <c r="BB821" s="1"/>
  <c r="G836"/>
  <c r="BB836" s="1"/>
  <c r="G838"/>
  <c r="BB838"/>
  <c r="G840"/>
  <c r="BB840"/>
  <c r="G842"/>
  <c r="BB842" s="1"/>
  <c r="G850"/>
  <c r="BB850" s="1"/>
  <c r="G853"/>
  <c r="BB853" s="1"/>
  <c r="G858"/>
  <c r="BB858"/>
  <c r="G861"/>
  <c r="BB861" s="1"/>
  <c r="G864"/>
  <c r="BB864" s="1"/>
  <c r="G867"/>
  <c r="BB867"/>
  <c r="G870"/>
  <c r="BB870" s="1"/>
  <c r="G872"/>
  <c r="BB872" s="1"/>
  <c r="G877"/>
  <c r="BB877"/>
  <c r="G879"/>
  <c r="BB879"/>
  <c r="G881"/>
  <c r="BB881" s="1"/>
  <c r="G883"/>
  <c r="BB883" s="1"/>
  <c r="G886"/>
  <c r="BB886" s="1"/>
  <c r="G889"/>
  <c r="BB889"/>
  <c r="G895"/>
  <c r="BB895" s="1"/>
  <c r="G897"/>
  <c r="BB897" s="1"/>
  <c r="G900"/>
  <c r="BB900"/>
  <c r="G903"/>
  <c r="BB903" s="1"/>
  <c r="G906"/>
  <c r="BB906" s="1"/>
  <c r="G908"/>
  <c r="BB908" s="1"/>
  <c r="G913"/>
  <c r="BB913" s="1"/>
  <c r="G915"/>
  <c r="BB915" s="1"/>
  <c r="G917"/>
  <c r="BB917" s="1"/>
  <c r="G919"/>
  <c r="BB919"/>
  <c r="G922"/>
  <c r="BB922" s="1"/>
  <c r="G927"/>
  <c r="BB927" s="1"/>
  <c r="G930"/>
  <c r="BB930" s="1"/>
  <c r="G932"/>
  <c r="BB932" s="1"/>
  <c r="G936"/>
  <c r="BB936" s="1"/>
  <c r="G938"/>
  <c r="BB938"/>
  <c r="G992"/>
  <c r="BB992" s="1"/>
  <c r="G998"/>
  <c r="BB998" s="1"/>
  <c r="G1000"/>
  <c r="BB1000" s="1"/>
  <c r="G1002"/>
  <c r="BB1002"/>
  <c r="G1004"/>
  <c r="BB1004"/>
  <c r="G1006"/>
  <c r="BB1006" s="1"/>
  <c r="G1009"/>
  <c r="BB1009"/>
  <c r="BB1029" s="1"/>
  <c r="F32" i="6" s="1"/>
  <c r="G1031" i="7"/>
  <c r="BB1031" s="1"/>
  <c r="G1033"/>
  <c r="BB1033" s="1"/>
  <c r="G8"/>
  <c r="BA8" s="1"/>
  <c r="G10"/>
  <c r="BA10"/>
  <c r="G12"/>
  <c r="BA12" s="1"/>
  <c r="G14"/>
  <c r="BA14" s="1"/>
  <c r="G17"/>
  <c r="BA17" s="1"/>
  <c r="G24"/>
  <c r="BA24"/>
  <c r="G26"/>
  <c r="BA26" s="1"/>
  <c r="G28"/>
  <c r="BA28" s="1"/>
  <c r="G31"/>
  <c r="BA31" s="1"/>
  <c r="G33"/>
  <c r="BA33"/>
  <c r="G35"/>
  <c r="BA35" s="1"/>
  <c r="G37"/>
  <c r="BA37" s="1"/>
  <c r="G39"/>
  <c r="BA39" s="1"/>
  <c r="G43"/>
  <c r="BA43" s="1"/>
  <c r="G45"/>
  <c r="BA45" s="1"/>
  <c r="G47"/>
  <c r="BA47" s="1"/>
  <c r="G49"/>
  <c r="BA49"/>
  <c r="G52"/>
  <c r="BA52" s="1"/>
  <c r="G54"/>
  <c r="BA54" s="1"/>
  <c r="G56"/>
  <c r="BA56" s="1"/>
  <c r="G61"/>
  <c r="BA61" s="1"/>
  <c r="G65"/>
  <c r="BA65" s="1"/>
  <c r="G67"/>
  <c r="BA67" s="1"/>
  <c r="G69"/>
  <c r="BA69"/>
  <c r="G71"/>
  <c r="BA71" s="1"/>
  <c r="G79"/>
  <c r="BA79" s="1"/>
  <c r="G85"/>
  <c r="BA85" s="1"/>
  <c r="G87"/>
  <c r="BA87"/>
  <c r="G89"/>
  <c r="BA89" s="1"/>
  <c r="G91"/>
  <c r="BA91" s="1"/>
  <c r="G93"/>
  <c r="BA93" s="1"/>
  <c r="G95"/>
  <c r="BA95"/>
  <c r="G101"/>
  <c r="BA101" s="1"/>
  <c r="G112"/>
  <c r="BA112" s="1"/>
  <c r="G114"/>
  <c r="BA114" s="1"/>
  <c r="G116"/>
  <c r="BA116" s="1"/>
  <c r="G118"/>
  <c r="BA118" s="1"/>
  <c r="G124"/>
  <c r="BA124" s="1"/>
  <c r="G126"/>
  <c r="BA126" s="1"/>
  <c r="G128"/>
  <c r="BA128" s="1"/>
  <c r="G130"/>
  <c r="BA130" s="1"/>
  <c r="G133"/>
  <c r="BA133" s="1"/>
  <c r="G136"/>
  <c r="BA136" s="1"/>
  <c r="G141"/>
  <c r="BA141" s="1"/>
  <c r="G144"/>
  <c r="BA144" s="1"/>
  <c r="G146"/>
  <c r="BA146" s="1"/>
  <c r="G150"/>
  <c r="BA150" s="1"/>
  <c r="G152"/>
  <c r="G156"/>
  <c r="BA156"/>
  <c r="G160"/>
  <c r="BA160" s="1"/>
  <c r="G162"/>
  <c r="G173"/>
  <c r="BA173" s="1"/>
  <c r="G183"/>
  <c r="BA183"/>
  <c r="G185"/>
  <c r="BA185" s="1"/>
  <c r="G235"/>
  <c r="BA235" s="1"/>
  <c r="G255"/>
  <c r="BA255" s="1"/>
  <c r="G261"/>
  <c r="BA261"/>
  <c r="G267"/>
  <c r="BA267" s="1"/>
  <c r="G269"/>
  <c r="BA269" s="1"/>
  <c r="G273"/>
  <c r="BA273" s="1"/>
  <c r="G277"/>
  <c r="BA277" s="1"/>
  <c r="G279"/>
  <c r="BA279" s="1"/>
  <c r="G281"/>
  <c r="BA281" s="1"/>
  <c r="G283"/>
  <c r="BA283" s="1"/>
  <c r="G285"/>
  <c r="BA285" s="1"/>
  <c r="G287"/>
  <c r="BA287" s="1"/>
  <c r="G289"/>
  <c r="BA289" s="1"/>
  <c r="G291"/>
  <c r="BA291"/>
  <c r="G293"/>
  <c r="BA293" s="1"/>
  <c r="G296"/>
  <c r="BA296" s="1"/>
  <c r="G300"/>
  <c r="BA300"/>
  <c r="G302"/>
  <c r="BA302" s="1"/>
  <c r="G309"/>
  <c r="BA309" s="1"/>
  <c r="G311"/>
  <c r="BA311" s="1"/>
  <c r="G318"/>
  <c r="BA318" s="1"/>
  <c r="G320"/>
  <c r="BA320" s="1"/>
  <c r="G326"/>
  <c r="BA326" s="1"/>
  <c r="G328"/>
  <c r="BA328" s="1"/>
  <c r="G330"/>
  <c r="BA330" s="1"/>
  <c r="G332"/>
  <c r="BA332" s="1"/>
  <c r="G334"/>
  <c r="BA334" s="1"/>
  <c r="G336"/>
  <c r="BA336" s="1"/>
  <c r="G338"/>
  <c r="BA338" s="1"/>
  <c r="G345"/>
  <c r="BA345" s="1"/>
  <c r="G353"/>
  <c r="BA353" s="1"/>
  <c r="G362"/>
  <c r="BA362" s="1"/>
  <c r="G364"/>
  <c r="BA364"/>
  <c r="G366"/>
  <c r="BA366" s="1"/>
  <c r="G371"/>
  <c r="BA371" s="1"/>
  <c r="G373"/>
  <c r="BA373" s="1"/>
  <c r="G377"/>
  <c r="BA377" s="1"/>
  <c r="BA379" s="1"/>
  <c r="E15" i="6" s="1"/>
  <c r="G381" i="7"/>
  <c r="G383"/>
  <c r="BA383"/>
  <c r="G385"/>
  <c r="BA385" s="1"/>
  <c r="G387"/>
  <c r="BA387" s="1"/>
  <c r="G389"/>
  <c r="BA389" s="1"/>
  <c r="G391"/>
  <c r="BA391"/>
  <c r="G393"/>
  <c r="BA393" s="1"/>
  <c r="G395"/>
  <c r="BA395" s="1"/>
  <c r="G399"/>
  <c r="BA399"/>
  <c r="G401"/>
  <c r="BA401" s="1"/>
  <c r="G403"/>
  <c r="G405"/>
  <c r="BA405" s="1"/>
  <c r="G407"/>
  <c r="BA407"/>
  <c r="G409"/>
  <c r="BA409" s="1"/>
  <c r="G411"/>
  <c r="BA411" s="1"/>
  <c r="G413"/>
  <c r="BA413" s="1"/>
  <c r="G417"/>
  <c r="BA417"/>
  <c r="G419"/>
  <c r="BA419" s="1"/>
  <c r="G423"/>
  <c r="G425"/>
  <c r="BA425" s="1"/>
  <c r="G427"/>
  <c r="BA427" s="1"/>
  <c r="G431"/>
  <c r="G433"/>
  <c r="BA433"/>
  <c r="G435"/>
  <c r="BA435" s="1"/>
  <c r="G437"/>
  <c r="BA437" s="1"/>
  <c r="G438"/>
  <c r="BA438" s="1"/>
  <c r="G440"/>
  <c r="BA440"/>
  <c r="G442"/>
  <c r="BA442" s="1"/>
  <c r="G445"/>
  <c r="BA445" s="1"/>
  <c r="G452"/>
  <c r="BA452" s="1"/>
  <c r="G456"/>
  <c r="BA456"/>
  <c r="G458"/>
  <c r="BA458" s="1"/>
  <c r="G460"/>
  <c r="BA460" s="1"/>
  <c r="G462"/>
  <c r="BA462" s="1"/>
  <c r="G464"/>
  <c r="BA464" s="1"/>
  <c r="G466"/>
  <c r="BA466" s="1"/>
  <c r="G468"/>
  <c r="BA468" s="1"/>
  <c r="G471"/>
  <c r="BA471" s="1"/>
  <c r="G473"/>
  <c r="BA473" s="1"/>
  <c r="G475"/>
  <c r="BA475" s="1"/>
  <c r="G477"/>
  <c r="BA477" s="1"/>
  <c r="G479"/>
  <c r="BA479" s="1"/>
  <c r="G481"/>
  <c r="BA481" s="1"/>
  <c r="G483"/>
  <c r="BA483" s="1"/>
  <c r="G485"/>
  <c r="BA485" s="1"/>
  <c r="G487"/>
  <c r="BA487" s="1"/>
  <c r="G489"/>
  <c r="BA489"/>
  <c r="G492"/>
  <c r="BA492" s="1"/>
  <c r="G494"/>
  <c r="BA494" s="1"/>
  <c r="G496"/>
  <c r="BA496" s="1"/>
  <c r="G498"/>
  <c r="BA498"/>
  <c r="G500"/>
  <c r="BA500" s="1"/>
  <c r="G502"/>
  <c r="BA502" s="1"/>
  <c r="G510"/>
  <c r="BA510" s="1"/>
  <c r="G512"/>
  <c r="BA512"/>
  <c r="G514"/>
  <c r="BA514"/>
  <c r="G523"/>
  <c r="BA523" s="1"/>
  <c r="G525"/>
  <c r="BA525" s="1"/>
  <c r="G527"/>
  <c r="BA527"/>
  <c r="G529"/>
  <c r="BA529"/>
  <c r="G530"/>
  <c r="BA530" s="1"/>
  <c r="G531"/>
  <c r="BA531" s="1"/>
  <c r="G532"/>
  <c r="BA532" s="1"/>
  <c r="G533"/>
  <c r="BA533"/>
  <c r="G534"/>
  <c r="BA534" s="1"/>
  <c r="G535"/>
  <c r="BA535" s="1"/>
  <c r="G538"/>
  <c r="BA538"/>
  <c r="BA539"/>
  <c r="E20" i="6" s="1"/>
  <c r="BA541" i="7"/>
  <c r="BA551"/>
  <c r="BA554"/>
  <c r="BA556"/>
  <c r="BA558"/>
  <c r="BA560"/>
  <c r="BA562"/>
  <c r="BA565"/>
  <c r="BA567"/>
  <c r="BA588"/>
  <c r="BA597"/>
  <c r="BA599"/>
  <c r="BA600"/>
  <c r="BA601"/>
  <c r="BA602"/>
  <c r="BA603"/>
  <c r="BA604"/>
  <c r="BA605"/>
  <c r="BA608"/>
  <c r="BA610"/>
  <c r="BA612"/>
  <c r="BA615"/>
  <c r="BA653" s="1"/>
  <c r="E23" i="6" s="1"/>
  <c r="BA617" i="7"/>
  <c r="BA619"/>
  <c r="BA627"/>
  <c r="BA634"/>
  <c r="BA636"/>
  <c r="BA638"/>
  <c r="BA645"/>
  <c r="BA646"/>
  <c r="BA647"/>
  <c r="BA648"/>
  <c r="BA649"/>
  <c r="BA650"/>
  <c r="BA651"/>
  <c r="BA652"/>
  <c r="BA655"/>
  <c r="BA657"/>
  <c r="BA659"/>
  <c r="BA661"/>
  <c r="BA662"/>
  <c r="E24" i="6" s="1"/>
  <c r="BA664" i="7"/>
  <c r="BA666"/>
  <c r="BA675" s="1"/>
  <c r="E25" i="6" s="1"/>
  <c r="BA668" i="7"/>
  <c r="BA670"/>
  <c r="BA672"/>
  <c r="BA674"/>
  <c r="BA677"/>
  <c r="BA679"/>
  <c r="BA681"/>
  <c r="BA683"/>
  <c r="BA685"/>
  <c r="BA687"/>
  <c r="BA689"/>
  <c r="BA691"/>
  <c r="BA693"/>
  <c r="BA695"/>
  <c r="BA697"/>
  <c r="BA699"/>
  <c r="BA701"/>
  <c r="BA703"/>
  <c r="BA705"/>
  <c r="BA707"/>
  <c r="BA709"/>
  <c r="BA711"/>
  <c r="BA713"/>
  <c r="BA715"/>
  <c r="BA717"/>
  <c r="BA719"/>
  <c r="BA721"/>
  <c r="BA723"/>
  <c r="BA725"/>
  <c r="BA727"/>
  <c r="BA729"/>
  <c r="BA731"/>
  <c r="BA733"/>
  <c r="BA735"/>
  <c r="BA737"/>
  <c r="BA739"/>
  <c r="BA741"/>
  <c r="BA743"/>
  <c r="BA745"/>
  <c r="BA747"/>
  <c r="BA749"/>
  <c r="BA751"/>
  <c r="BA753"/>
  <c r="BA755"/>
  <c r="BA757"/>
  <c r="BA759"/>
  <c r="BA761"/>
  <c r="BA763"/>
  <c r="BA765"/>
  <c r="BA767"/>
  <c r="BA769"/>
  <c r="BA771"/>
  <c r="BA773"/>
  <c r="BA775"/>
  <c r="BA777"/>
  <c r="BA779"/>
  <c r="BA781"/>
  <c r="BA783"/>
  <c r="BA785"/>
  <c r="BA787"/>
  <c r="BA789"/>
  <c r="BA791"/>
  <c r="BA793"/>
  <c r="BA795"/>
  <c r="BA797"/>
  <c r="BA799"/>
  <c r="BA801"/>
  <c r="BA803"/>
  <c r="BA804"/>
  <c r="E26" i="6" s="1"/>
  <c r="BA806" i="7"/>
  <c r="BA810"/>
  <c r="BA813"/>
  <c r="BA815"/>
  <c r="BA817"/>
  <c r="BA819"/>
  <c r="BA821"/>
  <c r="BA836"/>
  <c r="BA838"/>
  <c r="BA840"/>
  <c r="BA842"/>
  <c r="BA850"/>
  <c r="BA853"/>
  <c r="BA858"/>
  <c r="BA861"/>
  <c r="BA864"/>
  <c r="BA867"/>
  <c r="BA870"/>
  <c r="BA872"/>
  <c r="BA877"/>
  <c r="BA879"/>
  <c r="BA881"/>
  <c r="BA883"/>
  <c r="BA886"/>
  <c r="BA889"/>
  <c r="BA895"/>
  <c r="BA897"/>
  <c r="BA900"/>
  <c r="BA903"/>
  <c r="BA906"/>
  <c r="BA908"/>
  <c r="BA913"/>
  <c r="BA915"/>
  <c r="BA917"/>
  <c r="BA919"/>
  <c r="BA922"/>
  <c r="BA927"/>
  <c r="BA930"/>
  <c r="BA932"/>
  <c r="BA936"/>
  <c r="BA938"/>
  <c r="BA992"/>
  <c r="BA998"/>
  <c r="BA1000"/>
  <c r="BA1002"/>
  <c r="BA1004"/>
  <c r="BA1006"/>
  <c r="BA1009"/>
  <c r="BA1029" s="1"/>
  <c r="E32" i="6" s="1"/>
  <c r="BA1031" i="7"/>
  <c r="BA1033"/>
  <c r="BA1036" s="1"/>
  <c r="E33" i="6" s="1"/>
  <c r="K1033" i="7"/>
  <c r="I1033"/>
  <c r="K1031"/>
  <c r="I1031"/>
  <c r="B33" i="6"/>
  <c r="A33"/>
  <c r="K1036" i="7"/>
  <c r="K1009"/>
  <c r="I1009"/>
  <c r="I1029" s="1"/>
  <c r="B32" i="6"/>
  <c r="A32"/>
  <c r="K1029" i="7"/>
  <c r="G1029"/>
  <c r="K1006"/>
  <c r="I1006"/>
  <c r="K1004"/>
  <c r="I1004"/>
  <c r="K1002"/>
  <c r="I1002"/>
  <c r="K1000"/>
  <c r="I1000"/>
  <c r="K998"/>
  <c r="I998"/>
  <c r="K992"/>
  <c r="I992"/>
  <c r="K938"/>
  <c r="I938"/>
  <c r="K936"/>
  <c r="I936"/>
  <c r="K932"/>
  <c r="I932"/>
  <c r="K930"/>
  <c r="K1007" s="1"/>
  <c r="I930"/>
  <c r="B31" i="6"/>
  <c r="A31"/>
  <c r="K927" i="7"/>
  <c r="I927"/>
  <c r="I928" s="1"/>
  <c r="K922"/>
  <c r="K928" s="1"/>
  <c r="I922"/>
  <c r="B30" i="6"/>
  <c r="A30"/>
  <c r="K919" i="7"/>
  <c r="I919"/>
  <c r="K917"/>
  <c r="I917"/>
  <c r="K915"/>
  <c r="I915"/>
  <c r="K913"/>
  <c r="I913"/>
  <c r="K908"/>
  <c r="I908"/>
  <c r="K906"/>
  <c r="I906"/>
  <c r="B29" i="6"/>
  <c r="A29"/>
  <c r="K903" i="7"/>
  <c r="I903"/>
  <c r="K900"/>
  <c r="I900"/>
  <c r="K897"/>
  <c r="I897"/>
  <c r="K895"/>
  <c r="I895"/>
  <c r="K889"/>
  <c r="I889"/>
  <c r="K886"/>
  <c r="I886"/>
  <c r="K883"/>
  <c r="I883"/>
  <c r="K881"/>
  <c r="I881"/>
  <c r="K879"/>
  <c r="I879"/>
  <c r="K877"/>
  <c r="I877"/>
  <c r="I904" s="1"/>
  <c r="K872"/>
  <c r="I872"/>
  <c r="K870"/>
  <c r="I870"/>
  <c r="B28" i="6"/>
  <c r="A28"/>
  <c r="G904" i="7"/>
  <c r="K867"/>
  <c r="I867"/>
  <c r="K864"/>
  <c r="I864"/>
  <c r="K861"/>
  <c r="I861"/>
  <c r="K858"/>
  <c r="I858"/>
  <c r="K853"/>
  <c r="I853"/>
  <c r="K850"/>
  <c r="I850"/>
  <c r="K842"/>
  <c r="I842"/>
  <c r="K840"/>
  <c r="I840"/>
  <c r="K838"/>
  <c r="I838"/>
  <c r="K836"/>
  <c r="I836"/>
  <c r="K821"/>
  <c r="I821"/>
  <c r="K819"/>
  <c r="I819"/>
  <c r="K817"/>
  <c r="I817"/>
  <c r="K815"/>
  <c r="I815"/>
  <c r="K813"/>
  <c r="I813"/>
  <c r="K810"/>
  <c r="I810"/>
  <c r="I868" s="1"/>
  <c r="K806"/>
  <c r="I806"/>
  <c r="B27" i="6"/>
  <c r="A27"/>
  <c r="K803" i="7"/>
  <c r="I803"/>
  <c r="K801"/>
  <c r="I801"/>
  <c r="K799"/>
  <c r="I799"/>
  <c r="K797"/>
  <c r="I797"/>
  <c r="K795"/>
  <c r="I795"/>
  <c r="K793"/>
  <c r="I793"/>
  <c r="K791"/>
  <c r="I791"/>
  <c r="K789"/>
  <c r="I789"/>
  <c r="K787"/>
  <c r="I787"/>
  <c r="K785"/>
  <c r="I785"/>
  <c r="K783"/>
  <c r="I783"/>
  <c r="K781"/>
  <c r="I781"/>
  <c r="K779"/>
  <c r="I779"/>
  <c r="K777"/>
  <c r="I777"/>
  <c r="K775"/>
  <c r="I775"/>
  <c r="K773"/>
  <c r="I773"/>
  <c r="K771"/>
  <c r="I771"/>
  <c r="K769"/>
  <c r="I769"/>
  <c r="K767"/>
  <c r="I767"/>
  <c r="K765"/>
  <c r="I765"/>
  <c r="K763"/>
  <c r="I763"/>
  <c r="K761"/>
  <c r="I761"/>
  <c r="K759"/>
  <c r="I759"/>
  <c r="K757"/>
  <c r="I757"/>
  <c r="K755"/>
  <c r="I755"/>
  <c r="K753"/>
  <c r="I753"/>
  <c r="K751"/>
  <c r="I751"/>
  <c r="K749"/>
  <c r="I749"/>
  <c r="K747"/>
  <c r="I747"/>
  <c r="K745"/>
  <c r="I745"/>
  <c r="K743"/>
  <c r="I743"/>
  <c r="K741"/>
  <c r="I741"/>
  <c r="K739"/>
  <c r="I739"/>
  <c r="K737"/>
  <c r="I737"/>
  <c r="K735"/>
  <c r="I735"/>
  <c r="K733"/>
  <c r="I733"/>
  <c r="K731"/>
  <c r="I731"/>
  <c r="K729"/>
  <c r="I729"/>
  <c r="K727"/>
  <c r="I727"/>
  <c r="K725"/>
  <c r="I725"/>
  <c r="K723"/>
  <c r="I723"/>
  <c r="K721"/>
  <c r="I721"/>
  <c r="K719"/>
  <c r="I719"/>
  <c r="K717"/>
  <c r="I717"/>
  <c r="K715"/>
  <c r="I715"/>
  <c r="K713"/>
  <c r="I713"/>
  <c r="K711"/>
  <c r="I711"/>
  <c r="K709"/>
  <c r="I709"/>
  <c r="K707"/>
  <c r="I707"/>
  <c r="K705"/>
  <c r="I705"/>
  <c r="K703"/>
  <c r="I703"/>
  <c r="K701"/>
  <c r="I701"/>
  <c r="K699"/>
  <c r="I699"/>
  <c r="K697"/>
  <c r="I697"/>
  <c r="K695"/>
  <c r="I695"/>
  <c r="K693"/>
  <c r="I693"/>
  <c r="K691"/>
  <c r="I691"/>
  <c r="K689"/>
  <c r="I689"/>
  <c r="K687"/>
  <c r="I687"/>
  <c r="K685"/>
  <c r="I685"/>
  <c r="K683"/>
  <c r="I683"/>
  <c r="K681"/>
  <c r="I681"/>
  <c r="K679"/>
  <c r="I679"/>
  <c r="K677"/>
  <c r="I677"/>
  <c r="B26" i="6"/>
  <c r="A26"/>
  <c r="K674" i="7"/>
  <c r="I674"/>
  <c r="K672"/>
  <c r="I672"/>
  <c r="K670"/>
  <c r="I670"/>
  <c r="K668"/>
  <c r="I668"/>
  <c r="K666"/>
  <c r="I666"/>
  <c r="K664"/>
  <c r="I664"/>
  <c r="B25" i="6"/>
  <c r="A25"/>
  <c r="G675" i="7"/>
  <c r="K661"/>
  <c r="I661"/>
  <c r="K659"/>
  <c r="I659"/>
  <c r="K657"/>
  <c r="I657"/>
  <c r="K655"/>
  <c r="I655"/>
  <c r="B24" i="6"/>
  <c r="A24"/>
  <c r="I662" i="7"/>
  <c r="K652"/>
  <c r="I652"/>
  <c r="K651"/>
  <c r="I651"/>
  <c r="K650"/>
  <c r="I650"/>
  <c r="K649"/>
  <c r="I649"/>
  <c r="K648"/>
  <c r="I648"/>
  <c r="K647"/>
  <c r="I647"/>
  <c r="K646"/>
  <c r="I646"/>
  <c r="K645"/>
  <c r="I645"/>
  <c r="K638"/>
  <c r="I638"/>
  <c r="K636"/>
  <c r="I636"/>
  <c r="K634"/>
  <c r="I634"/>
  <c r="K627"/>
  <c r="I627"/>
  <c r="K619"/>
  <c r="I619"/>
  <c r="K617"/>
  <c r="I617"/>
  <c r="I653" s="1"/>
  <c r="K615"/>
  <c r="I615"/>
  <c r="B23" i="6"/>
  <c r="A23"/>
  <c r="K612" i="7"/>
  <c r="I612"/>
  <c r="K610"/>
  <c r="K613" s="1"/>
  <c r="I610"/>
  <c r="K608"/>
  <c r="I608"/>
  <c r="I613" s="1"/>
  <c r="B22" i="6"/>
  <c r="A22"/>
  <c r="K605" i="7"/>
  <c r="I605"/>
  <c r="K604"/>
  <c r="I604"/>
  <c r="K603"/>
  <c r="I603"/>
  <c r="K602"/>
  <c r="I602"/>
  <c r="K601"/>
  <c r="I601"/>
  <c r="K600"/>
  <c r="I600"/>
  <c r="K599"/>
  <c r="I599"/>
  <c r="K597"/>
  <c r="I597"/>
  <c r="K588"/>
  <c r="I588"/>
  <c r="K567"/>
  <c r="I567"/>
  <c r="K565"/>
  <c r="I565"/>
  <c r="K562"/>
  <c r="I562"/>
  <c r="K560"/>
  <c r="I560"/>
  <c r="K558"/>
  <c r="I558"/>
  <c r="K556"/>
  <c r="I556"/>
  <c r="K554"/>
  <c r="I554"/>
  <c r="K551"/>
  <c r="I551"/>
  <c r="K541"/>
  <c r="K606" s="1"/>
  <c r="I541"/>
  <c r="B21" i="6"/>
  <c r="A21"/>
  <c r="K538" i="7"/>
  <c r="I538"/>
  <c r="B20" i="6"/>
  <c r="A20"/>
  <c r="K539" i="7"/>
  <c r="I539"/>
  <c r="G539"/>
  <c r="K535"/>
  <c r="I535"/>
  <c r="K534"/>
  <c r="I534"/>
  <c r="K533"/>
  <c r="I533"/>
  <c r="K532"/>
  <c r="I532"/>
  <c r="K531"/>
  <c r="I531"/>
  <c r="K530"/>
  <c r="I530"/>
  <c r="K529"/>
  <c r="I529"/>
  <c r="K527"/>
  <c r="I527"/>
  <c r="K525"/>
  <c r="I525"/>
  <c r="K523"/>
  <c r="I523"/>
  <c r="K514"/>
  <c r="I514"/>
  <c r="K512"/>
  <c r="I512"/>
  <c r="K510"/>
  <c r="I510"/>
  <c r="K502"/>
  <c r="I502"/>
  <c r="K500"/>
  <c r="I500"/>
  <c r="K498"/>
  <c r="I498"/>
  <c r="K496"/>
  <c r="I496"/>
  <c r="K494"/>
  <c r="I494"/>
  <c r="K492"/>
  <c r="I492"/>
  <c r="K489"/>
  <c r="I489"/>
  <c r="K487"/>
  <c r="I487"/>
  <c r="K485"/>
  <c r="I485"/>
  <c r="K483"/>
  <c r="I483"/>
  <c r="K481"/>
  <c r="I481"/>
  <c r="K479"/>
  <c r="I479"/>
  <c r="K477"/>
  <c r="I477"/>
  <c r="K475"/>
  <c r="I475"/>
  <c r="K473"/>
  <c r="I473"/>
  <c r="K471"/>
  <c r="I471"/>
  <c r="K468"/>
  <c r="I468"/>
  <c r="K466"/>
  <c r="I466"/>
  <c r="K464"/>
  <c r="I464"/>
  <c r="K462"/>
  <c r="I462"/>
  <c r="K460"/>
  <c r="I460"/>
  <c r="K458"/>
  <c r="I458"/>
  <c r="K456"/>
  <c r="I456"/>
  <c r="K452"/>
  <c r="I452"/>
  <c r="K445"/>
  <c r="I445"/>
  <c r="K442"/>
  <c r="I442"/>
  <c r="K440"/>
  <c r="I440"/>
  <c r="K438"/>
  <c r="I438"/>
  <c r="K437"/>
  <c r="I437"/>
  <c r="I536" s="1"/>
  <c r="K435"/>
  <c r="I435"/>
  <c r="K433"/>
  <c r="I433"/>
  <c r="K431"/>
  <c r="K536" s="1"/>
  <c r="I431"/>
  <c r="B19" i="6"/>
  <c r="A19"/>
  <c r="K427" i="7"/>
  <c r="I427"/>
  <c r="I429" s="1"/>
  <c r="K425"/>
  <c r="I425"/>
  <c r="K423"/>
  <c r="K429" s="1"/>
  <c r="I423"/>
  <c r="B18" i="6"/>
  <c r="A18"/>
  <c r="K419" i="7"/>
  <c r="I419"/>
  <c r="K417"/>
  <c r="I417"/>
  <c r="K413"/>
  <c r="I413"/>
  <c r="K411"/>
  <c r="I411"/>
  <c r="K409"/>
  <c r="I409"/>
  <c r="K407"/>
  <c r="I407"/>
  <c r="K405"/>
  <c r="K421" s="1"/>
  <c r="I405"/>
  <c r="K403"/>
  <c r="I403"/>
  <c r="K401"/>
  <c r="I401"/>
  <c r="K399"/>
  <c r="I399"/>
  <c r="B17" i="6"/>
  <c r="A17"/>
  <c r="K395" i="7"/>
  <c r="I395"/>
  <c r="K393"/>
  <c r="I393"/>
  <c r="K391"/>
  <c r="I391"/>
  <c r="K389"/>
  <c r="I389"/>
  <c r="K387"/>
  <c r="K397" s="1"/>
  <c r="I387"/>
  <c r="K385"/>
  <c r="I385"/>
  <c r="K383"/>
  <c r="I383"/>
  <c r="I397" s="1"/>
  <c r="K381"/>
  <c r="I381"/>
  <c r="B16" i="6"/>
  <c r="A16"/>
  <c r="K377" i="7"/>
  <c r="K379" s="1"/>
  <c r="I377"/>
  <c r="I379" s="1"/>
  <c r="B15" i="6"/>
  <c r="A15"/>
  <c r="G379" i="7"/>
  <c r="K373"/>
  <c r="I373"/>
  <c r="K371"/>
  <c r="I371"/>
  <c r="K366"/>
  <c r="I366"/>
  <c r="K364"/>
  <c r="I364"/>
  <c r="K362"/>
  <c r="I362"/>
  <c r="K353"/>
  <c r="I353"/>
  <c r="K345"/>
  <c r="I345"/>
  <c r="K338"/>
  <c r="I338"/>
  <c r="K336"/>
  <c r="I336"/>
  <c r="K334"/>
  <c r="I334"/>
  <c r="K332"/>
  <c r="I332"/>
  <c r="K330"/>
  <c r="I330"/>
  <c r="K328"/>
  <c r="I328"/>
  <c r="K326"/>
  <c r="I326"/>
  <c r="K320"/>
  <c r="I320"/>
  <c r="K318"/>
  <c r="I318"/>
  <c r="K311"/>
  <c r="I311"/>
  <c r="K309"/>
  <c r="I309"/>
  <c r="K302"/>
  <c r="I302"/>
  <c r="K300"/>
  <c r="I300"/>
  <c r="I375" s="1"/>
  <c r="B14" i="6"/>
  <c r="A14"/>
  <c r="K296" i="7"/>
  <c r="I296"/>
  <c r="K293"/>
  <c r="I293"/>
  <c r="K291"/>
  <c r="I291"/>
  <c r="K289"/>
  <c r="I289"/>
  <c r="K287"/>
  <c r="I287"/>
  <c r="K285"/>
  <c r="I285"/>
  <c r="K283"/>
  <c r="I283"/>
  <c r="K281"/>
  <c r="I281"/>
  <c r="K279"/>
  <c r="I279"/>
  <c r="I298" s="1"/>
  <c r="K277"/>
  <c r="I277"/>
  <c r="K273"/>
  <c r="I273"/>
  <c r="B13" i="6"/>
  <c r="A13"/>
  <c r="K269" i="7"/>
  <c r="I269"/>
  <c r="K267"/>
  <c r="I267"/>
  <c r="K261"/>
  <c r="I261"/>
  <c r="K255"/>
  <c r="I255"/>
  <c r="K235"/>
  <c r="I235"/>
  <c r="K185"/>
  <c r="I185"/>
  <c r="K183"/>
  <c r="I183"/>
  <c r="K173"/>
  <c r="I173"/>
  <c r="K162"/>
  <c r="I162"/>
  <c r="K160"/>
  <c r="I160"/>
  <c r="I271" s="1"/>
  <c r="K156"/>
  <c r="I156"/>
  <c r="B12" i="6"/>
  <c r="A12"/>
  <c r="K152" i="7"/>
  <c r="I152"/>
  <c r="K150"/>
  <c r="K154" s="1"/>
  <c r="I150"/>
  <c r="B11" i="6"/>
  <c r="A11"/>
  <c r="K146" i="7"/>
  <c r="I146"/>
  <c r="K144"/>
  <c r="I144"/>
  <c r="K141"/>
  <c r="I141"/>
  <c r="B10" i="6"/>
  <c r="A10"/>
  <c r="K148" i="7"/>
  <c r="G148"/>
  <c r="K136"/>
  <c r="I136"/>
  <c r="K133"/>
  <c r="I133"/>
  <c r="K130"/>
  <c r="I130"/>
  <c r="K128"/>
  <c r="I128"/>
  <c r="K126"/>
  <c r="I126"/>
  <c r="K124"/>
  <c r="I124"/>
  <c r="K118"/>
  <c r="I118"/>
  <c r="K116"/>
  <c r="I116"/>
  <c r="K114"/>
  <c r="I114"/>
  <c r="K112"/>
  <c r="I112"/>
  <c r="K101"/>
  <c r="I101"/>
  <c r="K95"/>
  <c r="I95"/>
  <c r="K93"/>
  <c r="I93"/>
  <c r="K91"/>
  <c r="I91"/>
  <c r="K89"/>
  <c r="I89"/>
  <c r="K87"/>
  <c r="I87"/>
  <c r="K85"/>
  <c r="I85"/>
  <c r="K79"/>
  <c r="I79"/>
  <c r="K71"/>
  <c r="I71"/>
  <c r="K69"/>
  <c r="I69"/>
  <c r="K67"/>
  <c r="I67"/>
  <c r="K65"/>
  <c r="I65"/>
  <c r="K61"/>
  <c r="I61"/>
  <c r="B9" i="6"/>
  <c r="A9"/>
  <c r="K56" i="7"/>
  <c r="I56"/>
  <c r="K54"/>
  <c r="I54"/>
  <c r="K52"/>
  <c r="I52"/>
  <c r="K49"/>
  <c r="I49"/>
  <c r="K47"/>
  <c r="I47"/>
  <c r="K45"/>
  <c r="I45"/>
  <c r="K43"/>
  <c r="I43"/>
  <c r="B8" i="6"/>
  <c r="A8"/>
  <c r="G59" i="7"/>
  <c r="K39"/>
  <c r="I39"/>
  <c r="K37"/>
  <c r="I37"/>
  <c r="K35"/>
  <c r="I35"/>
  <c r="K33"/>
  <c r="I33"/>
  <c r="K31"/>
  <c r="I31"/>
  <c r="K28"/>
  <c r="I28"/>
  <c r="K26"/>
  <c r="I26"/>
  <c r="K24"/>
  <c r="I24"/>
  <c r="K17"/>
  <c r="I17"/>
  <c r="K14"/>
  <c r="I14"/>
  <c r="K12"/>
  <c r="K41" s="1"/>
  <c r="I12"/>
  <c r="K10"/>
  <c r="I10"/>
  <c r="K8"/>
  <c r="I8"/>
  <c r="B7" i="6"/>
  <c r="A7"/>
  <c r="G7" i="5"/>
  <c r="G23"/>
  <c r="C31"/>
  <c r="C33"/>
  <c r="F33" s="1"/>
  <c r="F3" i="7"/>
  <c r="E4"/>
  <c r="G21" i="2"/>
  <c r="D21"/>
  <c r="G20"/>
  <c r="D20"/>
  <c r="G19"/>
  <c r="D19"/>
  <c r="G18"/>
  <c r="D18"/>
  <c r="G17"/>
  <c r="D17"/>
  <c r="G16"/>
  <c r="D16"/>
  <c r="G15"/>
  <c r="D15"/>
  <c r="BE8" i="4"/>
  <c r="BE9"/>
  <c r="BE11"/>
  <c r="BE13"/>
  <c r="BE15"/>
  <c r="BE17"/>
  <c r="BE19"/>
  <c r="BE21"/>
  <c r="BE22"/>
  <c r="BE23"/>
  <c r="BE26"/>
  <c r="BE29"/>
  <c r="BE31"/>
  <c r="BD8"/>
  <c r="BD9"/>
  <c r="BD11"/>
  <c r="BD13"/>
  <c r="BD15"/>
  <c r="BD17"/>
  <c r="BD19"/>
  <c r="BD21"/>
  <c r="BD22"/>
  <c r="BD23"/>
  <c r="BD26"/>
  <c r="BD29"/>
  <c r="BD31"/>
  <c r="BC8"/>
  <c r="BC9"/>
  <c r="BC11"/>
  <c r="BC13"/>
  <c r="BC15"/>
  <c r="BC17"/>
  <c r="BC19"/>
  <c r="BC21"/>
  <c r="BC22"/>
  <c r="BC23"/>
  <c r="BC26"/>
  <c r="BC33" s="1"/>
  <c r="G8" i="3" s="1"/>
  <c r="BC29" i="4"/>
  <c r="BC31"/>
  <c r="BB8"/>
  <c r="BB9"/>
  <c r="BB11"/>
  <c r="BB13"/>
  <c r="BB15"/>
  <c r="BB17"/>
  <c r="BB19"/>
  <c r="BB21"/>
  <c r="BB22"/>
  <c r="BB23"/>
  <c r="BB26"/>
  <c r="BB29"/>
  <c r="BB31"/>
  <c r="G8"/>
  <c r="BA8" s="1"/>
  <c r="G9"/>
  <c r="BA9" s="1"/>
  <c r="G11"/>
  <c r="BA11" s="1"/>
  <c r="G13"/>
  <c r="BA13" s="1"/>
  <c r="G15"/>
  <c r="BA15" s="1"/>
  <c r="G17"/>
  <c r="BA17" s="1"/>
  <c r="G19"/>
  <c r="BA19" s="1"/>
  <c r="G21"/>
  <c r="BA21" s="1"/>
  <c r="G22"/>
  <c r="BA22" s="1"/>
  <c r="G23"/>
  <c r="BA23" s="1"/>
  <c r="G26"/>
  <c r="BA26" s="1"/>
  <c r="G29"/>
  <c r="G31"/>
  <c r="BA31" s="1"/>
  <c r="K31"/>
  <c r="I31"/>
  <c r="K29"/>
  <c r="I29"/>
  <c r="K26"/>
  <c r="I26"/>
  <c r="B8" i="3"/>
  <c r="A8"/>
  <c r="K23" i="4"/>
  <c r="I23"/>
  <c r="K22"/>
  <c r="I22"/>
  <c r="K21"/>
  <c r="I21"/>
  <c r="K19"/>
  <c r="I19"/>
  <c r="K17"/>
  <c r="I17"/>
  <c r="K15"/>
  <c r="I15"/>
  <c r="K13"/>
  <c r="I13"/>
  <c r="K11"/>
  <c r="I11"/>
  <c r="K9"/>
  <c r="I9"/>
  <c r="K8"/>
  <c r="I8"/>
  <c r="B7" i="3"/>
  <c r="A7"/>
  <c r="I2" i="1"/>
  <c r="G34"/>
  <c r="I19"/>
  <c r="D20"/>
  <c r="H34"/>
  <c r="I21"/>
  <c r="I22" s="1"/>
  <c r="D22"/>
  <c r="G29"/>
  <c r="H29"/>
  <c r="I30"/>
  <c r="F30" s="1"/>
  <c r="I31"/>
  <c r="F31" s="1"/>
  <c r="I32"/>
  <c r="F32" s="1"/>
  <c r="I33"/>
  <c r="F33" s="1"/>
  <c r="G40"/>
  <c r="H40"/>
  <c r="I41"/>
  <c r="F41" s="1"/>
  <c r="I42"/>
  <c r="F42" s="1"/>
  <c r="I43"/>
  <c r="F43" s="1"/>
  <c r="I44"/>
  <c r="F44" s="1"/>
  <c r="G45"/>
  <c r="H45"/>
  <c r="F85"/>
  <c r="E68" s="1"/>
  <c r="G85"/>
  <c r="E65" s="1"/>
  <c r="H85"/>
  <c r="I85"/>
  <c r="E82" s="1"/>
  <c r="J85"/>
  <c r="E78"/>
  <c r="G7" i="2"/>
  <c r="G23"/>
  <c r="C31"/>
  <c r="C33"/>
  <c r="F33" s="1"/>
  <c r="F3" i="4"/>
  <c r="E4"/>
  <c r="BD33" l="1"/>
  <c r="H8" i="3" s="1"/>
  <c r="K33" i="4"/>
  <c r="K24"/>
  <c r="G33"/>
  <c r="I24"/>
  <c r="I59" i="7"/>
  <c r="BB397"/>
  <c r="F16" i="6" s="1"/>
  <c r="E54" i="1"/>
  <c r="G139" i="7"/>
  <c r="K375"/>
  <c r="K920"/>
  <c r="I1036"/>
  <c r="BB536"/>
  <c r="F19" i="6" s="1"/>
  <c r="BB59" i="7"/>
  <c r="F8" i="6" s="1"/>
  <c r="BC653" i="7"/>
  <c r="G23" i="6" s="1"/>
  <c r="BC613" i="7"/>
  <c r="G22" i="6" s="1"/>
  <c r="BD1007" i="7"/>
  <c r="H31" i="6" s="1"/>
  <c r="BD662" i="7"/>
  <c r="H24" i="6" s="1"/>
  <c r="BE920" i="7"/>
  <c r="I29" i="6" s="1"/>
  <c r="BE59" i="7"/>
  <c r="I8" i="6" s="1"/>
  <c r="K93" i="10"/>
  <c r="G213"/>
  <c r="I266"/>
  <c r="I288"/>
  <c r="BA432"/>
  <c r="E25" i="9" s="1"/>
  <c r="BB440" i="10"/>
  <c r="F26" i="9" s="1"/>
  <c r="BC440" i="10"/>
  <c r="G26" i="9" s="1"/>
  <c r="BC288" i="10"/>
  <c r="G21" i="9" s="1"/>
  <c r="BD432" i="10"/>
  <c r="H25" i="9" s="1"/>
  <c r="BD154" i="10"/>
  <c r="H12" i="9" s="1"/>
  <c r="BE281" i="10"/>
  <c r="I20" i="9" s="1"/>
  <c r="BE32" i="10"/>
  <c r="I7" i="9" s="1"/>
  <c r="K230" i="13"/>
  <c r="I489"/>
  <c r="I594"/>
  <c r="K863"/>
  <c r="BA717"/>
  <c r="E25" i="12" s="1"/>
  <c r="BC869" i="13"/>
  <c r="G32" i="12" s="1"/>
  <c r="BC594" i="13"/>
  <c r="G24" i="12" s="1"/>
  <c r="BC555" i="13"/>
  <c r="G22" i="12" s="1"/>
  <c r="BC393" i="13"/>
  <c r="G17" i="12" s="1"/>
  <c r="BC81" i="13"/>
  <c r="G9" i="12" s="1"/>
  <c r="BD811" i="13"/>
  <c r="H27" i="12" s="1"/>
  <c r="BD489" i="13"/>
  <c r="H20" i="12" s="1"/>
  <c r="BD81" i="13"/>
  <c r="H9" i="12" s="1"/>
  <c r="BE869" i="13"/>
  <c r="I32" i="12" s="1"/>
  <c r="BE540" i="13"/>
  <c r="I21" i="12" s="1"/>
  <c r="BE446" i="13"/>
  <c r="I19" i="12" s="1"/>
  <c r="I230" i="13"/>
  <c r="K717"/>
  <c r="I863"/>
  <c r="K869"/>
  <c r="BB230"/>
  <c r="F12" i="12" s="1"/>
  <c r="BC853" i="13"/>
  <c r="G30" i="12" s="1"/>
  <c r="BC824" i="13"/>
  <c r="G28" i="12" s="1"/>
  <c r="BC142" i="13"/>
  <c r="G10" i="12" s="1"/>
  <c r="BC18" i="13"/>
  <c r="G7" i="12" s="1"/>
  <c r="BE853" i="13"/>
  <c r="I30" i="12" s="1"/>
  <c r="BE765" i="13"/>
  <c r="I26" i="12" s="1"/>
  <c r="BE564" i="13"/>
  <c r="I23" i="12" s="1"/>
  <c r="I34" i="1"/>
  <c r="BA29" i="4"/>
  <c r="BA33" s="1"/>
  <c r="E8" i="3" s="1"/>
  <c r="BE33" i="4"/>
  <c r="I8" i="3" s="1"/>
  <c r="K139" i="7"/>
  <c r="I154"/>
  <c r="K271"/>
  <c r="I606"/>
  <c r="G662"/>
  <c r="K675"/>
  <c r="G920"/>
  <c r="BB610"/>
  <c r="BB613" s="1"/>
  <c r="F22" i="6" s="1"/>
  <c r="BB429" i="7"/>
  <c r="F18" i="6" s="1"/>
  <c r="BC928" i="7"/>
  <c r="G30" i="6" s="1"/>
  <c r="BC298" i="7"/>
  <c r="G13" i="6" s="1"/>
  <c r="I174" i="10"/>
  <c r="G357"/>
  <c r="G405"/>
  <c r="BA215"/>
  <c r="BA227" s="1"/>
  <c r="E17" i="9" s="1"/>
  <c r="BA126" i="10"/>
  <c r="G64"/>
  <c r="BA8"/>
  <c r="BB415"/>
  <c r="BB425" s="1"/>
  <c r="F24" i="9" s="1"/>
  <c r="BB113" i="10"/>
  <c r="F10" i="9" s="1"/>
  <c r="BC281" i="10"/>
  <c r="G20" i="9" s="1"/>
  <c r="BC180" i="10"/>
  <c r="G15" i="9" s="1"/>
  <c r="BC64" i="10"/>
  <c r="G8" i="9" s="1"/>
  <c r="BD142" i="10"/>
  <c r="H11" i="9" s="1"/>
  <c r="BA564" i="13"/>
  <c r="E23" i="12" s="1"/>
  <c r="BB393" i="13"/>
  <c r="F17" i="12" s="1"/>
  <c r="BB287" i="13"/>
  <c r="F15" i="12" s="1"/>
  <c r="BC811" i="13"/>
  <c r="G27" i="12" s="1"/>
  <c r="BC287" i="13"/>
  <c r="G15" i="12" s="1"/>
  <c r="BD540" i="13"/>
  <c r="H21" i="12" s="1"/>
  <c r="BD142" i="13"/>
  <c r="H10" i="12" s="1"/>
  <c r="BE489" i="13"/>
  <c r="I20" i="12" s="1"/>
  <c r="BA298" i="7"/>
  <c r="E13" i="6" s="1"/>
  <c r="E69" i="1"/>
  <c r="E57"/>
  <c r="I148" i="7"/>
  <c r="G653"/>
  <c r="K804"/>
  <c r="K904"/>
  <c r="G928"/>
  <c r="G1007"/>
  <c r="BA613"/>
  <c r="E22" i="6" s="1"/>
  <c r="BC59" i="7"/>
  <c r="G8" i="6" s="1"/>
  <c r="K154" i="10"/>
  <c r="K180"/>
  <c r="BA180"/>
  <c r="E15" i="9" s="1"/>
  <c r="BB432" i="10"/>
  <c r="F25" i="9" s="1"/>
  <c r="BD266" i="10"/>
  <c r="H18" i="9" s="1"/>
  <c r="BE142" i="10"/>
  <c r="I11" i="9" s="1"/>
  <c r="I564" i="13"/>
  <c r="BA540"/>
  <c r="E21" i="12" s="1"/>
  <c r="BA446" i="13"/>
  <c r="E19" i="12" s="1"/>
  <c r="BB81" i="13"/>
  <c r="F9" i="12" s="1"/>
  <c r="BC210" i="13"/>
  <c r="G11" i="12" s="1"/>
  <c r="G41" i="7"/>
  <c r="G375"/>
  <c r="I804"/>
  <c r="G868"/>
  <c r="G1036"/>
  <c r="BC429"/>
  <c r="G18" i="6" s="1"/>
  <c r="BE904" i="7"/>
  <c r="I28" i="6" s="1"/>
  <c r="BE298" i="7"/>
  <c r="I13" i="6" s="1"/>
  <c r="K142" i="10"/>
  <c r="I357"/>
  <c r="BA405"/>
  <c r="E23" i="9" s="1"/>
  <c r="BD405" i="10"/>
  <c r="H23" i="9" s="1"/>
  <c r="BE288" i="10"/>
  <c r="I21" i="9" s="1"/>
  <c r="BE266" i="10"/>
  <c r="I18" i="9" s="1"/>
  <c r="K142" i="13"/>
  <c r="K811"/>
  <c r="I824"/>
  <c r="I853"/>
  <c r="BA489"/>
  <c r="E20" i="12" s="1"/>
  <c r="BD594" i="13"/>
  <c r="H24" i="12" s="1"/>
  <c r="BD555" i="13"/>
  <c r="H22" i="12" s="1"/>
  <c r="BD210" i="13"/>
  <c r="H11" i="12" s="1"/>
  <c r="BE230" i="13"/>
  <c r="I12" i="12" s="1"/>
  <c r="BB33" i="4"/>
  <c r="F8" i="3" s="1"/>
  <c r="BC24" i="4"/>
  <c r="G7" i="3" s="1"/>
  <c r="G9" s="1"/>
  <c r="C18" i="2" s="1"/>
  <c r="BD24" i="4"/>
  <c r="H7" i="3" s="1"/>
  <c r="H9" s="1"/>
  <c r="C17" i="2" s="1"/>
  <c r="K59" i="7"/>
  <c r="G298"/>
  <c r="I421"/>
  <c r="K662"/>
  <c r="BA928"/>
  <c r="E30" i="6" s="1"/>
  <c r="BB1036" i="7"/>
  <c r="F33" i="6" s="1"/>
  <c r="BB271" i="7"/>
  <c r="F12" i="6" s="1"/>
  <c r="BB148" i="7"/>
  <c r="F10" i="6" s="1"/>
  <c r="BB41" i="7"/>
  <c r="F7" i="6" s="1"/>
  <c r="BC397" i="7"/>
  <c r="G16" i="6" s="1"/>
  <c r="BD928" i="7"/>
  <c r="H30" i="6" s="1"/>
  <c r="BE804" i="7"/>
  <c r="I26" i="6" s="1"/>
  <c r="BE675" i="7"/>
  <c r="I25" i="6" s="1"/>
  <c r="G93" i="10"/>
  <c r="K174"/>
  <c r="I213"/>
  <c r="K266"/>
  <c r="K405"/>
  <c r="BA425"/>
  <c r="E24" i="9" s="1"/>
  <c r="BC154" i="10"/>
  <c r="G12" i="9" s="1"/>
  <c r="BE405" i="10"/>
  <c r="I23" i="9" s="1"/>
  <c r="I142" i="13"/>
  <c r="I287"/>
  <c r="I446"/>
  <c r="I830"/>
  <c r="BA853"/>
  <c r="E30" i="12" s="1"/>
  <c r="BB142" i="13"/>
  <c r="F10" i="12" s="1"/>
  <c r="BC765" i="13"/>
  <c r="G26" i="12" s="1"/>
  <c r="BC540" i="13"/>
  <c r="G21" i="12" s="1"/>
  <c r="BC446" i="13"/>
  <c r="G19" i="12" s="1"/>
  <c r="BC230" i="13"/>
  <c r="G12" i="12" s="1"/>
  <c r="BD230" i="13"/>
  <c r="H12" i="12" s="1"/>
  <c r="BB281" i="10"/>
  <c r="F20" i="9" s="1"/>
  <c r="BB180" i="10"/>
  <c r="F15" i="9" s="1"/>
  <c r="BB64" i="10"/>
  <c r="F8" i="9" s="1"/>
  <c r="BC113" i="10"/>
  <c r="G10" i="9" s="1"/>
  <c r="BD180" i="10"/>
  <c r="H15" i="9" s="1"/>
  <c r="I18" i="13"/>
  <c r="BA765"/>
  <c r="E26" i="12" s="1"/>
  <c r="BA18" i="13"/>
  <c r="E7" i="12" s="1"/>
  <c r="BD853" i="13"/>
  <c r="H30" i="12" s="1"/>
  <c r="BD824" i="13"/>
  <c r="H28" i="12" s="1"/>
  <c r="BD564" i="13"/>
  <c r="H23" i="12" s="1"/>
  <c r="BE717" i="13"/>
  <c r="I25" i="12" s="1"/>
  <c r="BE393" i="13"/>
  <c r="I17" i="12" s="1"/>
  <c r="BE142" i="13"/>
  <c r="I10" i="12" s="1"/>
  <c r="BE81" i="13"/>
  <c r="I9" i="12" s="1"/>
  <c r="BE18" i="13"/>
  <c r="I7" i="12" s="1"/>
  <c r="G606" i="7"/>
  <c r="BD59"/>
  <c r="H8" i="6" s="1"/>
  <c r="G22" i="2"/>
  <c r="G22" i="5"/>
  <c r="K653" i="7"/>
  <c r="I675"/>
  <c r="G804"/>
  <c r="K868"/>
  <c r="I920"/>
  <c r="I1007"/>
  <c r="BD148"/>
  <c r="H10" i="6" s="1"/>
  <c r="BE613" i="7"/>
  <c r="I22" i="6" s="1"/>
  <c r="G22" i="8"/>
  <c r="I64" i="10"/>
  <c r="K113"/>
  <c r="K166"/>
  <c r="K440"/>
  <c r="BB166"/>
  <c r="F13" i="9" s="1"/>
  <c r="BD281" i="10"/>
  <c r="H20" i="9" s="1"/>
  <c r="BD32" i="10"/>
  <c r="H7" i="9" s="1"/>
  <c r="BE357" i="10"/>
  <c r="I22" i="9" s="1"/>
  <c r="I27" s="1"/>
  <c r="C21" i="8" s="1"/>
  <c r="K853" i="13"/>
  <c r="BB210"/>
  <c r="F11" i="12" s="1"/>
  <c r="BC830" i="13"/>
  <c r="G29" i="12" s="1"/>
  <c r="BC717" i="13"/>
  <c r="G25" i="12" s="1"/>
  <c r="BC254" i="13"/>
  <c r="G13" i="12" s="1"/>
  <c r="BD446" i="13"/>
  <c r="H19" i="12" s="1"/>
  <c r="BD287" i="13"/>
  <c r="H15" i="12" s="1"/>
  <c r="I20" i="1"/>
  <c r="F34"/>
  <c r="F45"/>
  <c r="BA24" i="4"/>
  <c r="E7" i="3" s="1"/>
  <c r="I45" i="1"/>
  <c r="E74"/>
  <c r="E59"/>
  <c r="E75"/>
  <c r="E83"/>
  <c r="BE24" i="4"/>
  <c r="I7" i="3" s="1"/>
  <c r="I9" s="1"/>
  <c r="C21" i="2" s="1"/>
  <c r="BA920" i="7"/>
  <c r="E29" i="6" s="1"/>
  <c r="BB868" i="7"/>
  <c r="F27" i="6" s="1"/>
  <c r="BB653" i="7"/>
  <c r="F23" i="6" s="1"/>
  <c r="BB606" i="7"/>
  <c r="F21" i="6" s="1"/>
  <c r="BB298" i="7"/>
  <c r="F13" i="6" s="1"/>
  <c r="BC868" i="7"/>
  <c r="G27" i="6" s="1"/>
  <c r="BD653" i="7"/>
  <c r="H23" i="6" s="1"/>
  <c r="BD606" i="7"/>
  <c r="H21" i="6" s="1"/>
  <c r="BE41" i="7"/>
  <c r="I7" i="6" s="1"/>
  <c r="BC405" i="10"/>
  <c r="G23" i="9" s="1"/>
  <c r="BC266" i="10"/>
  <c r="G18" i="9" s="1"/>
  <c r="BC93" i="10"/>
  <c r="G9" i="9" s="1"/>
  <c r="BA287" i="13"/>
  <c r="E15" i="12" s="1"/>
  <c r="BA230" i="13"/>
  <c r="E12" i="12" s="1"/>
  <c r="BA81" i="13"/>
  <c r="E9" i="12" s="1"/>
  <c r="BB594" i="13"/>
  <c r="F24" i="12" s="1"/>
  <c r="G397" i="7"/>
  <c r="BA381"/>
  <c r="BA397" s="1"/>
  <c r="E16" i="6" s="1"/>
  <c r="E55" i="1"/>
  <c r="E63"/>
  <c r="E66"/>
  <c r="E60"/>
  <c r="E77"/>
  <c r="E67"/>
  <c r="E76"/>
  <c r="E84"/>
  <c r="I41" i="7"/>
  <c r="BC920"/>
  <c r="G29" i="6" s="1"/>
  <c r="BC606" i="7"/>
  <c r="G21" i="6" s="1"/>
  <c r="BC139" i="7"/>
  <c r="G9" i="6" s="1"/>
  <c r="BD904" i="7"/>
  <c r="H28" i="6" s="1"/>
  <c r="BD675" i="7"/>
  <c r="H25" i="6" s="1"/>
  <c r="BB213" i="10"/>
  <c r="F16" i="9" s="1"/>
  <c r="BB142" i="10"/>
  <c r="F11" i="9" s="1"/>
  <c r="BA142" i="13"/>
  <c r="E10" i="12" s="1"/>
  <c r="BB717" i="13"/>
  <c r="F25" i="12" s="1"/>
  <c r="G33"/>
  <c r="C18" i="11" s="1"/>
  <c r="G429" i="7"/>
  <c r="BA423"/>
  <c r="BA429" s="1"/>
  <c r="E18" i="6" s="1"/>
  <c r="I23" i="1"/>
  <c r="I139" i="7"/>
  <c r="BA904"/>
  <c r="E28" i="6" s="1"/>
  <c r="BA148" i="7"/>
  <c r="E10" i="6" s="1"/>
  <c r="BB1007" i="7"/>
  <c r="F31" i="6" s="1"/>
  <c r="BB904" i="7"/>
  <c r="F28" i="6" s="1"/>
  <c r="BC536" i="7"/>
  <c r="G19" i="6" s="1"/>
  <c r="BD804" i="7"/>
  <c r="H26" i="6" s="1"/>
  <c r="BD298" i="7"/>
  <c r="H13" i="6" s="1"/>
  <c r="BE1007" i="7"/>
  <c r="I31" i="6" s="1"/>
  <c r="BE868" i="7"/>
  <c r="I27" i="6" s="1"/>
  <c r="BB357" i="10"/>
  <c r="F22" i="9" s="1"/>
  <c r="BC357" i="10"/>
  <c r="G22" i="9" s="1"/>
  <c r="BA254" i="13"/>
  <c r="E13" i="12" s="1"/>
  <c r="H33"/>
  <c r="C17" i="11" s="1"/>
  <c r="BA162" i="7"/>
  <c r="BA271" s="1"/>
  <c r="E12" i="6" s="1"/>
  <c r="G271" i="7"/>
  <c r="BD436" i="10"/>
  <c r="BD440" s="1"/>
  <c r="H26" i="9" s="1"/>
  <c r="G440" i="10"/>
  <c r="BC1007" i="7"/>
  <c r="G31" i="6" s="1"/>
  <c r="BD421" i="7"/>
  <c r="H17" i="6" s="1"/>
  <c r="BA213" i="10"/>
  <c r="E16" i="9" s="1"/>
  <c r="BA293" i="13"/>
  <c r="E16" i="12" s="1"/>
  <c r="BB824" i="13"/>
  <c r="F28" i="12" s="1"/>
  <c r="BB564" i="13"/>
  <c r="F23" i="12" s="1"/>
  <c r="BB555" i="13"/>
  <c r="F22" i="12" s="1"/>
  <c r="BB489" i="13"/>
  <c r="F20" i="12" s="1"/>
  <c r="E85" i="1"/>
  <c r="E80"/>
  <c r="E56"/>
  <c r="BA868" i="7"/>
  <c r="E27" i="6" s="1"/>
  <c r="BB920" i="7"/>
  <c r="F29" i="6" s="1"/>
  <c r="BB375" i="7"/>
  <c r="F14" i="6" s="1"/>
  <c r="BC421" i="7"/>
  <c r="G17" i="6" s="1"/>
  <c r="BE536" i="7"/>
  <c r="I19" i="6" s="1"/>
  <c r="BE421" i="7"/>
  <c r="I17" i="6" s="1"/>
  <c r="BE139" i="7"/>
  <c r="I9" i="6" s="1"/>
  <c r="BA166" i="10"/>
  <c r="E13" i="9" s="1"/>
  <c r="BA32" i="10"/>
  <c r="E7" i="9" s="1"/>
  <c r="BB32" i="10"/>
  <c r="F7" i="9" s="1"/>
  <c r="BC213" i="10"/>
  <c r="G16" i="9" s="1"/>
  <c r="BC142" i="10"/>
  <c r="G11" i="9" s="1"/>
  <c r="E71" i="1"/>
  <c r="E81"/>
  <c r="BB24" i="4"/>
  <c r="F7" i="3" s="1"/>
  <c r="F9" s="1"/>
  <c r="C16" i="2" s="1"/>
  <c r="K298" i="7"/>
  <c r="BA606"/>
  <c r="E21" i="6" s="1"/>
  <c r="BB139" i="7"/>
  <c r="F9" i="6" s="1"/>
  <c r="BC41" i="7"/>
  <c r="G7" i="6" s="1"/>
  <c r="BD920" i="7"/>
  <c r="H29" i="6" s="1"/>
  <c r="BD429" i="7"/>
  <c r="H18" i="6" s="1"/>
  <c r="BA266" i="10"/>
  <c r="E18" i="9" s="1"/>
  <c r="BA154" i="10"/>
  <c r="E12" i="9" s="1"/>
  <c r="BA113" i="10"/>
  <c r="E10" i="9" s="1"/>
  <c r="BA93" i="10"/>
  <c r="E9" i="9" s="1"/>
  <c r="BB288" i="10"/>
  <c r="F21" i="9" s="1"/>
  <c r="BB266" i="10"/>
  <c r="F18" i="9" s="1"/>
  <c r="BB93" i="10"/>
  <c r="F9" i="9" s="1"/>
  <c r="BA393" i="13"/>
  <c r="E17" i="12" s="1"/>
  <c r="BB830" i="13"/>
  <c r="F29" i="12" s="1"/>
  <c r="BB811" i="13"/>
  <c r="F27" i="12" s="1"/>
  <c r="BB446" i="13"/>
  <c r="F19" i="12" s="1"/>
  <c r="E53" i="1"/>
  <c r="E61"/>
  <c r="E64"/>
  <c r="E73"/>
  <c r="BA152" i="7"/>
  <c r="BA154" s="1"/>
  <c r="E11" i="6" s="1"/>
  <c r="G154" i="7"/>
  <c r="E70" i="1"/>
  <c r="G24" i="4"/>
  <c r="E72" i="1"/>
  <c r="E62"/>
  <c r="E58"/>
  <c r="I33" i="4"/>
  <c r="BA139" i="7"/>
  <c r="E9" i="6" s="1"/>
  <c r="BA59" i="7"/>
  <c r="E8" i="6" s="1"/>
  <c r="BA41" i="7"/>
  <c r="E7" i="6" s="1"/>
  <c r="BB928" i="7"/>
  <c r="F30" i="6" s="1"/>
  <c r="BB675" i="7"/>
  <c r="F25" i="6" s="1"/>
  <c r="BC904" i="7"/>
  <c r="G28" i="6" s="1"/>
  <c r="BD375" i="7"/>
  <c r="H14" i="6" s="1"/>
  <c r="BE397" i="7"/>
  <c r="I16" i="6" s="1"/>
  <c r="BE375" i="7"/>
  <c r="I14" i="6" s="1"/>
  <c r="BA142" i="10"/>
  <c r="E11" i="9" s="1"/>
  <c r="BD357" i="10"/>
  <c r="H22" i="9" s="1"/>
  <c r="BB765" i="13"/>
  <c r="F26" i="12" s="1"/>
  <c r="I33"/>
  <c r="C21" i="11" s="1"/>
  <c r="BA431" i="7"/>
  <c r="BA536" s="1"/>
  <c r="E19" i="6" s="1"/>
  <c r="G536" i="7"/>
  <c r="BA403"/>
  <c r="BA421" s="1"/>
  <c r="E17" i="6" s="1"/>
  <c r="G421" i="7"/>
  <c r="E79" i="1"/>
  <c r="BA1007" i="7"/>
  <c r="E31" i="6" s="1"/>
  <c r="BA375" i="7"/>
  <c r="E14" i="6" s="1"/>
  <c r="BB804" i="7"/>
  <c r="F26" i="6" s="1"/>
  <c r="BB662" i="7"/>
  <c r="F24" i="6" s="1"/>
  <c r="BC271" i="7"/>
  <c r="G12" i="6" s="1"/>
  <c r="H34"/>
  <c r="C17" i="5" s="1"/>
  <c r="BE271" i="7"/>
  <c r="I12" i="6" s="1"/>
  <c r="BB405" i="10"/>
  <c r="F23" i="9" s="1"/>
  <c r="BC32" i="10"/>
  <c r="G7" i="9" s="1"/>
  <c r="G27" s="1"/>
  <c r="C18" i="8" s="1"/>
  <c r="BA210" i="13"/>
  <c r="E11" i="12" s="1"/>
  <c r="E33" s="1"/>
  <c r="C15" i="11" s="1"/>
  <c r="BB853" i="13"/>
  <c r="F30" i="12" s="1"/>
  <c r="BB540" i="13"/>
  <c r="F21" i="12" s="1"/>
  <c r="BA172" i="10"/>
  <c r="BA174" s="1"/>
  <c r="E14" i="9" s="1"/>
  <c r="BA46" i="10"/>
  <c r="BA64" s="1"/>
  <c r="E8" i="9" s="1"/>
  <c r="E9" i="3" l="1"/>
  <c r="C15" i="2" s="1"/>
  <c r="C19" s="1"/>
  <c r="C22" s="1"/>
  <c r="C23" s="1"/>
  <c r="F30" s="1"/>
  <c r="F34" i="6"/>
  <c r="C16" i="5" s="1"/>
  <c r="H27" i="9"/>
  <c r="C17" i="8" s="1"/>
  <c r="F33" i="12"/>
  <c r="C16" i="11" s="1"/>
  <c r="C19" s="1"/>
  <c r="C22" s="1"/>
  <c r="C23" s="1"/>
  <c r="F30" s="1"/>
  <c r="F31" s="1"/>
  <c r="F34" s="1"/>
  <c r="J30" i="1"/>
  <c r="J43"/>
  <c r="J45"/>
  <c r="J32"/>
  <c r="J41"/>
  <c r="J44"/>
  <c r="J31"/>
  <c r="J34"/>
  <c r="J42"/>
  <c r="J33"/>
  <c r="F27" i="9"/>
  <c r="C16" i="8" s="1"/>
  <c r="G34" i="6"/>
  <c r="C18" i="5" s="1"/>
  <c r="I34" i="6"/>
  <c r="C21" i="5" s="1"/>
  <c r="E34" i="6"/>
  <c r="C15" i="5" s="1"/>
  <c r="E27" i="9"/>
  <c r="C15" i="8" s="1"/>
  <c r="C19" l="1"/>
  <c r="C22" s="1"/>
  <c r="C23" s="1"/>
  <c r="F30" s="1"/>
  <c r="F31" s="1"/>
  <c r="F34" s="1"/>
  <c r="C19" i="5"/>
  <c r="C22" s="1"/>
  <c r="C23" s="1"/>
  <c r="F30" s="1"/>
  <c r="F31" s="1"/>
  <c r="F34" s="1"/>
  <c r="F31" i="2"/>
  <c r="F34" s="1"/>
</calcChain>
</file>

<file path=xl/sharedStrings.xml><?xml version="1.0" encoding="utf-8"?>
<sst xmlns="http://schemas.openxmlformats.org/spreadsheetml/2006/main" count="6091" uniqueCount="2345">
  <si>
    <t>Z1 Zábradlí skleněné 155/100cm, s mosazným madlem dod.a mont.</t>
  </si>
  <si>
    <t>viz detailní popis v tabulce zámečnických výrobků PD !:1</t>
  </si>
  <si>
    <t>76702Rpol</t>
  </si>
  <si>
    <t>Z2 Zábradlí skleněné 155/100cm, s mosazným madlem dod.a mont.</t>
  </si>
  <si>
    <t>76703Rpol</t>
  </si>
  <si>
    <t>Z3 Zábradlí skleněné 155/140cm, jako výplň dod.a mont.</t>
  </si>
  <si>
    <t>76704Rpol</t>
  </si>
  <si>
    <t>S1 Prosklená stěna výtah.šachty 165/1120cm hliníková kce+bezpeč.sklo, dod.a mont.</t>
  </si>
  <si>
    <t>viz detailní popis v tabulce oken a dveří PD !:1</t>
  </si>
  <si>
    <t>76705Rpol</t>
  </si>
  <si>
    <t>S2 Prosklená stěna výtah.šachty 165/278,5cm hliníková kce+bezpeč.sklo, dod.a mont.</t>
  </si>
  <si>
    <t>76706Rpol</t>
  </si>
  <si>
    <t>S3 Prosklená stěna výtah.šachty 165/275cm hliníková kce+bezpeč.sklo, dod.a mont.</t>
  </si>
  <si>
    <t>kazet.podhledy vč.prořezu:</t>
  </si>
  <si>
    <t>1NP:40</t>
  </si>
  <si>
    <t>S4 Prosklená stěna výtah.šachty 165/275cm hliníková kce+bezpeč.sklo, dod.a mont.</t>
  </si>
  <si>
    <t>S5 Prosklená hliníková fasádní stěna  225/630cm hliníková kce+izol.dvojsklo, dod.a mont.</t>
  </si>
  <si>
    <t>13212368</t>
  </si>
  <si>
    <t>Tyč ocelová kruhová jakost 11600  D 16 mm</t>
  </si>
  <si>
    <t>ZV2 vč.prořezu:</t>
  </si>
  <si>
    <t>R16:0,00168*1,1</t>
  </si>
  <si>
    <t>13331712</t>
  </si>
  <si>
    <t>Úhelník rovnoramenný L jakost 11375   50x 50x 5 mm</t>
  </si>
  <si>
    <t>strop v úrovni 2NP - L profil:0,00912*1,1</t>
  </si>
  <si>
    <t>strop v úrovni 3NP - L profil:0,00912*1,1</t>
  </si>
  <si>
    <t>13384425</t>
  </si>
  <si>
    <t>Tyč průřezu U 100, střední, jakost oceli 11375</t>
  </si>
  <si>
    <t>U 100:0,0477*1,1</t>
  </si>
  <si>
    <t>I 180:0,18396*1,1</t>
  </si>
  <si>
    <t>ZV1 vč.prořezu:</t>
  </si>
  <si>
    <t>plech P 10:0,024*1,2</t>
  </si>
  <si>
    <t>14587796</t>
  </si>
  <si>
    <t>Profil obdélník. uzavř.svařovaný S235  100x250x8mm</t>
  </si>
  <si>
    <t>jackl 250/100/8:0,60962*1,1</t>
  </si>
  <si>
    <t>998767202R00</t>
  </si>
  <si>
    <t xml:space="preserve">Přesun hmot pro zámečnické konstr., výšky do 12 m </t>
  </si>
  <si>
    <t>979990001R00</t>
  </si>
  <si>
    <t xml:space="preserve">Poplatek za skládku stavební suti </t>
  </si>
  <si>
    <t>dlažby v 1NP:65,14</t>
  </si>
  <si>
    <t>dlažby v 2NP:2,36</t>
  </si>
  <si>
    <t>dlažby v 3NP:2,36</t>
  </si>
  <si>
    <t>podlaha stáv.výtahu v úrovni 2NP:1,6*2+1,5*2-0,8</t>
  </si>
  <si>
    <t>podlaha stáv.výtahu v úrovni 3NP:5,4</t>
  </si>
  <si>
    <t>1NP:8,65+0,3+0,2+9,3+8,65+0,6*2+0,3+3,35+0,1*2+3,3+0,75+0,25+3,2+0,25+0,5</t>
  </si>
  <si>
    <t>0,9*2+0,7+0,3*4+0,8*2+0,75*2+1*2+0,1+0,05+0,17*27</t>
  </si>
  <si>
    <t>64,74</t>
  </si>
  <si>
    <t>podlaha stáv.výtahu v úrovni 2NP:2,36</t>
  </si>
  <si>
    <t>podlaha stáv.výtahu v úrovni 3NP:2,36</t>
  </si>
  <si>
    <t>771575113RT6</t>
  </si>
  <si>
    <t>Montáž podlah keram.,hladké, tmel, 30x90 cm vč.flexi lepidla a spár.hmoty</t>
  </si>
  <si>
    <t>1NP - dle PD:0,3</t>
  </si>
  <si>
    <t>771575118RT6</t>
  </si>
  <si>
    <t>Montáž podlah keram.,hladké, tmel, 60x60 cm vč.flexi lepidla a spá.hmoty</t>
  </si>
  <si>
    <t>1NP - dle PD:10,69</t>
  </si>
  <si>
    <t>1NP - dle PD:54,15</t>
  </si>
  <si>
    <t>1NP:1,65*2</t>
  </si>
  <si>
    <t>2NP:0,8+1,65</t>
  </si>
  <si>
    <t>3NP:0,8+1,65</t>
  </si>
  <si>
    <t>u dlažeb v 1NP:6+5,7+9,1+0,7+5,2</t>
  </si>
  <si>
    <t>771579790R00</t>
  </si>
  <si>
    <t xml:space="preserve">Příplatek za diagonální kladení </t>
  </si>
  <si>
    <t>dlažby v 1NP:0,3+10,69+54,15</t>
  </si>
  <si>
    <t>771991Rpol</t>
  </si>
  <si>
    <t>Příplatek za obklad schodišťových stupňů složitost provedení</t>
  </si>
  <si>
    <t>dlažby v 1NP:1*1,2+3*3,2+20*1,6*0,17+9*0,17*1</t>
  </si>
  <si>
    <t>59763717</t>
  </si>
  <si>
    <t>Dlažba keramická dle výběru investora</t>
  </si>
  <si>
    <t>ker.dlažba vč.prořezu:4,72*1,1</t>
  </si>
  <si>
    <t>sokl ( řezaný ):2</t>
  </si>
  <si>
    <t>59764207</t>
  </si>
  <si>
    <t>Dlažba keramická 600x600mm dle výběru investora</t>
  </si>
  <si>
    <t>ker.dlažba vč.prořezu:</t>
  </si>
  <si>
    <t>1NP - dle PD:10,69*1,15</t>
  </si>
  <si>
    <t>1NP - dle PD:54,15*1,15</t>
  </si>
  <si>
    <t>sokl ( řezaný ):6</t>
  </si>
  <si>
    <t>597642240</t>
  </si>
  <si>
    <t>Dlažba keramická 300x900mm dle výběru investora</t>
  </si>
  <si>
    <t>1NP - dle PD:1,08</t>
  </si>
  <si>
    <t>998771202R00</t>
  </si>
  <si>
    <t xml:space="preserve">Přesun hmot pro podlahy z dlaždic, výšky do 12 m </t>
  </si>
  <si>
    <t>783225100R00</t>
  </si>
  <si>
    <t xml:space="preserve">Nátěr syntetický kovových konstrukcí 2x + 1x email </t>
  </si>
  <si>
    <t>I 180:2,1*4*0,72</t>
  </si>
  <si>
    <t>U 100:0,75*6*0,4</t>
  </si>
  <si>
    <t>R16:0,35*3*0,05</t>
  </si>
  <si>
    <t>plech P 10:0,25*0,3*8</t>
  </si>
  <si>
    <t>jackl 250/100/8:1,63*0,7*2</t>
  </si>
  <si>
    <t>strop v úrovni 2NP - L profil:2,4*0,21</t>
  </si>
  <si>
    <t>strop v úrovni 3NP - L profil:2,4*0,21</t>
  </si>
  <si>
    <t>4,57+4,72+6,6825+155,7756</t>
  </si>
  <si>
    <t>nové omítky:171,7481</t>
  </si>
  <si>
    <t>přebílení stáv.ploch:240</t>
  </si>
  <si>
    <t>M33</t>
  </si>
  <si>
    <t>Montáže dopravních zařízení a vah-výtahy</t>
  </si>
  <si>
    <t>M33 Montáže dopravních zařízení a vah-výtahy</t>
  </si>
  <si>
    <t>M3301Rpol</t>
  </si>
  <si>
    <t>Osobní výtah 4 stanice, nosnost 1000kg,max.13 osob vč.hlukové zkoušky a zkušebního protokolu, d+m</t>
  </si>
  <si>
    <t>M3302Rpol</t>
  </si>
  <si>
    <t>Zkouška po instalaci výtahu dle ITI vč.předání technické dokumentace výtahu</t>
  </si>
  <si>
    <t>M3303Rpol</t>
  </si>
  <si>
    <t>Prosklené šachetní a kabinové dveře výtahu dod.a mont.</t>
  </si>
  <si>
    <t>03</t>
  </si>
  <si>
    <t>SO 02 Vodoléčba</t>
  </si>
  <si>
    <t>03 SO 02 Vodoléčba</t>
  </si>
  <si>
    <t>výkop pro základ rozšíření schodiště terasy:1,2*0,4*1+0,3*0,4*1*2</t>
  </si>
  <si>
    <t>162201203R00</t>
  </si>
  <si>
    <t xml:space="preserve">Vodorovné přemíst.výkopku, kolečko hor.1-4, do 10m </t>
  </si>
  <si>
    <t>0,72</t>
  </si>
  <si>
    <t>274313611R00</t>
  </si>
  <si>
    <t xml:space="preserve">Beton základových pasů prostý C 16/20 </t>
  </si>
  <si>
    <t>základ rozšíření schodiště terasy:1,2*0,4*1+0,3*0,4*1*2</t>
  </si>
  <si>
    <t>dozdívky stáv.zdiva:0,3*1,2*0,45+0,85*0,16*0,45*2</t>
  </si>
  <si>
    <t>310239211RT2</t>
  </si>
  <si>
    <t>Zazdívka otvorů plochy do 4 m2 cihlami na MVC s použitím suché maltové směsi</t>
  </si>
  <si>
    <t>dozdívky stáv.zdiva:1,45*3,45*0,3+1,45*3,45*0,45+1*2,1*0,45+1,1*2,2*0,3</t>
  </si>
  <si>
    <t>1,5*3,45*0,45</t>
  </si>
  <si>
    <t>nenosné překlady:39+3</t>
  </si>
  <si>
    <t>u ocel.překladů:</t>
  </si>
  <si>
    <t>PD1:1,3*0,3*0,16*4</t>
  </si>
  <si>
    <t>P2:1,7*0,18*1,1</t>
  </si>
  <si>
    <t>P1:2,5*0,18*1,2</t>
  </si>
  <si>
    <t>PD2:1,4*0,18*0,45</t>
  </si>
  <si>
    <t>PD3:1,9*0,16*0,45</t>
  </si>
  <si>
    <t>ocel.překlady:</t>
  </si>
  <si>
    <t>PD1:1,3*8*0,0179</t>
  </si>
  <si>
    <t>P2:1,7*4*0,0219</t>
  </si>
  <si>
    <t>P1:2,5*4*0,0219</t>
  </si>
  <si>
    <t>PD2:1,4*3*0,0219</t>
  </si>
  <si>
    <t>PD3:1,9*3*0,0179</t>
  </si>
  <si>
    <t>beton žel-bet.sloupů:0,3*0,3*3,15*2+0,7*0,3*3,15</t>
  </si>
  <si>
    <t>bednění žel-bet.sloupů:0,3*3,25*4*2+0,7*3,25*2+0,3*3,35*2</t>
  </si>
  <si>
    <t>14,36</t>
  </si>
  <si>
    <t>výztuž žel-bet.sloupů ( 180kg/m3 ):1,2285*0,18</t>
  </si>
  <si>
    <t>nové příčky:1,45*3,45</t>
  </si>
  <si>
    <t>nové příčky:(1,35+1,625*2+4,4+0,9+3,85+1,8+2,35)*3,45-0,8*2*2-0,8*2,67*2-0,9*2</t>
  </si>
  <si>
    <t>(4,6*2+2,47*6+1,61*6+4,7+1,45+1,585+1,35)*3,45-0,8*2,67*2-0,8*2</t>
  </si>
  <si>
    <t>-0,7*2*2+1,85*3,45+0,5*2,2+0,9*2,2</t>
  </si>
  <si>
    <t>nové příčky:3,3*18</t>
  </si>
  <si>
    <t>nové příčky:3,3</t>
  </si>
  <si>
    <t>H1:1,25*0,16*2*4</t>
  </si>
  <si>
    <t>H2:1,85*0,18*2</t>
  </si>
  <si>
    <t>H3:1,4*0,18*2</t>
  </si>
  <si>
    <t>H4:1,8*0,16*2</t>
  </si>
  <si>
    <t>H5:2,2*0,18*2</t>
  </si>
  <si>
    <t>389381001RT2</t>
  </si>
  <si>
    <t>Dobetonování prefabrikovaných konstrukcí betonem třídy C 16/20</t>
  </si>
  <si>
    <t>zálivka stropních panelů:(9,055*11,15+10,595*10,55)*0,018</t>
  </si>
  <si>
    <t>13380630</t>
  </si>
  <si>
    <t>Tyč průřezu I 160, střední, jakost oceli 11375</t>
  </si>
  <si>
    <t>ocel.překlady vč.prořezu:</t>
  </si>
  <si>
    <t>PD1:0,1862*1,1</t>
  </si>
  <si>
    <t>PD3:0,102*1,1</t>
  </si>
  <si>
    <t>P2:0,1489*1,1</t>
  </si>
  <si>
    <t>P1:0,219*1,1</t>
  </si>
  <si>
    <t>PD2:0,092*1,1</t>
  </si>
  <si>
    <t>411135002R00</t>
  </si>
  <si>
    <t xml:space="preserve">Montáž strop.panelů z před.betonu, do 3 t </t>
  </si>
  <si>
    <t>stropní panely š.0,995m:2</t>
  </si>
  <si>
    <t>stropní panely š.0,655m:2</t>
  </si>
  <si>
    <t>411135003R00</t>
  </si>
  <si>
    <t xml:space="preserve">Montáž strop.panelů z před.betonu, do 5 t </t>
  </si>
  <si>
    <t>stropní panely š.1,2m:8+8+7+5+1+1</t>
  </si>
  <si>
    <t>411321315R00</t>
  </si>
  <si>
    <t xml:space="preserve">Stropy deskové ze železobetonu C 20/25 </t>
  </si>
  <si>
    <t>dobetonovávka stropu:8,5*0,45*0,2/2</t>
  </si>
  <si>
    <t>411351205R00</t>
  </si>
  <si>
    <t xml:space="preserve">Bednění stropů deskových, podepřen, do 3,5m, 12kPa </t>
  </si>
  <si>
    <t>benění dobetonovávky stropu:8,7*0,6</t>
  </si>
  <si>
    <t>411351206R00</t>
  </si>
  <si>
    <t xml:space="preserve">Odstranění bednění stropů deskových do 3,5m, 12kPa </t>
  </si>
  <si>
    <t>5,22</t>
  </si>
  <si>
    <t>411361821R00</t>
  </si>
  <si>
    <t xml:space="preserve">Výztuž stropů z betonářské oceli 10505 </t>
  </si>
  <si>
    <t>výztuž dobetonovávky stropu ( 120kg/m3 ):0,3825*0,12</t>
  </si>
  <si>
    <t>zálivková výztuž stropu vč.prořezu:(11,6*0,0013*8+10,9*0,0013*9)*1,1</t>
  </si>
  <si>
    <t>zálivková výztuž stropu V2,V3, V4 vč.prořezu:(0,0245+0,0029+0,0158+0,0277)*1,1</t>
  </si>
  <si>
    <t>413321414R00</t>
  </si>
  <si>
    <t xml:space="preserve">Nosníky z betonu železového C 25/30 </t>
  </si>
  <si>
    <t>beton žel-bet.průvlaku pod stropem:11*0,3*0,3</t>
  </si>
  <si>
    <t>413351107R00</t>
  </si>
  <si>
    <t xml:space="preserve">Bednění nosníků - zřízení </t>
  </si>
  <si>
    <t>bednění žel-bet.průvlaku:11*0,3*2+3*0,3+2,8*0,3+4,1*0,3+0,3*0,3*2</t>
  </si>
  <si>
    <t>413351108R00</t>
  </si>
  <si>
    <t xml:space="preserve">Bednění nosníků - odstranění </t>
  </si>
  <si>
    <t>9,75</t>
  </si>
  <si>
    <t>413351213R00</t>
  </si>
  <si>
    <t xml:space="preserve">Podpěrná konstr.nosníků do 4 m,do 10 kPa - zřízení </t>
  </si>
  <si>
    <t>podp.kce žel-bet.průvlaku:3*0,3+2,8*0,3+4,1*0,3</t>
  </si>
  <si>
    <t>413351214R00</t>
  </si>
  <si>
    <t xml:space="preserve">Podpěrná konstr.nosníků do 4 m,10 kPa - odstranění </t>
  </si>
  <si>
    <t>2,97</t>
  </si>
  <si>
    <t>413361821R00</t>
  </si>
  <si>
    <t xml:space="preserve">Výztuž nosníků z betonářské oceli 10505 </t>
  </si>
  <si>
    <t>výztuž žel-bet.průvlaku pod stropem ( 250kg/m3 ):0,99*0,25</t>
  </si>
  <si>
    <t>417321315R00</t>
  </si>
  <si>
    <t xml:space="preserve">Ztužující pásy a věnce z betonu železového C 20/25 </t>
  </si>
  <si>
    <t>žel-bet.věnce pod úrovní stropu:9,35*0,275*0,15+10,95*0,275*0,15+0,25*0,275*0,15</t>
  </si>
  <si>
    <t>20,1*0,15*0,05</t>
  </si>
  <si>
    <t>žel-bet.věnce v úrovni stropu:9,35*0,155*0,2+10,95*0,155*0,2+0,25*0,155*0,2</t>
  </si>
  <si>
    <t>417351115R00</t>
  </si>
  <si>
    <t xml:space="preserve">Bednění ztužujících pásů a věnců - zřízení </t>
  </si>
  <si>
    <t>bednění žel-bet.věnců pod úrovní stropu:9,35*0,25*2+10,95*0,25*2+0,25*0,25*2+20,1*0,15</t>
  </si>
  <si>
    <t>bednění žel-bet.věnců v úrovni stropu:9,35*0,3+10,95*0,3+0,25*0,3</t>
  </si>
  <si>
    <t>417351116R00</t>
  </si>
  <si>
    <t xml:space="preserve">Bednění ztužujících pásů a věnců - odstranění </t>
  </si>
  <si>
    <t>19,455</t>
  </si>
  <si>
    <t>417361821R00</t>
  </si>
  <si>
    <t xml:space="preserve">Výztuž ztužujících pásů a věnců z oceli 10505 </t>
  </si>
  <si>
    <t>výztuž žel-bet.věnců pod úrovní stropu ( 90kg/m3 ):0,9984*0,09</t>
  </si>
  <si>
    <t>výztuž žel-bet.věnců v úrovni stropu ( 90kg/m3 ):0,637*0,09</t>
  </si>
  <si>
    <t>430321314R00</t>
  </si>
  <si>
    <t xml:space="preserve">Schodišťové konstrukce, železobeton C 20/25 </t>
  </si>
  <si>
    <t>kce venk.schodiště terasy:2,3*1,2*0,175</t>
  </si>
  <si>
    <t>430361821R00</t>
  </si>
  <si>
    <t xml:space="preserve">Výztuž schodišťových konstrukcí z ocelí 10505 </t>
  </si>
  <si>
    <t>výztuž kce venk.schodiště terasy ( 120kg/m3 ):0,483*0,12</t>
  </si>
  <si>
    <t>431351121R00</t>
  </si>
  <si>
    <t xml:space="preserve">Bednění podest přímočarých - zřízení </t>
  </si>
  <si>
    <t>bednění kce venk.schodiště terasy:2,3*1,2+2,3*0,4*2</t>
  </si>
  <si>
    <t>431351122R00</t>
  </si>
  <si>
    <t xml:space="preserve">Bednění podest přímočarých - odstranění </t>
  </si>
  <si>
    <t>4,6</t>
  </si>
  <si>
    <t>434311115R00</t>
  </si>
  <si>
    <t xml:space="preserve">Stupně dusané na terén, na desku, z betonu C 20/25 </t>
  </si>
  <si>
    <t>nabetonování stupňů venk.schodiště terasy:1,2*7</t>
  </si>
  <si>
    <t>434351141R00</t>
  </si>
  <si>
    <t xml:space="preserve">Bednění stupňů přímočarých - zřízení </t>
  </si>
  <si>
    <t>bednění nabetonování stupňů venk.schodiště terasy:8,4*0,2</t>
  </si>
  <si>
    <t>434351142R00</t>
  </si>
  <si>
    <t xml:space="preserve">Bednění stupňů přímočarých - odstranění </t>
  </si>
  <si>
    <t>1,68</t>
  </si>
  <si>
    <t>593467593</t>
  </si>
  <si>
    <t>Panel stropní předepjatý H 200 mm, š.1,2m</t>
  </si>
  <si>
    <t>stropní panely š.1,2m:4,5*8+6,02*8+4,65*7+6,42*5+6,42*2</t>
  </si>
  <si>
    <t>5939901Rpol</t>
  </si>
  <si>
    <t>Panel stropní předepjatý H 200 mm, š.0,995m</t>
  </si>
  <si>
    <t>stropní panely š.0,995m:4,5+6,02</t>
  </si>
  <si>
    <t>5939902Rpol</t>
  </si>
  <si>
    <t>Panel stropní předepjatý H 200 mm, š.0,655m</t>
  </si>
  <si>
    <t>stropní panely š.0,655m:4,65+6,42</t>
  </si>
  <si>
    <t>1,5*2+1,2*1,2+1,9*2</t>
  </si>
  <si>
    <t>m.č.1.03, 1.18 - 1.21, 1.23 - 1.25:2,7+1,94+2,57+2,4+2,95+4,43+3,42+6,32</t>
  </si>
  <si>
    <t>m.č.1.03:1,2*0,32+2,1*0,32*2</t>
  </si>
  <si>
    <t>m.č.1.04, 1.05:0,9*0,25*4+2,7*0,25*8</t>
  </si>
  <si>
    <t>m.č.1.01:1,65*0,65+0,6*2+0,7*2+1,9*1,1+1,1*2*2</t>
  </si>
  <si>
    <t>m.č.1.08, 1.12:0,3*2,75*9</t>
  </si>
  <si>
    <t>m.č.1.10 ( niky):0,4*0,2*6+0,6*0,2*6</t>
  </si>
  <si>
    <t>m.č.1.15 ( niky):0,4*0,2*6+0,6*0,2*6</t>
  </si>
  <si>
    <t>m.č.1.23:1,5*0,35+2,05*0,35*2+1,07*0,4</t>
  </si>
  <si>
    <t>m.č.1.25:1,2*0,25*3</t>
  </si>
  <si>
    <t>m.č.1.26:1,15*0,32+2,1*0,32*2</t>
  </si>
  <si>
    <t>začištění soklu ker.dlažby:42,2+5,1+33,895</t>
  </si>
  <si>
    <t>pod keramické obklady:</t>
  </si>
  <si>
    <t>m.č.1.03:1,75*2,55*2+1,35*2,55*2-0,8*2*2</t>
  </si>
  <si>
    <t>m.č.1.04, 1.05:1,625*2,75*2+0,15*2,75*4+4,4*2,75*2+6,74*2,75+0,9*2,75+0,15*2,75</t>
  </si>
  <si>
    <t>m.č.1.06, 1.07:2,185*2,75*2+2,2*2,75*2+2,17*2,75*2-0,8*2,67*2</t>
  </si>
  <si>
    <t>m.č.1.10, 1.11, 1.09:9,1*2,75+4,55*2,75-0,8*2,67+0,2*0,6*6+0,2*0,4*6+4,65*2,75+0,79*2,75*3</t>
  </si>
  <si>
    <t>2,47*2,75*3</t>
  </si>
  <si>
    <t>m.č.1.14, 1.15, 1.16:9,5*2,75+4,595*2,75-0,8*2,67+0,2*0,6*6+0,2*0,4*6+4,75*2,75+0,79*2,75*3</t>
  </si>
  <si>
    <t>m.č.1.18:1,225*2,55*2+1,585*2,55*2-0,7*2</t>
  </si>
  <si>
    <t>m.č.1.19:1,45*2,55*2+1,775*2,55*2-0,7*2</t>
  </si>
  <si>
    <t>m.č.1.20:1,735*2,75*2+1,385*2,75*2-0,9*2</t>
  </si>
  <si>
    <t>m.č.1.21:1,735*2,75*4+0,77*2,75*2+0,885*2,75*2-0,6*2*2-0,7*2,67</t>
  </si>
  <si>
    <t>m.č.1.22:3,5*1,5</t>
  </si>
  <si>
    <t>m.č.1.04, 1.05:1,625*2,75*2+6,74*2,75-0,8*2,67*4+0,9*2,75+0,15*2,75</t>
  </si>
  <si>
    <t>m.č.1.11, 1.08, 1.12 :2,47*2,75*3+0,695*2,75*3+0,15*2,75*6+1,65*2,75*3</t>
  </si>
  <si>
    <t>m.č.1.16, 1.13, 1.17:2,47*2,75*3+0,695*2,75*3+0,15*2,75*6+1,65*2,75*3</t>
  </si>
  <si>
    <t>m.č.1.02:0,7*2,75+0,15*2,75+0,3*2,75+0,4*2,75+0,8*2,75+0,95*2,75+0,35*2,75</t>
  </si>
  <si>
    <t>0,75*2,75+0,3*2,75</t>
  </si>
  <si>
    <t>m.č.1.01:4,95*2,75*2+3,25*2,75*2-1,65*2-1,9*2</t>
  </si>
  <si>
    <t>m.č.1.02:(2,81+4,3+9,3+0,4+7,8+4,7*2+4,6*2+0,2+1,245)*2,75-0,8*2,67*9-0,8*2*2</t>
  </si>
  <si>
    <t>-0,7*2,67-0,9*2,67-0,7*2*2-0,9*2,67-1,65*2+0,3*2,75*2+1,095*2,75</t>
  </si>
  <si>
    <t>m.č.1.08, 1.11, 1.12:1,61*2,75*3+0,15*2,75*6+2,47*2,75*3+0,15*2,75*3+0,695*2,75*3</t>
  </si>
  <si>
    <t>m.č.1.13, 1.16, 1.17:1,61*2,75*3+0,15*2,75*6+2,47*2,75*3+0,15*2,75*3+0,695*2,75*3</t>
  </si>
  <si>
    <t>m.č.1.22:4,535*2,75*2+2,65*2,75*2-0,8*2,67</t>
  </si>
  <si>
    <t>m.č.1.23:(1,95*2+2,7*2)*2,7-0,9*2-0,8*2-0,9*2,67-1,5*2</t>
  </si>
  <si>
    <t>m.č.1.24:(2,15+2,35+0,75+2,7)*2,55-0,9*2</t>
  </si>
  <si>
    <t>m.č.1.25:(4,05+1,8+2,1+3)*2,55-0,8*2-1,2*1,2</t>
  </si>
  <si>
    <t>m.č.1.26:1,3*2,75+1,75*2,75*2-1,05*2-0,8*2</t>
  </si>
  <si>
    <t>r:45</t>
  </si>
  <si>
    <t>AL rohy vnitřních omítek:2</t>
  </si>
  <si>
    <t>m.č.1.01 - 1.03:2,75+2,1*4+1,9*2+1,65*2+2,1*4+1,2+2,1*2+2,75*11</t>
  </si>
  <si>
    <t>m.č.1.04 - 1.07:0,9*4+2,7*8+2,75*12</t>
  </si>
  <si>
    <t>m.č.1.08 - 1.12:2,75*22+0,6*6+0,4*6</t>
  </si>
  <si>
    <t>m.č.1.13 - 1.17:2,75*18+0,6*6+0,4*6</t>
  </si>
  <si>
    <t>m.č.1.23 - 1.25:2,55+1,5+2,1+1,1+1,2*3</t>
  </si>
  <si>
    <t>m.č.1.26:2,75+1,15+2,1*2</t>
  </si>
  <si>
    <t>žel-bet.kce:0,7*2,75+0,3*2,75*9+0,2*2,75+0,4*2,75</t>
  </si>
  <si>
    <t>ocel.překlady:1,1*1,9+2,3*0,25*2+1,65*0,65+2,1*0,25*2+0,9*0,3*4+1,35*0,25*8+1,1*0,45</t>
  </si>
  <si>
    <t>1,3*0,25+1,1*0,25+1,5*0,4+1,9*0,25*2</t>
  </si>
  <si>
    <t>pórobetonové zdivo:(5,0025+200,8128)*2</t>
  </si>
  <si>
    <t>sloupy:14,36</t>
  </si>
  <si>
    <t>spoje se stáv.zdivem:40</t>
  </si>
  <si>
    <t>žel-bet.kce ( pouze části viditelné v interiéru ):11</t>
  </si>
  <si>
    <t>nová omítka fasády ( nadsoklová část ):4*3,95+6,9*3,95+6,45*3,3+3,1*3,3*2+5,5*0,65+0,55*0,65+3,8*0,65</t>
  </si>
  <si>
    <t>-1,2*1,2-1,5*2+1,2*0,3*3+1,5*0,15+2*0,15*2</t>
  </si>
  <si>
    <t>oprava a doplnění omítky nad střeršní rovinou:0,85*0,2*2+11,3*0,25+5,55*0,25+0,55*0,25*2+7,95*0,25+6,6*0,25</t>
  </si>
  <si>
    <t>97,1325</t>
  </si>
  <si>
    <t>622311131RV1</t>
  </si>
  <si>
    <t>Zateplovací systém, fasáda, EPS F tl. 80 mm zakončený stěrkou s výztužnou tkaninou</t>
  </si>
  <si>
    <t>zateplení čela stropu:10,6*0,5+0,55*0,5+9,35*0,5</t>
  </si>
  <si>
    <t>622311135RV1</t>
  </si>
  <si>
    <t>Zateplovací systém, fasáda, EPS F tl.160 mm zakončený stěrkou s výztužnou tkaninou</t>
  </si>
  <si>
    <t>doplnění zateplení v místě nové střechy ( pod okap.žlabem ):10,1*0,5+0,55*0,5+10,45*0,5</t>
  </si>
  <si>
    <t>doplnění zatepelení u nových vstupních dveří:2*2,6-1,5*2</t>
  </si>
  <si>
    <t>doplnění zateplení nad střešní rovinou:11,3*0,15+5,55*0,15+0,55*0,15*2+0,85*0,2*2+7,95*0,15</t>
  </si>
  <si>
    <t>špalety u nového okna a dveří ve fasádě :1,2*0,3*3+1,5*0,15+2,05*0,15*2</t>
  </si>
  <si>
    <t>zateplení vnitřního rohu u vytažení fólie na zdivo:(10,75+20,1+11,5)*0,12</t>
  </si>
  <si>
    <t>očištění stáv.omítky fasády ( nadsoklová část ):4*3,3+6,9*3,3+6,45*3,3+3,1*3,3*2-1,2*1,2-1,5*2</t>
  </si>
  <si>
    <t>skladba A1:120,29*0,07</t>
  </si>
  <si>
    <t>skladba A3:41,1*0,057</t>
  </si>
  <si>
    <t>skladba A4:46,15*0,08</t>
  </si>
  <si>
    <t>skladba A5:11,89*0,066</t>
  </si>
  <si>
    <t>15,2397</t>
  </si>
  <si>
    <t>výztuž beton.mazanin podlah vč.prořezu a přesahů:</t>
  </si>
  <si>
    <t>skladba A1:120,29*0,0044*1,35</t>
  </si>
  <si>
    <t>skladba A3:41,1*0,0044*1,35</t>
  </si>
  <si>
    <t>skladba A4:46,15*0,0044*1,35</t>
  </si>
  <si>
    <t>skladba A5:11,89*0,0044*1,35</t>
  </si>
  <si>
    <t>H1:0,3*0,25*8</t>
  </si>
  <si>
    <t>H2:0,65*0,25*2</t>
  </si>
  <si>
    <t>H3:0,45*0,25*2</t>
  </si>
  <si>
    <t>H4:0,4*0,25*2</t>
  </si>
  <si>
    <t>H5:1*0,25*2</t>
  </si>
  <si>
    <t>pod parapety oken:1,2*0,45+0,8*0,45*2</t>
  </si>
  <si>
    <t>648991113RT3</t>
  </si>
  <si>
    <t>Osazení parapet.desek plast. a lamin. š.nad 20cm včetně dodávky plastové parapetní desky š. 300 mm</t>
  </si>
  <si>
    <t>nové vnitřní parapety:0,8*2+1,2</t>
  </si>
  <si>
    <t>lešení pro opravy fasády:4,5*5,5+7,9*5,5+0,8*5,5+3*5,5+2,5*5,5+6,4*4,5+1,2*2,7+2,6*2,7</t>
  </si>
  <si>
    <t>141,91*1,5</t>
  </si>
  <si>
    <t>141,91</t>
  </si>
  <si>
    <t>pomocné lešení:220</t>
  </si>
  <si>
    <t>ochranná síť lešení:4,5*5,5+7,9*5,5+0,8*5,5+3*5,5+2,5*5,5+6,4*4,5+4,5*1*2+5,5*1*2</t>
  </si>
  <si>
    <t>1,2*2,7+2,6*2,7</t>
  </si>
  <si>
    <t>161,91*1,5</t>
  </si>
  <si>
    <t>161,91</t>
  </si>
  <si>
    <t>9</t>
  </si>
  <si>
    <t>9*1,5</t>
  </si>
  <si>
    <t>10,6*2+0,55*2+9,5*2</t>
  </si>
  <si>
    <t>9419902Rpol</t>
  </si>
  <si>
    <t>Ochrana střechy stáv.objektu proti poškození a znečištění</t>
  </si>
  <si>
    <t>7,75*2,25+3,65*0,55</t>
  </si>
  <si>
    <t>závěrečný úklid:219,43+6,3*1,5+1*1,2*0,17+2,5*3,05+18*1,1*0,17</t>
  </si>
  <si>
    <t>1,1*2,2+2*3,3+0,9*3,3+3,2*3,3+1*3,3</t>
  </si>
  <si>
    <t>712990813R00</t>
  </si>
  <si>
    <t xml:space="preserve">Odstranění násypu nebo nánosu tl. 5 - 10 cm </t>
  </si>
  <si>
    <t>odstranění stáv.násypu střechy:10,3*20+17,8*1+1,85*7,3+15*5,15-1,2*1,8*7</t>
  </si>
  <si>
    <t>stáv.klozety:4</t>
  </si>
  <si>
    <t>stáv.umyvadla:3</t>
  </si>
  <si>
    <t>stáv.vany:9</t>
  </si>
  <si>
    <t>3+17</t>
  </si>
  <si>
    <t>767311810R00</t>
  </si>
  <si>
    <t xml:space="preserve">Demontáž světlíků všech typů včetně zasklení </t>
  </si>
  <si>
    <t>stáv.světlíky:1,8*1,2*7</t>
  </si>
  <si>
    <t>962032231R00</t>
  </si>
  <si>
    <t xml:space="preserve">Bourání zdiva z cihel pálených na MVC </t>
  </si>
  <si>
    <t>ubourání části stáv.zdiva:3,9*0,45*0,5</t>
  </si>
  <si>
    <t>stáv.zdivo celkově:56,37</t>
  </si>
  <si>
    <t>odpočet kubatury bouraného zdiva - otvory ve stávajícím:-0,27-0,8708-2,43-6,8217-2,38</t>
  </si>
  <si>
    <t>stáv.sdk podhledy:213,07+21,15</t>
  </si>
  <si>
    <t>963016999R00</t>
  </si>
  <si>
    <t xml:space="preserve">Příplatek za DMTZ vrstvy tepelné izolace tl.200 mm </t>
  </si>
  <si>
    <t>234,22</t>
  </si>
  <si>
    <t>963042819R00</t>
  </si>
  <si>
    <t xml:space="preserve">Bourání schodišťových stupňů betonových </t>
  </si>
  <si>
    <t>stáv.schodiště terasy:7*1,2</t>
  </si>
  <si>
    <t>963053936R00</t>
  </si>
  <si>
    <t xml:space="preserve">Bourání ŽB schodišťových ramen samonosných </t>
  </si>
  <si>
    <t>venk.schodiště terasy:2,2*1,2</t>
  </si>
  <si>
    <t>964061321R00</t>
  </si>
  <si>
    <t xml:space="preserve">Uvolnění zhlaví trámu, zeď cihel. průřezu 0,03 m2 </t>
  </si>
  <si>
    <t>stáv.stropní nosníky:10*2+8*2</t>
  </si>
  <si>
    <t>965042121R00</t>
  </si>
  <si>
    <t xml:space="preserve">Bourání mazanin betonových tl. 10 cm, pl. 1 m2 </t>
  </si>
  <si>
    <t>stáv.podlah.mazaniny - z 10%:21,15*0,1*0,1</t>
  </si>
  <si>
    <t>stáv.podlah.mazaniny:213,07*0,1</t>
  </si>
  <si>
    <t>21,307+0,2115</t>
  </si>
  <si>
    <t>stáv.podlahy:213,07+21,15</t>
  </si>
  <si>
    <t>stáv.dveře:26</t>
  </si>
  <si>
    <t>stáv.zárubně:0,9*2*9+0,6*2+0,9*2*6+0,7*2*5</t>
  </si>
  <si>
    <t>stáv.zárubně:1,45*2*2</t>
  </si>
  <si>
    <t>stáv.okna:1,2*1,2*2+0,8*1,5*2</t>
  </si>
  <si>
    <t>971033541R00</t>
  </si>
  <si>
    <t xml:space="preserve">Vybourání otv. zeď cihel. pl.1 m2, tl.30 cm, MVC </t>
  </si>
  <si>
    <t>otvory ve stáv.zdivu:0,3*3*0,3</t>
  </si>
  <si>
    <t>otvory ve stáv.zdivu:0,45*2,2*0,45+1,05*0,9*0,45</t>
  </si>
  <si>
    <t>971033641R00</t>
  </si>
  <si>
    <t xml:space="preserve">Vybourání otv. zeď cihel. pl.4 m2, tl.30 cm, MVC </t>
  </si>
  <si>
    <t>otvory ve stáv.zdivu:0,9*3*0,3*3</t>
  </si>
  <si>
    <t>971033651R00</t>
  </si>
  <si>
    <t xml:space="preserve">Vybourání otv. zeď cihel. pl.4 m2, tl.60 cm, MVC </t>
  </si>
  <si>
    <t>otvory ve stáv.zdivu:1,655*2,2*0,65+1,07*3*0,45+1,8*3,3*0,45-0,9*2,1*0,45</t>
  </si>
  <si>
    <t>0,8*3,3*0,45</t>
  </si>
  <si>
    <t>971033681R00</t>
  </si>
  <si>
    <t xml:space="preserve">Vybourání otv. zeď cihel. pl.4 m2, tl.90 cm, MVC </t>
  </si>
  <si>
    <t>otvory ve stáv.zdivu:1,9*2,2*1-0,9*2*1</t>
  </si>
  <si>
    <t>nové niky:6</t>
  </si>
  <si>
    <t>973031812R00</t>
  </si>
  <si>
    <t xml:space="preserve">Vysekání kapes pro zavázání příček tl. 10 cm </t>
  </si>
  <si>
    <t>kapsy pro nové příčky:3,3</t>
  </si>
  <si>
    <t>kapsy pro nové příčky:3,3*17</t>
  </si>
  <si>
    <t>974031287R00</t>
  </si>
  <si>
    <t xml:space="preserve">Vysekání rýh zeď cihelná u stropu 30 x 30 cm </t>
  </si>
  <si>
    <t>rýha pro osazení stropních panelů:20,1+11*2</t>
  </si>
  <si>
    <t>H1:1,35*8</t>
  </si>
  <si>
    <t>H2:1,95*4</t>
  </si>
  <si>
    <t>H3:1,5*3</t>
  </si>
  <si>
    <t>H4:1,9*3</t>
  </si>
  <si>
    <t>H5:2,3*7</t>
  </si>
  <si>
    <t>stáv.omítky - pouze na zdivu, které zůstává:6,74*3,1+0,6*3,1+0,55*3,1+0,175*3,1+4,4*3,1+9,1*3,1-0,4*0,6*3+10,3*3,1</t>
  </si>
  <si>
    <t>9,5*3,1-0,4*0,6*3+1,25*3,1+0,3*3,1+3,35*3,1+2,65*5+1,15*5*2+1,9*4</t>
  </si>
  <si>
    <t>1,9*6+2,6*3,1+1,35*3,1+2,05*3,1-0,8*2+2,81*3,1+6,2*3,1-0,7*2*2-0,9*2</t>
  </si>
  <si>
    <t>9*3,1+6,7*3,1+2,185*3,1-0,9*3*8-0,9*2,1*2+2,55*3,1</t>
  </si>
  <si>
    <t>4,05*3,1+2,15*3,1+3*3,1-1,2*1,2+1,2*0,25*3+0,3*3,1+2,14*3,1+2,7*3,1</t>
  </si>
  <si>
    <t>0,75*3,1+4,9*3,1*2+3,2*3,1*2-1,655*2,2-1,9*2,2-1*2,1</t>
  </si>
  <si>
    <t>4,535*3,1+1,735*3,1*6+0,885*3,1*2+0,8*3,1*2+1,45*3,1*2-0,6*2*2-0,7*2</t>
  </si>
  <si>
    <t>-0,9*2*3+1,775*3,1</t>
  </si>
  <si>
    <t>stáv.špalety oken:1,2*0,3*6</t>
  </si>
  <si>
    <t>stáv.zateplení v místě nových dveří:2,2*2,6</t>
  </si>
  <si>
    <t>stáv.zateplení v místě nové střechy:10,1*0,35+0,54*0,35+10,45*0,35+11,8*0,25+5,55*0,25+0,45*0,25*2</t>
  </si>
  <si>
    <t>7,85*0,25</t>
  </si>
  <si>
    <t>stáv.ker.obklady - pouze na zdivu, které zůstává:6,74*3,1+0,6*3,1+0,55*3,1+0,175*3,1+4,4*3,1+9,1*3,1-0,4*0,6*3+10,3*3,1</t>
  </si>
  <si>
    <t>6,7*3,1+2,185*3,1-0,9*3*4-0,9*2,1</t>
  </si>
  <si>
    <t>999281105R00</t>
  </si>
  <si>
    <t xml:space="preserve">Přesun hmot pro opravy a údržbu do výšky 6 m </t>
  </si>
  <si>
    <t>nátěr ALP pod hydroizolaci podlah:</t>
  </si>
  <si>
    <t>skladba A1:120,29</t>
  </si>
  <si>
    <t>skladba A3:41,1</t>
  </si>
  <si>
    <t>skladba A4:46,15</t>
  </si>
  <si>
    <t>skladba A5:11,89</t>
  </si>
  <si>
    <t>pod novými příčkami a sloupy:(1,35+1,625*2+4,4+0,9+3,85+1,8+2,35)*0,125</t>
  </si>
  <si>
    <t>(4,6*2+2,47*6+1,61*6+4,7+1,45+1,585+1,35)*0,125</t>
  </si>
  <si>
    <t>1,85*0,125+1,4*0,125+1,45*0,1+0,7*0,3+0,3*0,3*2</t>
  </si>
  <si>
    <t>nátěr ALP pod vytažení hydroizolace na obvod.zdivo:(19,7*2+0,55+11,15+10,3+8,4+0,55+5,9+2,75*2+0,65+0,55+6*2+3,25*2)*0,15</t>
  </si>
  <si>
    <t>0,45*0,15*6</t>
  </si>
  <si>
    <t>hydroizolace podlah:227,9544</t>
  </si>
  <si>
    <t>vytažení hydroizolace na obvod.zdivo:15,6225</t>
  </si>
  <si>
    <t>204,083</t>
  </si>
  <si>
    <t>m.č.1.03:2,7+1,35*0,2*2+2,55*0,2*2-0,8*0,2*2</t>
  </si>
  <si>
    <t>m.č.1.04, 1.05:14,74*2+4,4*0,2*2+6,75*0,2*2-0,8*0,2*4+0,2*0,2*8+1,625*0,2*2</t>
  </si>
  <si>
    <t>0,15*0,2*4+1,625*2*2+0,9*0,2+0,15*0,2+0,9*2+0,15*2</t>
  </si>
  <si>
    <t>m.č.1.06, 1.07:4,81+4,75+2,185*0,2*2+2,2*0,2*2+2,17*0,2*2-0,8*0,2*2</t>
  </si>
  <si>
    <t>m.č.1.08 - 1.12:1,35+1,36+1,44+2+2,02+2,06+3,75+3,86*2+7,46+3,51*3</t>
  </si>
  <si>
    <t>0,79*2*3+2,47*2*3+0,15*0,2*6+1,625*0,2*3+4,55*0,2+4,65*0,2+9,15*0,2</t>
  </si>
  <si>
    <t>-0,8*0,15+0,15*0,2*3+0,3*0,2*6</t>
  </si>
  <si>
    <t>m.č.1.13 - 1.17:1,39+1,41+1,58+3,86+3,92+4,56+8,22+3,45+3,51*2+2,03+2,06*2</t>
  </si>
  <si>
    <t>0,79*2*3+2,47*2*3+0,15*0,2*6+1,625*0,2*3+4,595*0,2+4,75*0,2+9,15*0,2</t>
  </si>
  <si>
    <t>-0,8*0,15+0,15*0,2*3</t>
  </si>
  <si>
    <t>m.č.1.18:1,94+1,225*0,2*2+1,585*0,2*2-0,7*0,2</t>
  </si>
  <si>
    <t>m.č.1.19:2,57+1,45*0,2*2+1,775*0,2*2-0,7*0,2</t>
  </si>
  <si>
    <t>m.č.1.20:2,4+1,735*0,2*2+1,385*0,2*2-0,9*0,2</t>
  </si>
  <si>
    <t>m.č.1.21:2,95+1,735*0,2*4+0,77*0,2*2+0,885*0,2*2-0,6*0,2*2-0,7*0,2</t>
  </si>
  <si>
    <t>m.č.1.03:1,35*2+2,55*2-0,8*2+0,2*6</t>
  </si>
  <si>
    <t>m.č.1.04, 1.05:4,4*2+6,75*2-0,8*4+0,2*8+1,625*2</t>
  </si>
  <si>
    <t>0,15*4+1,625*2+0,9*2+0,15*2+2*5+0,2*14</t>
  </si>
  <si>
    <t>m.č.1.06, 1.07:2,185*2+2,2*2+2,17*2-0,8*2+0,2*6</t>
  </si>
  <si>
    <t>m.č.1.08 - 1.12:0,79*3+2,47*3+0,15*6+1,625*3+4,55+4,65+9,15-0,8+0,15*3+0,3*6</t>
  </si>
  <si>
    <t>2*3+0,2*24</t>
  </si>
  <si>
    <t>m.č.1.13 - 1.17:0,79*3+2,47*3+0,15*6+1,625*3+4,595+4,75+9,15-0,8+0,15*3+2*3+0,2*20</t>
  </si>
  <si>
    <t>m.č.1.18:1,225*2+1,585*2-0,7+0,2*4</t>
  </si>
  <si>
    <t>m.č.1.19:1,45*2+1,775*2-0,7+0,2*4</t>
  </si>
  <si>
    <t>m.č.1.20:1,735*2+1,385*2-0,9+0,2*4</t>
  </si>
  <si>
    <t>m.č.1.21:1,735*4+0,77*2+0,885*2-0,6*2-0,7+0,2*8</t>
  </si>
  <si>
    <t>hydroizolace podlah vč.prořezu a přesahů:227,9544*1,15+15,6225*1,15</t>
  </si>
  <si>
    <t>712300831R00</t>
  </si>
  <si>
    <t xml:space="preserve">Odstranění živičné krytiny střech do 10° 1vrstvé </t>
  </si>
  <si>
    <t>odstranění stáv.parozábrany střechy:10,75*20+9,4*0,55-1,2*1,8*7+10,75*0,2*2+20*0,2+1,2*0,2*14+1,8*0,2*14</t>
  </si>
  <si>
    <t>712300833R00</t>
  </si>
  <si>
    <t xml:space="preserve">Odstranění živičné krytiny střech do 10° 3vrstvé </t>
  </si>
  <si>
    <t>odstranění stáv.krytiny střechy:10,75*20+9,4*0,55-1,2*1,8*7+10,75*0,2*2+20*0,2+1,2*0,2*14+1,8*0,2*14</t>
  </si>
  <si>
    <t>712300834R00</t>
  </si>
  <si>
    <t xml:space="preserve">Příplatek za odstranění každé další vrstvy </t>
  </si>
  <si>
    <t>221,75*2</t>
  </si>
  <si>
    <t>712331101RT1</t>
  </si>
  <si>
    <t>Povlaková krytina střech do 10°, AIP na sucho 1 vrstva - asfaltový pás ve specifikaci</t>
  </si>
  <si>
    <t>parozábrana ( pojist.hydroizolace ) střechy, vč.vytažení na zdivo:10,75*10,5+11,3*9,35+10,75*0,35+9,35*0,35+11,3*0,35+10,5*0,35</t>
  </si>
  <si>
    <t>3*0,45+0,45*0,35*2+0,75*0,2+0,2*0,35</t>
  </si>
  <si>
    <t>712341559RT1</t>
  </si>
  <si>
    <t>Povlaková krytina střech do 10°, NAIP přitavením 1 vrstva - materiál ve specifikaci</t>
  </si>
  <si>
    <t>712373111RT1</t>
  </si>
  <si>
    <t>Krytina střech do 10° fólie, 6 kotev/m2, na beton tl.izolace nad 200 mm,fólie ve specifik.,vč.kotev!</t>
  </si>
  <si>
    <t>povlak.krytina střechy, vč.vytažení na zdivo a na kryt VZT:10,8*10,5+11,35*9,35+10,75*0,12+9,35*0,12+11,3*0,12+10,5*0,12</t>
  </si>
  <si>
    <t>3,4*0,9+3,53*0,85+0,45*3+0,45*0,15*2+0,75*0,2+7,35*0,15</t>
  </si>
  <si>
    <t>712378003R00</t>
  </si>
  <si>
    <t xml:space="preserve">Atiková okapnice z poplast.plechu rš.250mm </t>
  </si>
  <si>
    <t>oplech.okapu okraje střechy:10,35+0,55+9,05</t>
  </si>
  <si>
    <t>712378006R00</t>
  </si>
  <si>
    <t xml:space="preserve">Rohová lišta vnější z poplast.plechu rš.100 mm </t>
  </si>
  <si>
    <t>3,4+3,55+0,85</t>
  </si>
  <si>
    <t>712378007R00</t>
  </si>
  <si>
    <t xml:space="preserve">Rohová lišta vnitřní z poplast.plechu rš.100mm </t>
  </si>
  <si>
    <t>vnitřní roh u vytažení fólie na zdivo:10,75+20,1+11,5+0,45*2</t>
  </si>
  <si>
    <t>podkladní textílie povlak.krytiny střechy:233,3485</t>
  </si>
  <si>
    <t>71201Rpol</t>
  </si>
  <si>
    <t>Provedení detailu kolem prcstupů střechou DN 200mm dod.a mont.</t>
  </si>
  <si>
    <t>odvětrání:3</t>
  </si>
  <si>
    <t>283221322</t>
  </si>
  <si>
    <t>Fólie hydroizolační střešní PVC tl.2mm pro mechanické kotvení</t>
  </si>
  <si>
    <t>povlak.krytina střechy, vč.prořezu:233,3485*1,1</t>
  </si>
  <si>
    <t>62843016</t>
  </si>
  <si>
    <t>Pás asfaltový natavitelný s hliníkovou fólií</t>
  </si>
  <si>
    <t>parozábrana ( pojist.hydroizolace ) střechy, vč.prořezu a přesahů:235,08*1,15</t>
  </si>
  <si>
    <t>62852269</t>
  </si>
  <si>
    <t>Pás modifikovaný asfaltový samolepící</t>
  </si>
  <si>
    <t>podkladní textílie povlak.krytiny střechy vč.prořezu:233,3485*1,1</t>
  </si>
  <si>
    <t>stáv.izolace podlah:213,07+21,15*0,1</t>
  </si>
  <si>
    <t>713100828R00</t>
  </si>
  <si>
    <t xml:space="preserve">Odstr. tepelné izolace, kombidesky 2str. nad 5 cm </t>
  </si>
  <si>
    <t>odstranění stáv.tepel.izolace střechy :10,75*20+9,4*0,55-1,8*1,2*7</t>
  </si>
  <si>
    <t>713111221RK3</t>
  </si>
  <si>
    <t>Montáž parozábrany, zavěšené podhl., přelep. spojů vč.dodávky fólie</t>
  </si>
  <si>
    <t>tep.izolace podlah:</t>
  </si>
  <si>
    <t>skladba A1:14,74*2+4,81+4,75+1,35+1,36+1,44+3,75+3,86*2+7,46+3,51*3+2+2,02+2,06</t>
  </si>
  <si>
    <t>1,39+1,41+1,58+3,86+3,92+4,56+8,22+3,45+3,51*2+2,03+2,06*2</t>
  </si>
  <si>
    <t>skladba A4:17,11+2,7+1,94+2,57+2,4+2,95+4,43+3,42+6,32+2,31</t>
  </si>
  <si>
    <t>tep.izolace čela stropu - EPS tl.10cm:10,6*0,35+0,55*0,35+9,35*0,35</t>
  </si>
  <si>
    <t>713141125R00</t>
  </si>
  <si>
    <t xml:space="preserve">Izolace tepelná střech, desky, na lepidlo </t>
  </si>
  <si>
    <t>tep.izolace střechy:</t>
  </si>
  <si>
    <t>spádové klíny - EPS prům tl.14cm:10,75*10,5+11,3*9,35+0,45*3+0,75*0,2</t>
  </si>
  <si>
    <t>spádové klíny - PIR tl.22cm ( vč.izolace stěn krytu VZT ):10,8*10,5+11,35*9,35+3,4*0,9*2+3,53*0,85*2+0,75*0,2+0,45*3</t>
  </si>
  <si>
    <t>separace tep.izolace podlah:</t>
  </si>
  <si>
    <t>216,5625+13,57+110</t>
  </si>
  <si>
    <t>tep.izolace podlah vč.prořezu:</t>
  </si>
  <si>
    <t>skladba A1:120,29*0,05*1,03</t>
  </si>
  <si>
    <t>skladba A3:41,1*0,05*1,03</t>
  </si>
  <si>
    <t>skladba A4:46,15*0,05*1,03</t>
  </si>
  <si>
    <t>skladba A5:11,89*0,05*1,03</t>
  </si>
  <si>
    <t>28375950</t>
  </si>
  <si>
    <t>Deska fasádní polystyrenová EPS 100 F tl.100 mm</t>
  </si>
  <si>
    <t>tep.izolace čela stropu - EPS tl.10cm vč.prořezu:7,175*1,05</t>
  </si>
  <si>
    <t>28375971</t>
  </si>
  <si>
    <t>Deska - klín spádový EPS 100 S Stabil</t>
  </si>
  <si>
    <t>tep.izolace střechy vč.prořezu:</t>
  </si>
  <si>
    <t>spádové klíny ( prům.tl.14cm ):220,03*0,14*1,05</t>
  </si>
  <si>
    <t>28376507</t>
  </si>
  <si>
    <t>Deska izolační PIR pro střechy 1250x2500x220mm</t>
  </si>
  <si>
    <t>spádové klíny - PIR tl.22cm:233,1435*1,05</t>
  </si>
  <si>
    <t>762</t>
  </si>
  <si>
    <t>Konstrukce tesařské</t>
  </si>
  <si>
    <t>762 Konstrukce tesařské</t>
  </si>
  <si>
    <t>762341811R00</t>
  </si>
  <si>
    <t xml:space="preserve">Demontáž bednění střech rovných z prken hrubých </t>
  </si>
  <si>
    <t>odstranění stáv.bednění střechy:10,75*20+0,55*9,4-1,2*1,8*7</t>
  </si>
  <si>
    <t>odstranění stáv.roštu stropu:10,75*20+0,55*9,4-1,2*1,8*7</t>
  </si>
  <si>
    <t>762822810R00</t>
  </si>
  <si>
    <t xml:space="preserve">Demontáž stropnic z řeziva o pl.do 144 cm2 </t>
  </si>
  <si>
    <t>stáv.dřev.trámečky střechy:12*20+12,7+8,2+7,2+6,2+15*6-1,25*14</t>
  </si>
  <si>
    <t>998762202R00</t>
  </si>
  <si>
    <t xml:space="preserve">Přesun hmot pro tesařské konstrukce, výšky do 12 m </t>
  </si>
  <si>
    <t>979990161R00</t>
  </si>
  <si>
    <t xml:space="preserve">Poplatek za skládku suti - dřevo </t>
  </si>
  <si>
    <t>26,73*1,5</t>
  </si>
  <si>
    <t>26,73*1,1</t>
  </si>
  <si>
    <t>764331830R00</t>
  </si>
  <si>
    <t xml:space="preserve">Demontáž lemování zdí, rš 250 a 330 mm, do 30° </t>
  </si>
  <si>
    <t>stáv.lemování:5,55+0,45*2+3+11,65+9,8+11,4</t>
  </si>
  <si>
    <t>764352810R00</t>
  </si>
  <si>
    <t xml:space="preserve">Demontáž žlabů půlkruh. rovných, rš 330 mm, do 30° </t>
  </si>
  <si>
    <t>stáv.žlaby:7,5+10,5+10,1</t>
  </si>
  <si>
    <t>764359810R00</t>
  </si>
  <si>
    <t xml:space="preserve">Demontáž kotlíku kónického, sklon do 30° </t>
  </si>
  <si>
    <t>764410880R00</t>
  </si>
  <si>
    <t xml:space="preserve">Demontáž oplechování parapetů,rš od 400 do 600 mm </t>
  </si>
  <si>
    <t>stáv.parapety:1,2*2</t>
  </si>
  <si>
    <t>764454801R00</t>
  </si>
  <si>
    <t xml:space="preserve">Demontáž odpadních trub kruhových,D 75 a 100 mm </t>
  </si>
  <si>
    <t>stáv.okapní svody:4,8*2+0,85*2</t>
  </si>
  <si>
    <t>764908102RT2</t>
  </si>
  <si>
    <t>Kotlík žlab.kónický z popl.plechu,vel.žlabu 150mm v ostatních barvách</t>
  </si>
  <si>
    <t>K1, K2, K3:4</t>
  </si>
  <si>
    <t>764908105RT2</t>
  </si>
  <si>
    <t>Žlab podokapní půlkruh.z poplast.plechu, vel.150mm v ostatních barvách</t>
  </si>
  <si>
    <t>K1:7,5</t>
  </si>
  <si>
    <t>K2:10,5</t>
  </si>
  <si>
    <t>K3:10,1</t>
  </si>
  <si>
    <t>764908109RT2</t>
  </si>
  <si>
    <t>Odpadní trouby kruhové z popl.plechu, D 100 mm v ostatních barvách</t>
  </si>
  <si>
    <t>okapní svody:4,8*2+0,85*2</t>
  </si>
  <si>
    <t>764908307RT3</t>
  </si>
  <si>
    <t>Oplechování parapetů z poplast.plechu, rš 330mm vč.lepení na lepidlo, plech tl.0,6 mm</t>
  </si>
  <si>
    <t>oken.parapet:1,2</t>
  </si>
  <si>
    <t>76401Rpol</t>
  </si>
  <si>
    <t>Ukončovací lišta z poplast.plechu rš.590mm vč.okaničky na spodní hraně, lepení, dod.a mont.</t>
  </si>
  <si>
    <t>okraj střechy - čelo:10,1+10,45</t>
  </si>
  <si>
    <t>979013112R00</t>
  </si>
  <si>
    <t xml:space="preserve">Svislá doprava vybouraných hmot na H do 3,5 m </t>
  </si>
  <si>
    <t>T1.0 Dveře vnitřní 60/197cm, plné, fóliované vč.rámové zárubně a kování</t>
  </si>
  <si>
    <t>viz detailní popis v tabulce vnitřních dveří PD !:1</t>
  </si>
  <si>
    <t>T2.0 Dveře vnitřní 70/197cm, plné, fóliované vč.rámové zárubně a kování</t>
  </si>
  <si>
    <t>viz detailní popis v tabulce vnitřních dveří PD !:2</t>
  </si>
  <si>
    <t>T2.0 Dveře vnitřní 70/267cm, plné+nadsvětlík fóliované, vč.rámové zárubně a kování</t>
  </si>
  <si>
    <t>T3.0 Dveře vnitřní 80/197cm, plné, fóliované vč.kování, EW30 DP3+C</t>
  </si>
  <si>
    <t>T3.0 Dveře vnitřní 80/197cm, plné, fóliované vč.rámové zárubně a kování</t>
  </si>
  <si>
    <t>T3.1 Dveře vnitřní 80/267cm, plné+nadsvětlík fóliované, vč.rámové zárubně a kování</t>
  </si>
  <si>
    <t>T4.0 Dveře vnitřní 90/197cm, plné, fóliované vč.rámové zárubně a kování</t>
  </si>
  <si>
    <t>T4.1 Dveře vnitřní 90/267cm, plné+nadsvětlík fóliované, vč.rámové zárubně a kování</t>
  </si>
  <si>
    <t>T6.0 Dveře vnitřní 190/200cm, automatické posuvné 2křídlý posuv 100/200, dod.a mont.</t>
  </si>
  <si>
    <t>W01 Dveře vchodové 140/197cm, 2křídlé, část.proskl bezpečnostní dvojsklo, vč.kování, dod.a mont.</t>
  </si>
  <si>
    <t>viz detailní popis v tabulce výplní otvorů PD !:1</t>
  </si>
  <si>
    <t>W02 Okno plastové 120/120cm, 2křídlé, O+OV šedá barva, izol.dvojsklo, dod.a mont.</t>
  </si>
  <si>
    <t>W03 Okno plastové 80/155cm, 1křídlé, OV šedá barva, izol.dvojsklo, dod.a mont.</t>
  </si>
  <si>
    <t>viz detailní popis v tabulce výplní otvorů PD !:2</t>
  </si>
  <si>
    <t>E1 Sanitární stěna 0,2/2,75m, tl.20mm dod.a mont.</t>
  </si>
  <si>
    <t>viz detailní popis v tabulce truhlařských výrobků - sanitárních stěn  PD !:1</t>
  </si>
  <si>
    <t>E1 Sanitární stěna 0,32/2,75m, tl.20mm dod.a mont.</t>
  </si>
  <si>
    <t>E2 Sanitární stěna 0,2/2,75m, tl.20mm dod.a mont.</t>
  </si>
  <si>
    <t>viz detailní popis v tabulce truhlařských výrobků - sanitárních stěn  PD !:4</t>
  </si>
  <si>
    <t>E2 Sanitární stěna 1,053/2,75m, tl.20mm dod.a mont.</t>
  </si>
  <si>
    <t>E2 Sanitární stěna 1,147/2,75m, tl.20mm dod.a mont.</t>
  </si>
  <si>
    <t>E3 Sanitární stěna 1,625/2,75m, tl.20mm dod.a mont.</t>
  </si>
  <si>
    <t>viz detailní popis v tabulce truhlařských výrobků - sanitárních stěn  PD !:2</t>
  </si>
  <si>
    <t>E4 Sanitární stěna 0,9/2,75m, tl.30mm dod.a mont.</t>
  </si>
  <si>
    <t>E4 Sanitární stěna 0,93/2,75m, tl.30mm dod.a mont.</t>
  </si>
  <si>
    <t>E4 Sanitární stěna 2,52/2,75m, tl.30mm dod.a mont.</t>
  </si>
  <si>
    <t>E5 Sanitární stěna 0,2/2,75m, tl.20mm dod.a mont.</t>
  </si>
  <si>
    <t>E5 Sanitární stěna 0,37/2,75m, tl.20mm dod.a mont.</t>
  </si>
  <si>
    <t>E6 Sanitární stěna 0,2/2,75m, tl.20mm dod.a mont.</t>
  </si>
  <si>
    <t>E6 Sanitární stěna 0,413/2,75m, tl.20mm dod.a mont.</t>
  </si>
  <si>
    <t>E7 Sanitární stěna 2,19/2,75m, tl.30mm dod.a mont.</t>
  </si>
  <si>
    <t>E8 Sanitární stěna 0,178/2,75m, tl.20mm dod.a mont.</t>
  </si>
  <si>
    <t>E8 Sanitární stěna 0,34/2,75m, tl.20mm dod.a mont.</t>
  </si>
  <si>
    <t>E8 Sanitární stěna 0,38/2,75m, tl.20mm dod.a mont.</t>
  </si>
  <si>
    <t>E8 Sanitární stěna 0,717/2,75m, tl.20mm dod.a mont.</t>
  </si>
  <si>
    <t>E8 Sanitární stěna 0,817/2,75m, tl.20mm dod.a mont.</t>
  </si>
  <si>
    <t>E9 Sanitární stěna 0,357/2,75m, tl.20mm dod.a mont.</t>
  </si>
  <si>
    <t>E9 Sanitární stěna 0,956/2,75m, tl.20mm dod.a mont.</t>
  </si>
  <si>
    <t>E10 Sanitární stěna 0,72/2,75m, tl.20mm dod.a mont.</t>
  </si>
  <si>
    <t>E11 Sanitární stěna 0,3/2,75m, tl.20mm dod.a mont.</t>
  </si>
  <si>
    <t>E12 Sanitární stěna 3,088/2,75m, tl.30mm vč.2ks dveří, dod.a mont.</t>
  </si>
  <si>
    <t>E12 Sanitární stěna 3,166/2,75m, tl.30mm vč.2ks dveří, dod.a mont.</t>
  </si>
  <si>
    <t>E12 Sanitární stěna 3,198/2,75m, tl.30mm vč.2ks dveří, dod.a mont.</t>
  </si>
  <si>
    <t>E13 Sanitární stěna 3,088/2,75m, tl.30mm vč.2ks dveří, dod.a mont.</t>
  </si>
  <si>
    <t>E13 Sanitární stěna 3,106/2,75m, tl.30mm vč.2ks dveří, dod.a mont.</t>
  </si>
  <si>
    <t>E13 Sanitární stěna 3,198/2,75m, tl.30mm vč.2ks dveří, dod.a mont.</t>
  </si>
  <si>
    <t>E14 Sanitární stěna 3,45/2,75m, tl.30mm dod.a mont.</t>
  </si>
  <si>
    <t>E14 Sanitární stěna 3,75/2,75m, tl.30mm dod.a mont.</t>
  </si>
  <si>
    <t>E15 Sanitární stěna 0,145/2,75m, tl.20mm dod.a mont.</t>
  </si>
  <si>
    <t>viz detailní popis v tabulce truhlařských výrobků - sanitárních stěn  PD !:6</t>
  </si>
  <si>
    <t>E15 Sanitární stěna 0,165/2,75m, tl.20mm dod.a mont.</t>
  </si>
  <si>
    <t>viz detailní popis v tabulce truhlařských výrobků - sanitárních stěn  PD !:3</t>
  </si>
  <si>
    <t>E15 Sanitární stěna 0,678/2,75m, tl.20mm dod.a mont.</t>
  </si>
  <si>
    <t>E15 Sanitární stěna 1,613/2,75m, tl.20mm dod.a mont.</t>
  </si>
  <si>
    <t>E15 Sanitární stěna 2,47/2,75m, tl.20mm dod.a mont.</t>
  </si>
  <si>
    <t>E16 Sanitární stěna 0,145/2,75m, tl.20mm dod.a mont.</t>
  </si>
  <si>
    <t>E16 Sanitární stěna 0,165/2,75m, tl.20mm dod.a mont.</t>
  </si>
  <si>
    <t>E16 Sanitární stěna 0,678/2,75m, tl.20mm dod.a mont.</t>
  </si>
  <si>
    <t>E16 Sanitární stěna 1,613/2,75m, tl.20mm dod.a mont.</t>
  </si>
  <si>
    <t>E16 Sanitární stěna 2,47/2,75m, tl.20mm dod.a mont.</t>
  </si>
  <si>
    <t>E17 Stěna z bezpečnostního skla 0,8/2,75m, tl.20mm dod.a mont.</t>
  </si>
  <si>
    <t>aquapanel:2,7+1,94+2,57+2,4+2,95+4,43+3,42+6,32</t>
  </si>
  <si>
    <t>hygienické kazety:167,13</t>
  </si>
  <si>
    <t>normál.kazety:17,06</t>
  </si>
  <si>
    <t>121</t>
  </si>
  <si>
    <t>38</t>
  </si>
  <si>
    <t>dořezávání kazet:467*0,6+28*0,6+65</t>
  </si>
  <si>
    <t>pouze venkovní rohy:74</t>
  </si>
  <si>
    <t>průvlak - HEB 320:11*127</t>
  </si>
  <si>
    <t>sloup - HEB 180:3,4*2*51,2</t>
  </si>
  <si>
    <t>767996805R00</t>
  </si>
  <si>
    <t xml:space="preserve">Demontáž atypických ocelových konstr. nad 500 kg </t>
  </si>
  <si>
    <t>stáv.stropní kce:</t>
  </si>
  <si>
    <t>I č.220:(10*10,7+8*11,25)*31,1</t>
  </si>
  <si>
    <t>I č.120:1,2*14*11,1</t>
  </si>
  <si>
    <t>Z1 Zábradlí venkovní rampy v.82cm, dl.7,255m vč.chem.kotvení a nátěrů, dod.a mont.</t>
  </si>
  <si>
    <t>viz detailní popis v tabulce zámečnických prvků PD !:1</t>
  </si>
  <si>
    <t>Z2 Venkov.skříň na tlak.plynové láhve 70/40/215cm dod.a mont.</t>
  </si>
  <si>
    <t>Z3 Madlo invalidní vanové nerez 305/420mm dod.a mont.</t>
  </si>
  <si>
    <t>viz detailní popis v tabulce zámečnických prvků PD !:12</t>
  </si>
  <si>
    <t>normál.kazety:17,06*1,06</t>
  </si>
  <si>
    <t>hygienické kazety vč.prořezu:167,13*1,06</t>
  </si>
  <si>
    <t>13487110</t>
  </si>
  <si>
    <t>Tyč průřezu HEB 180, hrubé, jakost oceli 11 375</t>
  </si>
  <si>
    <t>sloup - HEB 180:0,34816*1,1</t>
  </si>
  <si>
    <t>13487155</t>
  </si>
  <si>
    <t>Tyč průřezu HEB 320, hrubé, jakost oceli 11 375</t>
  </si>
  <si>
    <t>průvlak - HEB 320:1,397*1,1</t>
  </si>
  <si>
    <t>998767201R00</t>
  </si>
  <si>
    <t>46,15+42,2*0,1</t>
  </si>
  <si>
    <t>771275106RT2</t>
  </si>
  <si>
    <t>Obklad keram.schod.stupňů hladkých do tmele 20x10 vč.flexi lepidla a flexi spár.hmoty</t>
  </si>
  <si>
    <t>venk.schodiště:</t>
  </si>
  <si>
    <t>nášlapy:7*1,2*0,3</t>
  </si>
  <si>
    <t>podstupnice:7*1,2*0,175</t>
  </si>
  <si>
    <t>skladba A4:4,9*2+3,25*2-1,65+0,6+0,65+1,15+1-1,9+3*2+1,95*2-0,9*2-0,8-1,5</t>
  </si>
  <si>
    <t>2,15+2,35+2,7+0,75+4,05+1,8+2,1+3-0,8*2+1,75*2+1,3-1,05-0,8</t>
  </si>
  <si>
    <t>skladba A3:9,3+0,4+4,35-1,65+1,35+2,8+7,8+4,6*2+4,55*2+0,175*2-0,8*11-0,7*3-0,9</t>
  </si>
  <si>
    <t>1,25*2+1,095-0,9</t>
  </si>
  <si>
    <t>771475034RT2</t>
  </si>
  <si>
    <t>Obklad soklíků keram.stupňov., tmel,20x10 H 10 cm vč.flexi lepidla a flexi spár.hmoty</t>
  </si>
  <si>
    <t>venk.terasa:5,9+0,175*4-1,5</t>
  </si>
  <si>
    <t>42,2+5,1</t>
  </si>
  <si>
    <t>venk.terasa:4,4*1,2</t>
  </si>
  <si>
    <t>0,8*4+0,8*2+0,8*12+0,8*2</t>
  </si>
  <si>
    <t>dilatace:1,6+1,9+0,8*2+0,8+0,7*3+0,9+0,6+0,9+0,8+0,9+1,5*2+1,1*2+1,25*2</t>
  </si>
  <si>
    <t>ker.sokl:42,2+5,1+33,895</t>
  </si>
  <si>
    <t>spoj ker.dlažba/ker.obklad:2,55*2+1,35*2-0,8*2+4,4*2+6,75+1,625*2+0,15*5+0,9+2,185*2+2,2*2</t>
  </si>
  <si>
    <t>2,175*2-0,8*2+4,55*4,65+9,15+2,47*6+0,8*6+0,15*6+0,3*6-0,8*2+5,6</t>
  </si>
  <si>
    <t>5,75+9,5+0,15*6+1,225*2+1,585*2+1,45*2+1,775*2-0,7*2+1,735*6+0,8*2</t>
  </si>
  <si>
    <t>1,385*2+0,885*2-0,6*2-0,9-0,7</t>
  </si>
  <si>
    <t>skladba A4:46,15*1,1</t>
  </si>
  <si>
    <t>sokl ( řezaný ):5,5</t>
  </si>
  <si>
    <t>venk.terasa:5,28*1,1</t>
  </si>
  <si>
    <t>sokl ( řezaný ):1</t>
  </si>
  <si>
    <t>podstupnice:1,47*1,1</t>
  </si>
  <si>
    <t>skladba A3:41,1*1,1</t>
  </si>
  <si>
    <t>sokl ( řezaný ):4,5</t>
  </si>
  <si>
    <t>597642400</t>
  </si>
  <si>
    <t>Dlažba keramická schodovka 300x300x9 mm dle výběru investora</t>
  </si>
  <si>
    <t>nášlapy:2,52*1,1</t>
  </si>
  <si>
    <t>sokl pvc podlah:4,535*2+2,65*2-0,8</t>
  </si>
  <si>
    <t>skladba A5:11,89*1,1</t>
  </si>
  <si>
    <t>epoxidová stěrka podlah:</t>
  </si>
  <si>
    <t>327,8592</t>
  </si>
  <si>
    <t>rohy ker.obkladů - na 45st., bez lišt:2,75*15+1,2*2+2,1*2+2,75*15+0,6*2*12+0,4*2*12+2,75*15+0,8*2+20</t>
  </si>
  <si>
    <t>keramické obklady:</t>
  </si>
  <si>
    <t>m.č.1.03:1,75*2,55*2+1,35*2,55*2-0,8*2*2+1,2*0,32+2,1*0,32*2</t>
  </si>
  <si>
    <t>m.č.1.04, 1.05:1,625*2,75*2+0,15*2,75*4+4,4*2,7*2+6,74*2,75+0,9*2,75+0,15*2,75</t>
  </si>
  <si>
    <t>m.č.1.20:1,735*2,75*2+1,385*2,75*2-0,9*2,67</t>
  </si>
  <si>
    <t>ker.obklad vč.prořezu:327,8592*1,1</t>
  </si>
  <si>
    <t>průvlak - HEB 320:11*1,92</t>
  </si>
  <si>
    <t>sloup - HEB 180:3,4*2*1,08</t>
  </si>
  <si>
    <t>nové omítky:24,9875+368,0195+26,73</t>
  </si>
  <si>
    <t>419,737</t>
  </si>
  <si>
    <t>Soupis prací stavby</t>
  </si>
  <si>
    <t>SOUPIS PRACÍ</t>
  </si>
  <si>
    <t>Soupis prací</t>
  </si>
  <si>
    <t>stáv.okno:1,5*1,6+2,1*1,6*2</t>
  </si>
  <si>
    <t>968096002R00</t>
  </si>
  <si>
    <t xml:space="preserve">Bourání parapetů plastových š. do 50 cm </t>
  </si>
  <si>
    <t>1,8*8+1,5+2,1*2+0,9</t>
  </si>
  <si>
    <t>971033561R00</t>
  </si>
  <si>
    <t xml:space="preserve">Vybourání otv. zeď cihel. pl.1 m2, tl.60 cm, MVC </t>
  </si>
  <si>
    <t>otvory pro nová okna:(1,15*0,9+1,2*0,9+0,453*0,9+0,427*0,9+0,283*0,9+0,247*0,9)*0,45</t>
  </si>
  <si>
    <t>(0,947*0,9+1,8*0,9)*0,45</t>
  </si>
  <si>
    <t>973031345R00</t>
  </si>
  <si>
    <t xml:space="preserve">Vysekání kapes zeď cih. MVC pl. 0,25 m2, hl. 30 cm </t>
  </si>
  <si>
    <t>pro nové ocelové stropní nosníky:19*2</t>
  </si>
  <si>
    <t>973031813R00</t>
  </si>
  <si>
    <t xml:space="preserve">Vysekání kapes pro zavázání příček tl. 15 cm </t>
  </si>
  <si>
    <t>973031824R00</t>
  </si>
  <si>
    <t xml:space="preserve">Vysekání kapes pro zavázání zdí tl. 30 cm </t>
  </si>
  <si>
    <t>3,75</t>
  </si>
  <si>
    <t>973031825R00</t>
  </si>
  <si>
    <t xml:space="preserve">Vysekání kapes pro zavázání zdí tl. 45 cm </t>
  </si>
  <si>
    <t>0,9*9+3,75+2,85</t>
  </si>
  <si>
    <t>974031664R00</t>
  </si>
  <si>
    <t xml:space="preserve">Vysekání rýh zeď cihelná vtah. nosníků 15 x 15 cm </t>
  </si>
  <si>
    <t>pro ocel.překlady:4*1,4+2*1,5+3*1,3+3*2+5*2,6</t>
  </si>
  <si>
    <t>974031666R00</t>
  </si>
  <si>
    <t xml:space="preserve">Vysekání rýh zeď cihelná vtah. nosníků 15 x 25 cm </t>
  </si>
  <si>
    <t>pro ocel.překlady:</t>
  </si>
  <si>
    <t>H1:1,35*2,5*3</t>
  </si>
  <si>
    <t>H2:1,5*3</t>
  </si>
  <si>
    <t>H3:1,9*3</t>
  </si>
  <si>
    <t>H4:2,5*3*2</t>
  </si>
  <si>
    <t>pro přemísťované stáv.překlady:2,2*3*8</t>
  </si>
  <si>
    <t>pro ostatní ocel.překlady:8*4,7+4*2,7+4*4,2</t>
  </si>
  <si>
    <t>975053151R00</t>
  </si>
  <si>
    <t xml:space="preserve">Víceřad.podchycení stropů do 3,5 m,nad 1500 kg/m2m </t>
  </si>
  <si>
    <t>proizorní podepření stropů:30*4</t>
  </si>
  <si>
    <t>975058151R00</t>
  </si>
  <si>
    <t xml:space="preserve">Příplatek za každý další 1 m výšky,nad 1500 kg/m2 </t>
  </si>
  <si>
    <t>120</t>
  </si>
  <si>
    <t>978013191R00</t>
  </si>
  <si>
    <t xml:space="preserve">Otlučení omítek vnitřních stěn v rozsahu do 100 % </t>
  </si>
  <si>
    <t>stáv.omítky - pouze na zdivu, které zůstává ponecháno:(1,4+2,2+2,35+2,5+6,5*4+0,375*2+0,45*2+0,75*8+0,55*8+0,75*4)*3</t>
  </si>
  <si>
    <t>(0,75*7+0,825*2+0,625+0,55*3+2,5+9,3+14,2)*3-1,5*1,6-2,1*1,6*2-1*2*2</t>
  </si>
  <si>
    <t>-1,1*2-0,9*2+(25+0,765+8,4+0,9+7,75+0,25+1,8*2+2,1*2)*3-1,8*0,9*5</t>
  </si>
  <si>
    <t>-0,9*0,6-0,6*0,6*2+(2,5+3,45+4,2+1,75+1,5+2,1+1,85+1,75+2,05)*3</t>
  </si>
  <si>
    <t>(3+0,175*2+0,25+1,675*3+1,2*2+0,4+1,45+0,7+1,3+0,55+0,3*2+2,05)*3</t>
  </si>
  <si>
    <t>(0,7+3,2+2+1,6+2,45+0,175*2+2,5+30+3)*3-0,6*2*4-0,8*4-1,45*2-1,4*2,6</t>
  </si>
  <si>
    <t>-1,8*0,9*10-1,9*2,6-0,8*2*2+0,3*3*40+16,85*3+1,2*3+0,9*3+31,8*3</t>
  </si>
  <si>
    <t>-1,8*0,9*8</t>
  </si>
  <si>
    <t>978041103R00</t>
  </si>
  <si>
    <t xml:space="preserve">Odstranění KZS ostění, EPS F tl. 30 mm s omítkou </t>
  </si>
  <si>
    <t>špalety stáv.zateplení:1,8*0,2*8+0,9*0,2*16+1,5*0,2+2,1*0,2*2+1,6*0,2*8+0,9*0,2</t>
  </si>
  <si>
    <t>978041116R00</t>
  </si>
  <si>
    <t xml:space="preserve">Odstranění KZS EPS F tl. 160 mm s omítkou </t>
  </si>
  <si>
    <t>část fasády:31,32*4,4+13,6*4,4-2,1*1,6*2-1,5*1,6-1,8*0,9*8-0,9*1,6</t>
  </si>
  <si>
    <t>978059531R00</t>
  </si>
  <si>
    <t xml:space="preserve">Odsekání vnitřních obkladů stěn nad 2 m2 </t>
  </si>
  <si>
    <t>odhad:655</t>
  </si>
  <si>
    <t>9601Rpol</t>
  </si>
  <si>
    <t>Příplatek za opatrné vybourání speciálních van vany budou zpětně použity !!!</t>
  </si>
  <si>
    <t>979012112R00</t>
  </si>
  <si>
    <t xml:space="preserve">Svislá doprava suti na výšku do 3,5 m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</si>
  <si>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</si>
  <si>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</si>
  <si>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</si>
  <si>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</si>
  <si>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</si>
  <si>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</si>
  <si>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</si>
  <si>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</si>
  <si>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979999997R00</t>
  </si>
  <si>
    <t xml:space="preserve">Poplatek za skládku čistá suť </t>
  </si>
  <si>
    <t>99</t>
  </si>
  <si>
    <t>Staveništní přesun hmot</t>
  </si>
  <si>
    <t>99 Staveništní přesun hmot</t>
  </si>
  <si>
    <t>999281108R00</t>
  </si>
  <si>
    <t xml:space="preserve">Přesun hmot pro opravy a údržbu do výšky 12 m </t>
  </si>
  <si>
    <t>711</t>
  </si>
  <si>
    <t>Izolace proti vodě</t>
  </si>
  <si>
    <t>711 Izolace proti vodě</t>
  </si>
  <si>
    <t>711111001RZ1</t>
  </si>
  <si>
    <t>Izolace proti vlhkosti vodor. nátěr za studena 1x nátěr - včetně dodávky penetračního laku</t>
  </si>
  <si>
    <t>nátěr ALP pod vodor.hydroizolaci:9,365*36+9,45*13,6+1,25*0,45+1,3*0,45-3,1*0,45-2,5*0,45</t>
  </si>
  <si>
    <t>-1,54*0,375+0,865*0,375+0,62*0,375+0,6*0,375</t>
  </si>
  <si>
    <t>3,7*0,75+2,1*0,75-0,375*0,55-0,75*0,55*4-0,75*0,75*4</t>
  </si>
  <si>
    <t>-0,825*0,75</t>
  </si>
  <si>
    <t>8*8,3/2+2,1*2,1/2+2,65*1/2+1,65*0,7/2+0,7*0,7/2+2,5*0,65/2+0,65*0,65/2</t>
  </si>
  <si>
    <t>1,4*3,05/2+1,8*0,45+7,85*20,7+5,45*6,7+1,9*1,75/2+1,85*1,5+1,1*0,125</t>
  </si>
  <si>
    <t>3,6*2,3+1,55*1,45/2+0,5*0,5/2+20,85*1,95/2*2+5,3*0,5/2*4+4*0,15*2</t>
  </si>
  <si>
    <t>1,5</t>
  </si>
  <si>
    <t>nátěr ALP pod doplnění hydroizolace dobetonovávek stěn stáv.kanálů k vodoměrným šachtám:35</t>
  </si>
  <si>
    <t>711112001RZ1</t>
  </si>
  <si>
    <t>Izolace proti vlhkosti svis. nátěr, za studena 1x nátěr - včetně dodávky asfaltového laku</t>
  </si>
  <si>
    <t>doplnění hydroizolace dobetonovávek stěn stáv.kanálů k vodoměrným šachtám:0,6*0,9*4*10</t>
  </si>
  <si>
    <t>ostatní:18</t>
  </si>
  <si>
    <t>711130101R00</t>
  </si>
  <si>
    <t xml:space="preserve">Odstr.izolace proti vlhk.vodor. pásy na sucho,1vrs </t>
  </si>
  <si>
    <t>odstranění krycí lepenky stáv.tepelné izolace podlah:233,49+460,89</t>
  </si>
  <si>
    <t>711140102R00</t>
  </si>
  <si>
    <t xml:space="preserve">Odstr.izolace proti vlhk.vodor. pásy přitav.,2vrst </t>
  </si>
  <si>
    <t>odstranění stáv. vodor.hydroizolace:802,4094</t>
  </si>
  <si>
    <t>711140202R00</t>
  </si>
  <si>
    <t xml:space="preserve">Odstr.izolace proti vlhk.svis. pásy přitav.,2vrs </t>
  </si>
  <si>
    <t>odstranění stáv.hydroizolace:39,6</t>
  </si>
  <si>
    <t>711141559RT1</t>
  </si>
  <si>
    <t>Izolace proti vlhk. vodorovná pásy přitavením 1 vrstva - materiál ve specifikaci</t>
  </si>
  <si>
    <t>vodor.hydroizolace:802,4094</t>
  </si>
  <si>
    <t>711142559RT1</t>
  </si>
  <si>
    <t>Izolace proti vlhkosti svislá pásy přitavením 1 vrstva - materiál ve specifikaci</t>
  </si>
  <si>
    <t>doplnění hydroizolace dobetonovávek stěn stáv.kanálů k vodoměrným šachtám:21,6</t>
  </si>
  <si>
    <t>711212000RT1</t>
  </si>
  <si>
    <t>Penetrace podkladu pod hydroizolační nátěr vč.dodávky</t>
  </si>
  <si>
    <t>542,4348</t>
  </si>
  <si>
    <t>711212001RT1</t>
  </si>
  <si>
    <t>Nátěr hydroizolační těsnicí hmotou proti vlhkosti</t>
  </si>
  <si>
    <t>hydroizolační nátěr:43,04+2,42*0,2*2+1,8*0,2*2+2*0,2*4+0,9*0,2*4+1,395*0,2*4+2,2*0,2*4</t>
  </si>
  <si>
    <t>-0,7*0,2*5-0,8*0,2*2-0,9*0,2+0,3*0,2*6+0,825*0,2*2+1,33*0,2*2</t>
  </si>
  <si>
    <t>0,35*0,2*2-0,7*0,2</t>
  </si>
  <si>
    <t>2,35+1,4*0,2*2+1,33*0,2*2+0,825*0,2*4-0,7*0,2*3</t>
  </si>
  <si>
    <t>(1,4*2+1,3*2+2,2*2+1,02*8)*0,2-0,8*0,2*3</t>
  </si>
  <si>
    <t>(1,8*2+2,25*2*1,4*2+1,675*2+1,15*2+1,3+2,05+0,3*2+0,7+2,35+0,5)*0,2</t>
  </si>
  <si>
    <t>-0,6*0,2*3+8,9*0,2*2+2,05*0,2*2-2,5*0,2*2-1,65*0,2-1,3*0,2-0,8*0,2*3</t>
  </si>
  <si>
    <t>0,75*0,2*4</t>
  </si>
  <si>
    <t>165,19</t>
  </si>
  <si>
    <t>m.č.1.50:(0,79+1,6+0,81+1,58+0,25*2+0,785)*2,5-0,7*2+0,15*2,5*6+0,25*2,5*2</t>
  </si>
  <si>
    <t>m.č.1.22:1*2,7*3</t>
  </si>
  <si>
    <t>m.č.1.25:1,025*2,7+1*2,7*2</t>
  </si>
  <si>
    <t>711212601RT1</t>
  </si>
  <si>
    <t>Těsnicí pás do spoje podlaha - stěna š.120mm</t>
  </si>
  <si>
    <t>spoje:2,42*2+1,8*2+2*4+0,9*4+1,395*4+2,2*4-0,7*5-0,8*2-0,9+0,3*6+0,825*2</t>
  </si>
  <si>
    <t>0,35*2-0,7+1,33*2+1,4*2+1,33*2+0,825*4-0,7*3</t>
  </si>
  <si>
    <t>1,4*2+1,3*2+2,2*2+1,02*8-0,8*3</t>
  </si>
  <si>
    <t>1,8*2+2,25*2*1,4*2+1,675*2+1,15*2+1,3+2,05+0,3*2+0,7+2,35+0,5</t>
  </si>
  <si>
    <t>-0,6*3+8,9*2+2,05*2-2,5*2-1,65-1,3-0,8*3+0,75*4+0,2*60</t>
  </si>
  <si>
    <t>1*6+2,7*4+0,925+2,8*3+2,7+2,95+1,6+2,4+2,75+4,8+2,615-0,8-0,7*2</t>
  </si>
  <si>
    <t>2,5*5+1,3*2+1,705*2+2,7*5+8,6+0,8+1,6+1,6+0,15*2*3+0,8+1,6+7,25</t>
  </si>
  <si>
    <t>2,95+2,15+0,4+1,2+0,85*2+0,55+0,15+0,5+2,3+2,7*7+0,25*2+65</t>
  </si>
  <si>
    <t>62832136</t>
  </si>
  <si>
    <t>Pás asfaltovaný těžký</t>
  </si>
  <si>
    <t>hydroizolace vč.prořezu a přesahů:802,4094*1,15+39,6*1,15</t>
  </si>
  <si>
    <t>998711201R00</t>
  </si>
  <si>
    <t xml:space="preserve">Přesun hmot pro izolace proti vodě, výšky do 6 m </t>
  </si>
  <si>
    <t>979990121R00</t>
  </si>
  <si>
    <t xml:space="preserve">Poplatek za skládku suti - asfaltové pásy </t>
  </si>
  <si>
    <t>712</t>
  </si>
  <si>
    <t>Živičné krytiny</t>
  </si>
  <si>
    <t>712 Živičné krytiny</t>
  </si>
  <si>
    <t>712391171RT1</t>
  </si>
  <si>
    <t>Povlaková krytina střech do 10°, podklad. textilie 1 vrstva - materiál ve specifikaci</t>
  </si>
  <si>
    <t>geotextílie pod dlažbu terasy:215,5</t>
  </si>
  <si>
    <t>67390526</t>
  </si>
  <si>
    <t>Textilie jutařská netkaná 300 g/m2</t>
  </si>
  <si>
    <t>geotextílie pod dlažbu terasy vč.prořezu:215,5*1,1</t>
  </si>
  <si>
    <t>998712201R00</t>
  </si>
  <si>
    <t xml:space="preserve">Přesun hmot pro povlakové krytiny, výšky do 6 m </t>
  </si>
  <si>
    <t>713</t>
  </si>
  <si>
    <t>Izolace tepelné</t>
  </si>
  <si>
    <t>713 Izolace tepelné</t>
  </si>
  <si>
    <t>713100813R00</t>
  </si>
  <si>
    <t xml:space="preserve">Odstranění tepelné izolace, polystyrén tl. nad 5cm </t>
  </si>
  <si>
    <t>odstranění stáv.tepelné izolace podlah:233,49+460,89</t>
  </si>
  <si>
    <t>713111111R00</t>
  </si>
  <si>
    <t xml:space="preserve">Izolace tepelné stropů vrchem kladené volně </t>
  </si>
  <si>
    <t>tepelná izolace podlahy terasy:215,5</t>
  </si>
  <si>
    <t>713121111R00</t>
  </si>
  <si>
    <t xml:space="preserve">Izolace tepelná podlah na sucho, jednovrstvá </t>
  </si>
  <si>
    <t>tepel.izolace podlah:</t>
  </si>
  <si>
    <t>skladba A1:4,39*8+2,07+2,1*7+4,36*8+7,02*8+4,58+4,67*3+4,71+4,76*3+48,92</t>
  </si>
  <si>
    <t>5,8+4,72+6,57+4,26+32,69+14+15,86+3,99+6,04+9,14+9,25</t>
  </si>
  <si>
    <t>skladba A2:2,35+2,2+7,37+1,22+1,1+2,05+1,96+2,86+1,84+6,5+1,36+1,01+2,27</t>
  </si>
  <si>
    <t>skladba A3:35,92+117,23+5,07+6,97</t>
  </si>
  <si>
    <t>skladba A4:4,33+6,16+5,11+1,72+1,32+2,55+3,7+3,73+2,58+11,84</t>
  </si>
  <si>
    <t>skladba A5:11,27+12,81+14,93+10,02+4,6+6,89+16,59+23,9</t>
  </si>
  <si>
    <t>713191100RT9</t>
  </si>
  <si>
    <t>Položení separační fólie včetně dodávky fólie PE</t>
  </si>
  <si>
    <t>separace tepel.izolace podlah:</t>
  </si>
  <si>
    <t>skladba A1:341,75</t>
  </si>
  <si>
    <t>skladba A2:34,09</t>
  </si>
  <si>
    <t>skladba A3:165,19</t>
  </si>
  <si>
    <t>skladba A4:43,04</t>
  </si>
  <si>
    <t>skladba A5:101,01</t>
  </si>
  <si>
    <t>713191221R00</t>
  </si>
  <si>
    <t>Izolace tepelná podlah obložení stěn pásky 100 mm tl.20mm, vč.dodávky</t>
  </si>
  <si>
    <t>207,53+109,06+340</t>
  </si>
  <si>
    <t>283754910</t>
  </si>
  <si>
    <t>Deska polystyrenová  XPS tl. 50 mm</t>
  </si>
  <si>
    <t>tepelná izolace podlahy terasy vč.prořezu:215,5*1,03</t>
  </si>
  <si>
    <t>28375767</t>
  </si>
  <si>
    <t>Deska polystyrén samozhášivý EPS 100 Z</t>
  </si>
  <si>
    <t>tepel.izolace podlah vč.prořezu:</t>
  </si>
  <si>
    <t>skladba A1:341,75*0,05*1,03</t>
  </si>
  <si>
    <t>skladba A2:34,09*0,05*1,03</t>
  </si>
  <si>
    <t>skladba A3:165,19*0,05*1,03</t>
  </si>
  <si>
    <t>skladba A4:43,04*0,05*1,03</t>
  </si>
  <si>
    <t>skladba A5:101,01*0,05*1,03</t>
  </si>
  <si>
    <t>998713201R00</t>
  </si>
  <si>
    <t xml:space="preserve">Přesun hmot pro izolace tepelné, výšky do 6 m </t>
  </si>
  <si>
    <t>979087212R00</t>
  </si>
  <si>
    <t xml:space="preserve">Nakládání suti na dopravní prostředky </t>
  </si>
  <si>
    <t>979093111R00</t>
  </si>
  <si>
    <t xml:space="preserve">Uložení suti na skládku bez zhutnění </t>
  </si>
  <si>
    <t>979990143R00</t>
  </si>
  <si>
    <t xml:space="preserve">Poplatek za skládku suti - polystyren </t>
  </si>
  <si>
    <t>7631</t>
  </si>
  <si>
    <t>Konstrukce sádrokartonové</t>
  </si>
  <si>
    <t>7631 Konstrukce sádrokartonové</t>
  </si>
  <si>
    <t>763615131R00</t>
  </si>
  <si>
    <t xml:space="preserve">Obložení stropů z desek do tl.18 mm,na sraz,šroub. </t>
  </si>
  <si>
    <t>aquapanel:53,88</t>
  </si>
  <si>
    <t>763797101R00</t>
  </si>
  <si>
    <t xml:space="preserve">Montáž spárování tmelením </t>
  </si>
  <si>
    <t>53,88*1,5</t>
  </si>
  <si>
    <t>59533301</t>
  </si>
  <si>
    <t>Deska s jádrem z portland.cementu tl.12,5 mm voděodolná, potažená tkaninou ze skel.vláken</t>
  </si>
  <si>
    <t>53,88*1,08</t>
  </si>
  <si>
    <t>998763201R00</t>
  </si>
  <si>
    <t xml:space="preserve">Přesun hmot pro dřevostavby, výšky do 12 m </t>
  </si>
  <si>
    <t>764</t>
  </si>
  <si>
    <t>Konstrukce klempířské</t>
  </si>
  <si>
    <t>764 Konstrukce klempířské</t>
  </si>
  <si>
    <t>764410850R00</t>
  </si>
  <si>
    <t xml:space="preserve">Demontáž oplechování parapetů,rš od 100 do 330 mm </t>
  </si>
  <si>
    <t>stáv.parapety:1,5+2,1*2+0,9+1,8*8</t>
  </si>
  <si>
    <t>764430840R00</t>
  </si>
  <si>
    <t xml:space="preserve">Demontáž oplechování zdí,rš od 330 do 500 mm </t>
  </si>
  <si>
    <t>stáv.oplechování atiky:31,65+13,5</t>
  </si>
  <si>
    <t>764908303R00</t>
  </si>
  <si>
    <t xml:space="preserve">Oplechování parapetů z poplast.plechu, rš 330 mm </t>
  </si>
  <si>
    <t>venk.parapety vyměňovaných a nových oken:1,8*8+1,5+2,1*2</t>
  </si>
  <si>
    <t>764928304R00</t>
  </si>
  <si>
    <t xml:space="preserve">Z+M oplechování zdí z poplast. plechu, rš 500 mm </t>
  </si>
  <si>
    <t>nové oplechování atiky:31,65+13,5</t>
  </si>
  <si>
    <t>13851063</t>
  </si>
  <si>
    <t>Tabule z poplastovaného plechu tl.0,6mm</t>
  </si>
  <si>
    <t>nové oplechování atiky vč.prořezu:45,15*0,5*1,2</t>
  </si>
  <si>
    <t>998764201R00</t>
  </si>
  <si>
    <t xml:space="preserve">Přesun hmot pro klempířské konstr., výšky do 6 m </t>
  </si>
  <si>
    <t>766</t>
  </si>
  <si>
    <t>Konstrukce truhlářské</t>
  </si>
  <si>
    <t>766 Konstrukce truhlářské</t>
  </si>
  <si>
    <t>76601Rpol</t>
  </si>
  <si>
    <t>T1.0 Dveře vnitřní 60/197cm, plné, fóliované vč.rámové zárubně a kování, dod.a mont.</t>
  </si>
  <si>
    <t>viz detailní popis v tabulce vnitřních dveří PD !!!:1</t>
  </si>
  <si>
    <t>76602Rpol</t>
  </si>
  <si>
    <t>T1.1 Dveře vnitřní 60/197cm, plné, fóliované vč.obložkové zárubně a kování, dod.a mont.</t>
  </si>
  <si>
    <t>76603Rpol</t>
  </si>
  <si>
    <t>viz detailní popis v tabulce vnitřních dveří PD !!!:2</t>
  </si>
  <si>
    <t>76604Rpol</t>
  </si>
  <si>
    <t>T2.0 Dveře vnitřní 70/197cm, plné fóliované, vč.rámové zárubně a kování, dod.a mont.</t>
  </si>
  <si>
    <t>76605Rpol</t>
  </si>
  <si>
    <t>76606Rpol</t>
  </si>
  <si>
    <t>76607Rpol</t>
  </si>
  <si>
    <t>viz detailní popis v tabulce vnitřních dveří PD !!!:3</t>
  </si>
  <si>
    <t>76608Rpol</t>
  </si>
  <si>
    <t>76609Rpol</t>
  </si>
  <si>
    <t>T2.1 Dveře vnitřní 70/280cm, plné+nadsvětlík fóliované, vč.rámové zárubně a kování, dod.a mont.</t>
  </si>
  <si>
    <t>76610Rpol</t>
  </si>
  <si>
    <t>76611Rpol</t>
  </si>
  <si>
    <t>T2.2 Dveře vnitřní 70/197cm, plné, fóliované vč.obložkové zárubně a kování, dod.a mont.</t>
  </si>
  <si>
    <t>76612Rpol</t>
  </si>
  <si>
    <t>76613Rpol</t>
  </si>
  <si>
    <t>76614Rpol</t>
  </si>
  <si>
    <t>76615Rpol</t>
  </si>
  <si>
    <t>T3.0 Dveře vnitřní 80/197cm, plné, fóliované vč.rámové zárubně a kování, dod.a mont.</t>
  </si>
  <si>
    <t>76616Rpol</t>
  </si>
  <si>
    <t>76617Rpol</t>
  </si>
  <si>
    <t>viz detailní popis v tabulce vnitřních dveří PD !!!:6</t>
  </si>
  <si>
    <t>76618Rpol</t>
  </si>
  <si>
    <t>T3.1 Dveře vnitřní 80/280cm, plné+nadsvětlík fóliované, vč.rámové zárubně a kování, dod.a mont.</t>
  </si>
  <si>
    <t>76619Rpol</t>
  </si>
  <si>
    <t>76620Rpol</t>
  </si>
  <si>
    <t>T3.2 Dveře vnitřní 80/197cm, plné, fóliované vč.kování, EW30 DP3+C, vč.obložkové zárubně,d+m</t>
  </si>
  <si>
    <t>76621Rpol</t>
  </si>
  <si>
    <t>T3.2 Dveře vnitřní 80/197cm, plné, fóliované vč.kování, EW30 DP3+C, vč.obložkové zárubně, d+m</t>
  </si>
  <si>
    <t>76622Rpol</t>
  </si>
  <si>
    <t>T3.4 Prosklená stěna 80/200cm dod.a mont.</t>
  </si>
  <si>
    <t>76623Rpol</t>
  </si>
  <si>
    <t>T3.5 Dveře vnitřní 80/270cm, plné+nadsvětlík fóliované, vč.rámové zárubně a kování, dod.a mont.</t>
  </si>
  <si>
    <t>76624Rpol</t>
  </si>
  <si>
    <t>76625Rpol</t>
  </si>
  <si>
    <t>T4.1 Dveře vnitřní 90/280cm, plné+nadsvětlík fóliované, vč.rámové zárubně a kování</t>
  </si>
  <si>
    <t>76626Rpol</t>
  </si>
  <si>
    <t>T4.3 Dveře vnitřní 80/197cm, plné, fóliované vč.obložkové zárubně a kování, dod.a mont.</t>
  </si>
  <si>
    <t>76627Rpol</t>
  </si>
  <si>
    <t>T4.3 Dveře vnitřní 90/197cm, plné, fóliované vč.obložkové zárubně a kování, dod.a mont.</t>
  </si>
  <si>
    <t>76628Rpol</t>
  </si>
  <si>
    <t>T5.0 Dveře vnitřní 140/197cm, posuvné, plné EW30 DP3+C, vč.zárubně a kování, dod.a mont.</t>
  </si>
  <si>
    <t>76629Rpol</t>
  </si>
  <si>
    <t>T6.0 Prosklená stěna 370/278,5cm, bezpečnost.sklo 2křídlé posuv.automat.dveře 170/210, dod.a mont.</t>
  </si>
  <si>
    <t>76630Rpol</t>
  </si>
  <si>
    <t>T6.1 Prosklená stěna 213/278,5cm, bezpečnost.sklo dod.a mont.</t>
  </si>
  <si>
    <t>76631Rpol</t>
  </si>
  <si>
    <t>T6.2 Prosklená stěna 165/278,5cm, bezpečnost.sklo dod.a mont.</t>
  </si>
  <si>
    <t>76632Rpol</t>
  </si>
  <si>
    <t>T6.3 Prosklená stěna 250/278,5cm, bezpečnost.sklo dod.a mont.</t>
  </si>
  <si>
    <t>76633Rpol</t>
  </si>
  <si>
    <t>T6.4 Prosklená stěna 250/278,5cm, bezpečnost.sklo dod.a mont.</t>
  </si>
  <si>
    <t>76634Rpol</t>
  </si>
  <si>
    <t>T7.0 Dveře vnitřní 140/270cm,2křídlé,neprůhl.zaskl fóliované, vč.obložk.zárubně a kování, dod.a mont.</t>
  </si>
  <si>
    <t>76635Rpol</t>
  </si>
  <si>
    <t>T7.1 Dveře vnitřní 145/197cm, 2křídlé fóliované, vč.obložk.zárubně a kování, dod.a mont.</t>
  </si>
  <si>
    <t>76636Rpol</t>
  </si>
  <si>
    <t>T8.0 Dveře vnitřní 70/200cm, celoskleněné vč.kování, dod.a mont.</t>
  </si>
  <si>
    <t>76637Rpol</t>
  </si>
  <si>
    <t>T8.1 Technické dveře 90/150cm, 2křídlé fóliované, vč.kování, dod.a mont.</t>
  </si>
  <si>
    <t>76638Rpol</t>
  </si>
  <si>
    <t>T8.2 Technická dvířka 70/50cm, plastová dod.a mont.</t>
  </si>
  <si>
    <t>76639Rpol</t>
  </si>
  <si>
    <t>W1.0 Okno plastové 180/90cm, 3křídlé, OV+OV+V šedá barva,izol.dvojsklo,neprůhl.fólie,dod.a mont.</t>
  </si>
  <si>
    <t>viz detailní popis v tabulce plastových oken a dveří PD !!!:8</t>
  </si>
  <si>
    <t>76640Rpol</t>
  </si>
  <si>
    <t>W2.0 Okno plastové 210/90cm, 3křídlé, OV+OV+V šedá barva,izol.dvojsklo,neprůhl.fólie,dod.a mont.</t>
  </si>
  <si>
    <t>viz detailní popis v tabulce plastových oken a dveří PD !!!:2</t>
  </si>
  <si>
    <t>76641Rpol</t>
  </si>
  <si>
    <t>W3.0 Okno plastové 150/90cm, 2křídlé, OV+OV šedá barva,izol.dvojsklo,neprůhl.fólie,dod.a mont.</t>
  </si>
  <si>
    <t>viz detailní popis v tabulce plastových oken a dveří PD !!!:1</t>
  </si>
  <si>
    <t>76642Rpol</t>
  </si>
  <si>
    <t>E1 Sanitární stěna 3,7/2,85m, tl.30mm vč.2ks dveří, dod.a mont.</t>
  </si>
  <si>
    <t>viz detailní popis v tabulce sanitárních stěn PD !!!:8</t>
  </si>
  <si>
    <t>76643Rpol</t>
  </si>
  <si>
    <t>E2 Sanitární stěna 6,4/2,85m, tl.20mm,s 3ks otvorů dod.a mont.</t>
  </si>
  <si>
    <t>viz detailní popis v tabulce sanitárních stěn PD !!!:1</t>
  </si>
  <si>
    <t>76644Rpol</t>
  </si>
  <si>
    <t>E3 Sanitární stěna 1,226/2,85m, tl.20mm dod.a mont.</t>
  </si>
  <si>
    <t>76645Rpol</t>
  </si>
  <si>
    <t>E4 Sanitární stěna 0,877/2,85m, tl.20mm dod.a mont.</t>
  </si>
  <si>
    <t>76646Rpol</t>
  </si>
  <si>
    <t>E5 Sanitární stěna 5,05/2,85m, tl.20mm dod.a mont.</t>
  </si>
  <si>
    <t>76647Rpol</t>
  </si>
  <si>
    <t>E6 Sanitární stěna 0,48/2,85m, tl.20mm dod.a mont.</t>
  </si>
  <si>
    <t>76648Rpol</t>
  </si>
  <si>
    <t>E7 Sanitární stěna 0,31/2,85m, tl.20mm dod.a mont.</t>
  </si>
  <si>
    <t>viz detailní popis v tabulce sanitárních stěn PD !!!:5</t>
  </si>
  <si>
    <t>76649Rpol</t>
  </si>
  <si>
    <t>E8 Sanitární stěna 2,532/2,85m, tl.20mm,s dveřmi dod.a mont.</t>
  </si>
  <si>
    <t>viz detailní popis v tabulce sanitárních stěn PD !!!:4</t>
  </si>
  <si>
    <t>76650Rpol</t>
  </si>
  <si>
    <t>E9 Sanitární stěna 3,53/2,85m, tl.20mm dod.a mont.</t>
  </si>
  <si>
    <t>76651Rpol</t>
  </si>
  <si>
    <t>E10 Sanitární stěna 0,14/2,85m, tl.30mm + 2ks dveří, dod.a mont.</t>
  </si>
  <si>
    <t>76652Rpol</t>
  </si>
  <si>
    <t>E11 Sanitární stěna 2,698/2,85m, tl.20mm vč.1ks dveří, dod.a mont.</t>
  </si>
  <si>
    <t>76653Rpol</t>
  </si>
  <si>
    <t>E12 Sanitární stěna 0,145/2,85m, tl.20mm dod.a mont.</t>
  </si>
  <si>
    <t>76654Rpol</t>
  </si>
  <si>
    <t>E13 Sanitární stěna 0,983/2,85m, tl.30mm dod.a mont.</t>
  </si>
  <si>
    <t>viz detailní popis v tabulce sanitárních stěn PD !!!:3</t>
  </si>
  <si>
    <t>76655Rpol</t>
  </si>
  <si>
    <t>E14 Sanitární stěna 4,505/2,85m, tl.20mm s 1ks otvoru, dod.a mont.</t>
  </si>
  <si>
    <t>76656Rpol</t>
  </si>
  <si>
    <t>E15 Sanitární stěna 0,952/2,85m, tl.20mm dod.a mont.</t>
  </si>
  <si>
    <t>76657Rpol</t>
  </si>
  <si>
    <t>E16 Sanitární stěna 1,643/2,85m, tl.20mm dod.a mont.</t>
  </si>
  <si>
    <t>76658Rpol</t>
  </si>
  <si>
    <t>E17 Sanitární stěna 0,532/2,85m, tl.20mm dod.a mont.</t>
  </si>
  <si>
    <t>76659Rpol</t>
  </si>
  <si>
    <t>E18 Sanitární stěna 0,462/2,85m, tl.20mm dod.a mont.</t>
  </si>
  <si>
    <t>76660Rpol</t>
  </si>
  <si>
    <t>E19 Sanitární stěna 0,063/2,85m, tl.20mm dod.a mont.</t>
  </si>
  <si>
    <t>76661Rpol</t>
  </si>
  <si>
    <t>E20 Sanitární stěna 6,581/2,85m, tl.20mm s 2ks otvorů, dod.a mont.</t>
  </si>
  <si>
    <t>76662Rpol</t>
  </si>
  <si>
    <t>G1 Sklo bezpečnostní 0,565/2,85m, tl.20mm dod.a mont.</t>
  </si>
  <si>
    <t>76663Rpol</t>
  </si>
  <si>
    <t>G2 Sklo bezpečnostní 1,395/2,85m, tl.20mm dod.a mont.</t>
  </si>
  <si>
    <t>998766201R00</t>
  </si>
  <si>
    <t xml:space="preserve">Přesun hmot pro truhlářské konstr., výšky do 6 m </t>
  </si>
  <si>
    <t>767</t>
  </si>
  <si>
    <t>Konstrukce zámečnické</t>
  </si>
  <si>
    <t>767 Konstrukce zámečnické</t>
  </si>
  <si>
    <t>767583711R00</t>
  </si>
  <si>
    <t xml:space="preserve">Montáž závěsných táhel nosných roštů </t>
  </si>
  <si>
    <t>kazetový podhled standard:416,38</t>
  </si>
  <si>
    <t>kazetový podhled hygienický:162,96</t>
  </si>
  <si>
    <t>767584522R00</t>
  </si>
  <si>
    <t xml:space="preserve">Montáž podhledů kazetových do betonu, 60x60 cm </t>
  </si>
  <si>
    <t>767585111R00</t>
  </si>
  <si>
    <t xml:space="preserve">Montáž zářivkových těles bez prostupu </t>
  </si>
  <si>
    <t>17+15+6+32+48+14+34</t>
  </si>
  <si>
    <t>767585112R00</t>
  </si>
  <si>
    <t xml:space="preserve">Montáž vzduchotech. mřížek s prostupem </t>
  </si>
  <si>
    <t>58</t>
  </si>
  <si>
    <t>767585115R00</t>
  </si>
  <si>
    <t xml:space="preserve">Montáž doplňků podhledů - úprava kazet </t>
  </si>
  <si>
    <t>dořezy kazet:1007*0,6+313*0,6+85</t>
  </si>
  <si>
    <t>767585116R00</t>
  </si>
  <si>
    <t xml:space="preserve">Montáž doplňků podhledů - zhotovení rohu </t>
  </si>
  <si>
    <t>pouze venkovní rohy:146</t>
  </si>
  <si>
    <t>767995108R00</t>
  </si>
  <si>
    <t xml:space="preserve">Výroba a montáž kov. atypických konstr. nad 500 kg </t>
  </si>
  <si>
    <t>kg</t>
  </si>
  <si>
    <t>ocelové prvky:</t>
  </si>
  <si>
    <t>průvlak - HEB 300:1743,3</t>
  </si>
  <si>
    <t>sloup - HEB 160:579,4</t>
  </si>
  <si>
    <t>stropní nosník - I 240:3851,7</t>
  </si>
  <si>
    <t>stropní výměna - I 120:479,6</t>
  </si>
  <si>
    <t>ocelový svařenec - P10:98</t>
  </si>
  <si>
    <t>překlad 1 - I 180:805,9</t>
  </si>
  <si>
    <t>překlad 2 - I 180:227,8</t>
  </si>
  <si>
    <t>překlad 3 - I 180:359,2</t>
  </si>
  <si>
    <t>překlad dveře 1 - I 120:57,8</t>
  </si>
  <si>
    <t>překlad dveře 2 - I 120:31,1</t>
  </si>
  <si>
    <t>překlad dveře 3 - I 120:40</t>
  </si>
  <si>
    <t>překlad okna 1 - I 120:42,2</t>
  </si>
  <si>
    <t>překlad okna 2 - I 120:111</t>
  </si>
  <si>
    <t>76701Rpol</t>
  </si>
  <si>
    <t>ZS1 Ocelová konzola, dod.a mont. viz výkres č.D-02 statické části</t>
  </si>
  <si>
    <t>76707Rpol</t>
  </si>
  <si>
    <t>Kazetový minerální podhled, viditelný rošt 60x60cm, vč.roštu, krajové lišty a závěsů, dodávka</t>
  </si>
  <si>
    <t>kazetový podhled standard vč.prořezu:416,38*1,06</t>
  </si>
  <si>
    <t>76708Rpol</t>
  </si>
  <si>
    <t>Kazetový minerální podhled hygienický,viditel.rošt 60x60cm, vč.roštu, krajové lišty a závěsů, dodávka</t>
  </si>
  <si>
    <t>kazetový podhled hygienický vč.prořezu:162,96*1,06</t>
  </si>
  <si>
    <t>13380620</t>
  </si>
  <si>
    <t>Tyč průřezu I 120, střední, jakost oceli 11375</t>
  </si>
  <si>
    <t>ocelové prvky vč.prořezu:</t>
  </si>
  <si>
    <t>stropní výměna - I 120:0,4796*1,1</t>
  </si>
  <si>
    <t>překlad dveře 1 - I 120:0,0578*1,1</t>
  </si>
  <si>
    <t>překlad dveře 2 - I 120:0,0311*1,1</t>
  </si>
  <si>
    <t>překlad dveře 3 - I 120:0,04*1,1</t>
  </si>
  <si>
    <t>překlad okna 1 - I 120:0,0422*1,1</t>
  </si>
  <si>
    <t>překlad okna 2 - I 120:0,111*1,1</t>
  </si>
  <si>
    <t>13388440</t>
  </si>
  <si>
    <t>Tyč průřezu HEB160, střední, jakost oceli 11375</t>
  </si>
  <si>
    <t>sloup - HEB 160:0,5794*1,1</t>
  </si>
  <si>
    <t>13480910</t>
  </si>
  <si>
    <t>Tyč průřezu I 180, hrubé, jakost oceli 11375</t>
  </si>
  <si>
    <t>překlad 1 - I 180:0,8059*1,1</t>
  </si>
  <si>
    <t>překlad 2 - I 180:0,2278*1,1</t>
  </si>
  <si>
    <t>překlad 3 - I 180:0,3592*1,1</t>
  </si>
  <si>
    <t>13480925</t>
  </si>
  <si>
    <t>Tyč průřezu I 240, hrubé, jakost oceli 11375</t>
  </si>
  <si>
    <t>stropní nosník - I 240:3,8517*1,1</t>
  </si>
  <si>
    <t>13487140</t>
  </si>
  <si>
    <t>Tyč průřezu HEB 300, hrubé, jakost oceli 11 375</t>
  </si>
  <si>
    <t>průvlak - HEB 300:1,7433*1,1</t>
  </si>
  <si>
    <t>13611228</t>
  </si>
  <si>
    <t>Plech hladký jakost 11375.1  10x1000x2000 mm</t>
  </si>
  <si>
    <t>ocelový svařenec - P10:0,098*1,1</t>
  </si>
  <si>
    <t>998767101R00</t>
  </si>
  <si>
    <t xml:space="preserve">Přesun hmot pro zámečnické konstr., výšky do 6 m </t>
  </si>
  <si>
    <t>771</t>
  </si>
  <si>
    <t>Podlahy z dlaždic a obklady</t>
  </si>
  <si>
    <t>771 Podlahy z dlaždic a obklady</t>
  </si>
  <si>
    <t>771101210RT2</t>
  </si>
  <si>
    <t>Penetrace podkladu pod dlažby vč.dodávky</t>
  </si>
  <si>
    <t>43,04+165,19</t>
  </si>
  <si>
    <t>771475014RT1</t>
  </si>
  <si>
    <t>Obklad soklíků keram.rovných, tmel,výška 10 cm vč.flexi lepidla a flexi spár.hmoty</t>
  </si>
  <si>
    <t>sokl skladba A3:1,4*2+0,75*3+1,5+4,125+0,75+8,2-0,8+32*2+1,3-0,8*2-0,9-0,6*2-3,55*8</t>
  </si>
  <si>
    <t>16,8+0,9+1,3+14,2+5,05+11,75+1,7+8,2+1,9+2,1-1,8+0,45*2-0,8*10</t>
  </si>
  <si>
    <t>-1,4-0,9</t>
  </si>
  <si>
    <t>sokl skladby A4:8,9+2,05+0,75*9+0,825*2-0,8*3+2,25*2+1,8*2-1,4*2</t>
  </si>
  <si>
    <t>771479001R00</t>
  </si>
  <si>
    <t xml:space="preserve">Řezání dlaždic keramických pro soklíky </t>
  </si>
  <si>
    <t>126,975</t>
  </si>
  <si>
    <t>771575109RT2</t>
  </si>
  <si>
    <t>Montáž podlah keram.,hladké, tmel, 30x30 cm vč.flexi lepidlo a flexi spár. hmoty</t>
  </si>
  <si>
    <t>771575119RT6</t>
  </si>
  <si>
    <t>Montáž podlah keram.,hladké, tmel, nad 60x60 cm vč.flexi lepidla a flexi spár.hmoty</t>
  </si>
  <si>
    <t>771577113RS2</t>
  </si>
  <si>
    <t>Lišta hliníková přechodová, stejná výška dlaždic pro tloušťku dlaždic 10 mm</t>
  </si>
  <si>
    <t>0,8*4+0,7+0,8+0,8*4+0,6+0,7+0,8*3+0,9+0,8*32+0,8*10+0,7*3+0,8*2</t>
  </si>
  <si>
    <t>0,8*5+0,7*6+0,7*3+0,8+1,2</t>
  </si>
  <si>
    <t>771577843R00</t>
  </si>
  <si>
    <t xml:space="preserve">Podlahový profil dilatační výšky 10 mm </t>
  </si>
  <si>
    <t>0,8*2+0,9+0,7*3+1,5*8+0,8*2+0,6*3+1,4+1,5*3+1,2*2+4,8+0,7+4,2</t>
  </si>
  <si>
    <t>1,65+3,7+2,5+2,5+2,1</t>
  </si>
  <si>
    <t>771578011R00</t>
  </si>
  <si>
    <t xml:space="preserve">Spára podlaha - stěna, silikonem </t>
  </si>
  <si>
    <t>ker.sokl:126,975</t>
  </si>
  <si>
    <t>spoj ker.dlažba/ker.obklad:2,42*2+1,8*2+1,395*4+0,9*4+2*4+2,2*4-0,7*6-0,8*2-0,9+0,35*6+0,825*2</t>
  </si>
  <si>
    <t>1,35*2+0,4*2+1,7*2+1,3*2+2,2*2+1,05*6-0,8*3+1,675*2+1,15*2+0,4+1,4</t>
  </si>
  <si>
    <t>0,65+1,675+1,4-0,6*4+2,1+0,3*2+0,7+2,4+0,6+1,3+8,6+0,81+1,6+0,8+1,6</t>
  </si>
  <si>
    <t>0,25*2+0,15*6</t>
  </si>
  <si>
    <t>771579791R00</t>
  </si>
  <si>
    <t xml:space="preserve">Příplatek za plochu podlah keram. do 5 m2 jednotl. </t>
  </si>
  <si>
    <t>4,33+5,11+1,72+1,32+2,55+3,7+3,73+2,58+5,07</t>
  </si>
  <si>
    <t>597642031</t>
  </si>
  <si>
    <t>Dlažba keramická protiskluz. 300x300x9 mm dle výběru investora</t>
  </si>
  <si>
    <t>skladba A4:43,04*1,1</t>
  </si>
  <si>
    <t>sokl ( řezený ):3,5</t>
  </si>
  <si>
    <t>59764224</t>
  </si>
  <si>
    <t>Dlažba keramická 600x900mm dle výběru investora</t>
  </si>
  <si>
    <t>skladba A3:165,19*1,1</t>
  </si>
  <si>
    <t>sokl ( řezaný ):12,5</t>
  </si>
  <si>
    <t>998771201R00</t>
  </si>
  <si>
    <t xml:space="preserve">Přesun hmot pro podlahy z dlaždic, výšky do 6 m </t>
  </si>
  <si>
    <t>776</t>
  </si>
  <si>
    <t>Podlahy povlakové</t>
  </si>
  <si>
    <t>776 Podlahy povlakové</t>
  </si>
  <si>
    <t>776101121R00</t>
  </si>
  <si>
    <t>Provedení penetrace podkladu vč.materiálu</t>
  </si>
  <si>
    <t>101,01</t>
  </si>
  <si>
    <t>776421100R00</t>
  </si>
  <si>
    <t xml:space="preserve">Lepení podlahových soklíků z měkčeného PVC </t>
  </si>
  <si>
    <t>sokl pvc podlah:5,1+4,25+4,65+2,785*2+3,105*2+2,65+1,6+0,175*4-0,8*4+5,2+4,4+5,5</t>
  </si>
  <si>
    <t>2+3,25+2,45+0,175*2+1,6-0,8*2+2,5+3,05+0,9+3,45+2,9-0,8*3</t>
  </si>
  <si>
    <t>2,5+1,8+1,85+2,1+2,45+0,175*2+1,25-0,8*2+3,55+4,125+1,735+1,5+2,55+2,1</t>
  </si>
  <si>
    <t>7,2*2+3,41*2+2,05*2-0,7*4-0,8</t>
  </si>
  <si>
    <t>776521100R00</t>
  </si>
  <si>
    <t xml:space="preserve">Lepení povlakových podlah z pásů PVC na lepidlo </t>
  </si>
  <si>
    <t>28342400</t>
  </si>
  <si>
    <t>Soklík profil z měkčeného PVC</t>
  </si>
  <si>
    <t>109,06*1,05</t>
  </si>
  <si>
    <t>28410110</t>
  </si>
  <si>
    <t>Marmoleum tl. 2,5 mm, š. 2 m</t>
  </si>
  <si>
    <t>skladba A5:101,01*1,08</t>
  </si>
  <si>
    <t>998776201R00</t>
  </si>
  <si>
    <t xml:space="preserve">Přesun hmot pro podlahy povlakové, výšky do 6 m </t>
  </si>
  <si>
    <t>777</t>
  </si>
  <si>
    <t>Podlahy ze syntetických hmot</t>
  </si>
  <si>
    <t>777 Podlahy ze syntetických hmot</t>
  </si>
  <si>
    <t>777115111R00</t>
  </si>
  <si>
    <t>Podlahy lité epoxidové tl.3 mm vč.jednonásobné penetrace</t>
  </si>
  <si>
    <t>stěrky podlah:</t>
  </si>
  <si>
    <t>998777201R00</t>
  </si>
  <si>
    <t xml:space="preserve">Přesun hmot pro podlahy syntetické, výšky do 6 m </t>
  </si>
  <si>
    <t>781</t>
  </si>
  <si>
    <t>Obklady keramické</t>
  </si>
  <si>
    <t>781 Obklady keramické</t>
  </si>
  <si>
    <t>781101210R00</t>
  </si>
  <si>
    <t>Penetrace podkladu pod obklady vč.dodávky</t>
  </si>
  <si>
    <t>989,357+69,9075</t>
  </si>
  <si>
    <t>781111111R00</t>
  </si>
  <si>
    <t xml:space="preserve">Řezání obkladaček diamantovým kotoučem </t>
  </si>
  <si>
    <t>rohy na 45 stupňů - bez lišt:2,7*32+2,7*32+1,5*4+0,9*12+2,1*8+2,7*4+0,9*2+1*2+0,825*4+1,1*2+1*4</t>
  </si>
  <si>
    <t>2,1*12+1,25*32+1*32+2,85*8*8+2,85*8+2,5*8+0,6*8+0,9*8+1,8*16</t>
  </si>
  <si>
    <t>0,9*16+2,8*16+0,9*8+2,1*16+2,7*12+0,9*2+0,915*2+1*2+2,7*8</t>
  </si>
  <si>
    <t>781111116R00</t>
  </si>
  <si>
    <t xml:space="preserve">Otvor v obkladačce diamant.korunkou prům.do 90 mm </t>
  </si>
  <si>
    <t>12</t>
  </si>
  <si>
    <t>781475120RT6</t>
  </si>
  <si>
    <t>Obklad vnitřní stěn keramický, do tmele, 30x60 cm vč.flexi lepidla a flexi spárovací hmoty</t>
  </si>
  <si>
    <t>1,1*0,25+2*0,25*2</t>
  </si>
  <si>
    <t>1*0,25+2*0,25*2+0,9*0,35+2*0,35*2</t>
  </si>
  <si>
    <t>1*0,25+2*0,25*2</t>
  </si>
  <si>
    <t>1,8*0,25*3+0,9*0,25*6</t>
  </si>
  <si>
    <t>1,8*0,25+0,9*0,25*2</t>
  </si>
  <si>
    <t>m.č.1.33:1,85*2,7+0,175*2,7*2+0,75*2,7+0,25*2,7</t>
  </si>
  <si>
    <t>0,6*0,3*2+0,9*0,3*2</t>
  </si>
  <si>
    <t>1,5*0,4*2+0,9*0,4</t>
  </si>
  <si>
    <t>2,1*0,4*2+0,9*0,4*2</t>
  </si>
  <si>
    <t>m.č.1.46:(2,575+1,75+0,9+3,1)*2,7-0,8*2-0,7*2*2</t>
  </si>
  <si>
    <t>781485112RT1</t>
  </si>
  <si>
    <t>Obklad vnitř.mozaika keramická do 20x20mm, tmel lvč.flexi lepidla a flexi spár.hmoty</t>
  </si>
  <si>
    <t>m.č.1.52, 1.53:(1,15+0,35+0,15+0,45+0,6*4)*2,7</t>
  </si>
  <si>
    <t>vyhřívaná lehátka:0,95*2,1*4+0,95*0,45*4+2,1*0,55*4</t>
  </si>
  <si>
    <t>m.č.1.46:0,45*2,7+1,1*2,7</t>
  </si>
  <si>
    <t>781489711R00</t>
  </si>
  <si>
    <t xml:space="preserve">Příplatek mozaika, za plochu do 10 m2 </t>
  </si>
  <si>
    <t>69,9075</t>
  </si>
  <si>
    <t>781489715R00</t>
  </si>
  <si>
    <t xml:space="preserve">Příplatek mozaika, oblý roh </t>
  </si>
  <si>
    <t>2,1*4+0,95*4+8,575*0,785+0,795+1,58+0,81+1,6+0,79+1,1+0,6</t>
  </si>
  <si>
    <t>59762201</t>
  </si>
  <si>
    <t>Mozaika 2,3x2,3cm, čtverce  29,7x29,7 cm dle výběru investora</t>
  </si>
  <si>
    <t>mozaika vč.prořezu:69,9075*1,1</t>
  </si>
  <si>
    <t>597813751</t>
  </si>
  <si>
    <t>Obklad keramický 300x600x10 mm dle výběru investora</t>
  </si>
  <si>
    <t>ker.obklad vč.prořezu:989,357*1,1</t>
  </si>
  <si>
    <t>998781101R00</t>
  </si>
  <si>
    <t xml:space="preserve">Přesun hmot pro obklady keramické, výšky do 6 m </t>
  </si>
  <si>
    <t>783</t>
  </si>
  <si>
    <t>Nátěry</t>
  </si>
  <si>
    <t>783 Nátěry</t>
  </si>
  <si>
    <t>783226100R00</t>
  </si>
  <si>
    <t xml:space="preserve">Nátěr syntetický kovových konstrukcí základní </t>
  </si>
  <si>
    <t>průvlak - HEB 300:14,9*1,8</t>
  </si>
  <si>
    <t>sloup - HEB 160:4*3,4*0,96</t>
  </si>
  <si>
    <t>stropní nosník - I 240:19*5,6*0,96</t>
  </si>
  <si>
    <t>stropní výměna - I 120:54*0,8*0,48</t>
  </si>
  <si>
    <t>ocelový svařenec - P10:1,4*2</t>
  </si>
  <si>
    <t>překlad 1 - I 180:8*4,8*0,72</t>
  </si>
  <si>
    <t>překlad 2 - I 180:4*2,6*0,72</t>
  </si>
  <si>
    <t>překlad 3 - I 180:4*4,1*0,72</t>
  </si>
  <si>
    <t>překlad dveře 1 - I 120:4*1,3*0,48</t>
  </si>
  <si>
    <t>překlad dveře 2 - I 120:2*1,4*0,48</t>
  </si>
  <si>
    <t>překlad dveře 3 - I 120:3*1,2*0,48</t>
  </si>
  <si>
    <t>překlad okna 1 - I 120:2*1,9*0,48</t>
  </si>
  <si>
    <t>překlad okna 2 - I 120:4*2,5*0,48</t>
  </si>
  <si>
    <t>U 160:2,4*4*0,64+1,8*2*0,64</t>
  </si>
  <si>
    <t>U 140:6*1,25*0,56+1,4*2*0,56</t>
  </si>
  <si>
    <t>přesazované stáv.překlady:</t>
  </si>
  <si>
    <t>I 140 - odhad:2,2*2*8*0,56</t>
  </si>
  <si>
    <t>784</t>
  </si>
  <si>
    <t>Malby</t>
  </si>
  <si>
    <t>784 Malby</t>
  </si>
  <si>
    <t>784191101R00</t>
  </si>
  <si>
    <t xml:space="preserve">Penetrace podkladu univerzální 1x </t>
  </si>
  <si>
    <t>nové omítky:53,88+52,135+900,1663+3,42</t>
  </si>
  <si>
    <t>784195212R00</t>
  </si>
  <si>
    <t xml:space="preserve">Malba tekutá, bílá, 2 x </t>
  </si>
  <si>
    <t>nové omítky:1009,6013</t>
  </si>
  <si>
    <t>ostatní plochy zasažené stav.činností:180</t>
  </si>
  <si>
    <t>02</t>
  </si>
  <si>
    <t>SO 02 Výtah</t>
  </si>
  <si>
    <t>při výkopu studní:30*6</t>
  </si>
  <si>
    <t>30</t>
  </si>
  <si>
    <t>výkop pro studny:3,14*0,7*0,7*5,5*2</t>
  </si>
  <si>
    <t>výkop pro základovou desku ( po odbourání podlah ):3,7*2,5*1,05</t>
  </si>
  <si>
    <t>16,9246*2,5+9,7125</t>
  </si>
  <si>
    <t>16,9246+9,7125</t>
  </si>
  <si>
    <t>výkopek celkem:16,9246+9,7125</t>
  </si>
  <si>
    <t>odečet výkopku pro zpětné zásypy:-5,9825</t>
  </si>
  <si>
    <t>20,6546</t>
  </si>
  <si>
    <t>174101102R00</t>
  </si>
  <si>
    <t xml:space="preserve">Zásyp ruční se zhutněním </t>
  </si>
  <si>
    <t>zpětný zásyp kolen studen:3,14*0,85*0,85*3,25*2-3,14*0,75*0,75*3,25*2</t>
  </si>
  <si>
    <t>zpětný zásyp kolem základové desky:3,7*2,5*1,05-3,25*2,05*1,05</t>
  </si>
  <si>
    <t>273321321R00</t>
  </si>
  <si>
    <t xml:space="preserve">Železobeton základových desek C 20/25  XA1 </t>
  </si>
  <si>
    <t>podkladní beton:2,05*3,25*0,1</t>
  </si>
  <si>
    <t>273323411RT8</t>
  </si>
  <si>
    <t>Železobeton základ. desek vodostavební C 25/30 XA2 odolnost proti chemicky agresivnímu prostředí</t>
  </si>
  <si>
    <t>základová deska:2,05*3,25*0,5</t>
  </si>
  <si>
    <t>273354111R00</t>
  </si>
  <si>
    <t xml:space="preserve">Bednění základových desek zřízení </t>
  </si>
  <si>
    <t>bednění základové desky:2,05*0,6*2+3,25*0,6*2</t>
  </si>
  <si>
    <t>273354211R00</t>
  </si>
  <si>
    <t xml:space="preserve">Bednění základových desek odstranění </t>
  </si>
  <si>
    <t>6,36</t>
  </si>
  <si>
    <t>273356021R00</t>
  </si>
  <si>
    <t xml:space="preserve">Bednění základových desek,plochy rovinné, zřízení </t>
  </si>
  <si>
    <t>bednění podkladního betonu:2,05*0,2*2+3,25*0,2*2</t>
  </si>
  <si>
    <t>273356022R00</t>
  </si>
  <si>
    <t xml:space="preserve">Bednění základových desek,plochy rovinné,odbednění </t>
  </si>
  <si>
    <t>2,12</t>
  </si>
  <si>
    <t>273361821R00</t>
  </si>
  <si>
    <t xml:space="preserve">Výztuž základových desek z betonářské ocelí 10505 </t>
  </si>
  <si>
    <t>výztuž základové desky ( 120kg/m3 ):3,3312*0,12</t>
  </si>
  <si>
    <t>273361921RT9</t>
  </si>
  <si>
    <t>Výztuž základových desek ze svařovaných sítí průměr drátu  8,0, oka 150/150 mm</t>
  </si>
  <si>
    <t>výztuž podkladního betonu vč.prořezu a přesahů:2,05*3,25*0,006*1,4</t>
  </si>
  <si>
    <t>dozdívka vzniklé mezery u dojezdu v 1NP:2,05*1,5</t>
  </si>
  <si>
    <t>beton.výplň studní:3,14*0,6*0,6*5,5*2</t>
  </si>
  <si>
    <t>výztuž výplně studní:0,3531*1,15</t>
  </si>
  <si>
    <t>279322411R00</t>
  </si>
  <si>
    <t xml:space="preserve">Železobeton zákl. zdí síranovzdorný C 25/30 XA1 </t>
  </si>
  <si>
    <t>beton stěn dojezdu v 1PP:2,05*0,25*2,15+2,05*0,25*0,65+2,63*0,25*0,65*2</t>
  </si>
  <si>
    <t>bednění stěn dojezdu v 1PP:2,05*2,25+1,65*2,25+2,05*0,75+1,65*0,75+2,63*0,75*2+3,13*0,75*2</t>
  </si>
  <si>
    <t>19,74</t>
  </si>
  <si>
    <t>výztuž stěn dojezdu v 1PP ( 120kg/m3 ):2,2897*0,12</t>
  </si>
  <si>
    <t>311321411R00</t>
  </si>
  <si>
    <t xml:space="preserve">Železobeton nadzákladových zdí C 25/30 </t>
  </si>
  <si>
    <t>beton stěn výtahu v 1PP/1NP ( nad vodostavební částí ):2,05*0,25*0,8+3,13*0,2*5,75*2+0,25*0,095*3,6+0,17*0,15*3,6+1,5</t>
  </si>
  <si>
    <t>beton stěn výtahu v 2NP:3,11*3,3*0,2*2+2,05*0,25*0,55+1,5</t>
  </si>
  <si>
    <t>beton stěn výtahu v 3NP:3,11*3,05*0,2*2+2,05*0,27*0,25*2+1,5</t>
  </si>
  <si>
    <t>311351111R00</t>
  </si>
  <si>
    <t xml:space="preserve">Bednění nadzákl. zdí oboustranné přesné - zřízení </t>
  </si>
  <si>
    <t>Položka se používá v nezapažených prostorách:</t>
  </si>
  <si>
    <t>a) pro masivní betonové konstrukce vyžadující tuhost bednění a únosnost tlaku čerstvé betonové směsi přes 40 do 80 kN/m2</t>
  </si>
  <si>
    <t>b) při požadované přesnosrti povrchu betonové konstrukce podle tř.5 nebo 6 dle ČSN</t>
  </si>
  <si>
    <t>c) pro docílení požadovaného kvalitního hladkého povrchu pohledového betonu, bez dalších zednických úprav (omítek, nástřiků apod.)</t>
  </si>
  <si>
    <t>bednění stěn výtahu v 1PP/1NP ( nad vodostavební částí ):2,05*0,85+1,65*0,85+1,805*0,25+3,13*5,85*4+0,2*5,85*2+0,115*5,85</t>
  </si>
  <si>
    <t>0,05*5,85+0,17*3,6*2+0,25*3,6*2+18</t>
  </si>
  <si>
    <t>bednění stěn výtahu v 2NP:3,11*3,4*4+0,2*3,4*4+2,05*0,65*2+0,25*0,65*2</t>
  </si>
  <si>
    <t>bednění stěn výtahu v 3NP:3,11*3,05*4+3,05*0,2*4+2,05*0,3*4+2,05*0,25*2+0,25*0,3*4+10</t>
  </si>
  <si>
    <t>311351112R00</t>
  </si>
  <si>
    <t xml:space="preserve">Bednění nadzákl. zdí oboustranné přesné - odstr. </t>
  </si>
  <si>
    <t>203,3405</t>
  </si>
  <si>
    <t>311361821R00</t>
  </si>
  <si>
    <t xml:space="preserve">Výztuž nadzákladových zdí z betonářské ocelí 10505 </t>
  </si>
  <si>
    <t>V položce jsou zakalkulovány náklady na dodání nastříhané a naohýbané výztuže, podložek, distančních vložek, drátu, skob apod., dále náklady na uložení výztuže a její vyvázání nebo přivaření bodovými svary.</t>
  </si>
  <si>
    <t>výztuž stěn výtahu v 1PP - 3NP vč.prořezu a přesahů:2,924*1,15+0,029*1,15</t>
  </si>
  <si>
    <t>311362021R00</t>
  </si>
  <si>
    <t xml:space="preserve">Výztuž nadzákladových zdí ze svařovaných sítí KARI </t>
  </si>
  <si>
    <t>výztuž stěn výtahu v 1PP - 3NP vč.prořezu a přesahů:1,375*1,25</t>
  </si>
  <si>
    <t>342255028R00</t>
  </si>
  <si>
    <t xml:space="preserve">Příčky z desek pórobetonových tl.15 cm </t>
  </si>
  <si>
    <t>2NP:0,17*3,3</t>
  </si>
  <si>
    <t>3NP:0,4*3,05+0,28*3,05</t>
  </si>
  <si>
    <t>411121232R00</t>
  </si>
  <si>
    <t xml:space="preserve">Osazování stropních desek š. do 60, dl. do 180 cm </t>
  </si>
  <si>
    <t>strop stáv.výtahu v úrovni 2NP:5</t>
  </si>
  <si>
    <t>strop stáv.výtahu v úrovni 3NP:5</t>
  </si>
  <si>
    <t>411121243R00</t>
  </si>
  <si>
    <t xml:space="preserve">Osazování stropních desek š. do 60, dl. do 270 cm </t>
  </si>
  <si>
    <t>strop v úrovni 2NP:1</t>
  </si>
  <si>
    <t>strop v úrovni 3NP:1</t>
  </si>
  <si>
    <t>ocel.nosníky zastropení stáv.výtah.šachty nad 2NP:4</t>
  </si>
  <si>
    <t>ocel.nosníky zastropení stáv.výtah.šachty nad 3NP:4</t>
  </si>
  <si>
    <t>413941123RT3</t>
  </si>
  <si>
    <t>Osazení válcovaných nosníků ve stropech č. 14 - 22 včetně dodávky profilu I č. 16</t>
  </si>
  <si>
    <t>ocel.nosníky zastropení stáv.výtah.šachty nad 2NP:2*1,8*0,0179</t>
  </si>
  <si>
    <t>ocel.nosníky zastropení stáv.výtah.šachty nad 3NP:2*1,8*0,0179</t>
  </si>
  <si>
    <t>59341117</t>
  </si>
  <si>
    <t>Deska stropní plná PZD 20-210  209x34x7 cm</t>
  </si>
  <si>
    <t>59341721</t>
  </si>
  <si>
    <t>Deska stropní vylehčená PZD 149/29/9 V3</t>
  </si>
  <si>
    <t>2,25*6,3+1,65*11,2*2+1,26*2,785*2+1,65*2,75*4</t>
  </si>
  <si>
    <t>strop výtahu:4,57</t>
  </si>
  <si>
    <t>611473112R00</t>
  </si>
  <si>
    <t xml:space="preserve">Omítka vnitřní stropů ze suché směsi, štuková </t>
  </si>
  <si>
    <t>strop stáv.výtahu v úrovni 2NP:2,36</t>
  </si>
  <si>
    <t>strop stáv.výtahu v úrovni 3NP:2,36</t>
  </si>
  <si>
    <t>špalety S5:2,25*0,45+6,3*0,45*2</t>
  </si>
  <si>
    <t>začištění soklu ker.dlažby:64,74</t>
  </si>
  <si>
    <t>612471413R00</t>
  </si>
  <si>
    <t xml:space="preserve">Úprava vnitřních stěn aktivovaným štukem s přísad. </t>
  </si>
  <si>
    <t>1PP/1NP:3,11*5,75*2+0,8*1,65+1,65*0,25+2,15*1,65+0,65*1,65</t>
  </si>
  <si>
    <t>3,11*5,75*2+0,2*5,75*2+0,17*5,75+0,25*5,75+0,35*2,785+0,225*2,785</t>
  </si>
  <si>
    <t>2NP:3,11*3,3*3+0,2*3,3*2+0,17*3,3+0,225*2,75+0,2*2,75+0,25*2,05</t>
  </si>
  <si>
    <t>3NP:3,11*3,05*3+0,3*2,05*2+0,3*1,65*2+0,25*1,65*2+0,2*3,05*2+0,2*2,75</t>
  </si>
  <si>
    <t>0,45*2,75+0,4*2,75+0,28*3,05+0,25*3,05</t>
  </si>
  <si>
    <t>1NP:2,785*2+1,65+1,805+1,65*2+5,75*4</t>
  </si>
  <si>
    <t>2NP:2,75*2+1,9+1,65*3+3,3*4</t>
  </si>
  <si>
    <t>3NP:2,75*3+1,85+1,65*3+3,05+2,8+2,25+6,3*3</t>
  </si>
  <si>
    <t>přesíťování pórobeton.zdiva:</t>
  </si>
  <si>
    <t>2NP:0,17*3,3+0,17*2,75</t>
  </si>
  <si>
    <t>3NP:0,45*2,75+0,4*2,75+0,28*3,05+0,25*3,05</t>
  </si>
  <si>
    <t>beton.stěny výtahu:155,7756-4,9825</t>
  </si>
  <si>
    <t>venk.špalety okna S5:2,25*0,15+6,3*0,15*2</t>
  </si>
  <si>
    <t>2,2275</t>
  </si>
  <si>
    <t>2,25*6,3</t>
  </si>
  <si>
    <t xml:space="preserve">Zateplovací systém, parapet, XPS tl. 30 mm </t>
  </si>
  <si>
    <t>parapet okna S5:2,25*0,15</t>
  </si>
  <si>
    <t>doplnění podlahy zastropení stáv.výtah.šachty nad 2NP:2,36*0,05</t>
  </si>
  <si>
    <t>doplnění podlahy zastropení stáv.výtah.šachty nad 3NP:2,36*0,05</t>
  </si>
  <si>
    <t>0,236</t>
  </si>
  <si>
    <t>631319191R00</t>
  </si>
  <si>
    <t xml:space="preserve">Příplatek za nízký prostor pro mazaninu tl. 8 cm </t>
  </si>
  <si>
    <t>pro ocel.nosníky zastropení stáv.výtah.šachty nad 2NP:4*0,15*0,25</t>
  </si>
  <si>
    <t>pro ocel.nosníky zastropení stáv.výtah.šachty nad 3NP:4*0,15*0,25</t>
  </si>
  <si>
    <t>skruže studní:11*2</t>
  </si>
  <si>
    <t>22</t>
  </si>
  <si>
    <t>11*2</t>
  </si>
  <si>
    <t>93</t>
  </si>
  <si>
    <t>Dokončovací práce inženýrských staveb</t>
  </si>
  <si>
    <t>93 Dokončovací práce inženýrských staveb</t>
  </si>
  <si>
    <t>931981011R00</t>
  </si>
  <si>
    <t xml:space="preserve">Těsnění prac.spár bentonit.páskou 20x25 mm,mřížka </t>
  </si>
  <si>
    <t>základ.deska/stěny:(3,25*2+1,65*2)*2</t>
  </si>
  <si>
    <t>931981021R00</t>
  </si>
  <si>
    <t xml:space="preserve">Těsnění pracovní spáry bitumenovým plechem </t>
  </si>
  <si>
    <t>pro úpravy kolem okna S5 a dopravu materiálu:4*11,5</t>
  </si>
  <si>
    <t>46*2</t>
  </si>
  <si>
    <t>46</t>
  </si>
  <si>
    <t>1NP:40+1,8*1+3,5*1*2+2*1</t>
  </si>
  <si>
    <t>2NP:2,36+1,2*1+3,5*1+1,85*1,5+2,3*1</t>
  </si>
  <si>
    <t>3NP:2,36+1,2*1+3,5*1+2,3*1+2,2*1,5+20</t>
  </si>
  <si>
    <t>941955201R00</t>
  </si>
  <si>
    <t xml:space="preserve">Lešení lehké pomocné,šachta pl.do 6 m2, H do 1,5 m </t>
  </si>
  <si>
    <t>stáv.výtah v úrovni 2NP:2,36</t>
  </si>
  <si>
    <t>stáv.výtah v úrovni 3NP:2,36</t>
  </si>
  <si>
    <t>941955202R00</t>
  </si>
  <si>
    <t xml:space="preserve">Lešení lehké pomocné,šachta pl.do 6 m2, H do 3,5 m </t>
  </si>
  <si>
    <t>nový výtah:4,57*6</t>
  </si>
  <si>
    <t>4*11,5+11,5*1*2+8*2</t>
  </si>
  <si>
    <t>85*2</t>
  </si>
  <si>
    <t>85</t>
  </si>
  <si>
    <t>4+2*2</t>
  </si>
  <si>
    <t>8*2</t>
  </si>
  <si>
    <t>9419901Rpol</t>
  </si>
  <si>
    <t>Ochrana omítek fasády stáv.objektu proti poškození a znečištění</t>
  </si>
  <si>
    <t>1,2*6,3*2+1,2*4,3+4,3*5,2</t>
  </si>
  <si>
    <t>1PP/1NP:4,57+2,14+55,28+3,83+4,69</t>
  </si>
  <si>
    <t>2NP:29,95+16,61+2,36</t>
  </si>
  <si>
    <t>3NP:29,11+17,52+2,36</t>
  </si>
  <si>
    <t>ostatní:85</t>
  </si>
  <si>
    <t>953981104R00</t>
  </si>
  <si>
    <t xml:space="preserve">Chemické kotvy do betonu, hl. 125 mm, M 16, ampule </t>
  </si>
  <si>
    <t>strop v úrovni 2NP - L profil:3</t>
  </si>
  <si>
    <t>strop v úrovni 3NP - L profil:3</t>
  </si>
  <si>
    <t>1NP:8,5*3,1</t>
  </si>
  <si>
    <t>2NP:8,5*2,75</t>
  </si>
  <si>
    <t>3NP:8,5*2,75</t>
  </si>
  <si>
    <t>stáv.parapety oken:6,5*0,45</t>
  </si>
  <si>
    <t>962032314R00</t>
  </si>
  <si>
    <t xml:space="preserve">Bourání pilířů cihelných </t>
  </si>
  <si>
    <t>stáv.pilíř:0,71*8,15</t>
  </si>
  <si>
    <t>963012520R00</t>
  </si>
  <si>
    <t xml:space="preserve">Bourání stropů z panelů žb. š.30 cm, tl. nad 14 cm </t>
  </si>
  <si>
    <t>stáv.strop nad 3NP:17*0,25</t>
  </si>
  <si>
    <t>963013530R00</t>
  </si>
  <si>
    <t xml:space="preserve">Bourání stropů s keramickou výplní </t>
  </si>
  <si>
    <t>stáv strop 1NP/2NP:7*0,25</t>
  </si>
  <si>
    <t>964011361R00</t>
  </si>
  <si>
    <t xml:space="preserve">Vybourání ŽB překladů prefa dl. 4 m, 350 kg/m </t>
  </si>
  <si>
    <t>strop nad 3NP - odhad:2</t>
  </si>
  <si>
    <t>965042241R00</t>
  </si>
  <si>
    <t xml:space="preserve">Bourání mazanin betonových tl. nad 10 cm, nad 4 m2 </t>
  </si>
  <si>
    <t>1NP/2NP:7*0,15</t>
  </si>
  <si>
    <t>3NP:17*0,15</t>
  </si>
  <si>
    <t>3,6</t>
  </si>
  <si>
    <t>stáv.dlažba:55,5</t>
  </si>
  <si>
    <t>ker.obklad schodiště:8,5+5,1</t>
  </si>
  <si>
    <t>970251250R00</t>
  </si>
  <si>
    <t xml:space="preserve">Řezání železobetonu hl. řezu 250 mm </t>
  </si>
  <si>
    <t>3,4*4+2,05*2</t>
  </si>
  <si>
    <t>973031335R00</t>
  </si>
  <si>
    <t xml:space="preserve">Vysekání kapes zeď cih. MVC pl. 0,16 m2, hl. 30 cm </t>
  </si>
  <si>
    <t>pro ocel.nosníky zastropení stáv.výtah.šachty nad 2NP:4</t>
  </si>
  <si>
    <t>pro ocel.nosníky zastropení stáv.výtah.šachty nad 3NP:4</t>
  </si>
  <si>
    <t>2NP:3,3</t>
  </si>
  <si>
    <t>3NP:3,05</t>
  </si>
  <si>
    <t>975043121R00</t>
  </si>
  <si>
    <t xml:space="preserve">Jednořad.podchycení stropů do 3,5 m,do 1000 kg/m </t>
  </si>
  <si>
    <t>5*2*2</t>
  </si>
  <si>
    <t>978041110R00</t>
  </si>
  <si>
    <t xml:space="preserve">Odstranění KZS EPS F tl. 100 mm s omítkou </t>
  </si>
  <si>
    <t>stáv.parapety oken:6,5</t>
  </si>
  <si>
    <t>979011111R00</t>
  </si>
  <si>
    <t xml:space="preserve">Svislá doprava suti a vybour. hmot za 2.NP a 1.PP </t>
  </si>
  <si>
    <t>979011121R00</t>
  </si>
  <si>
    <t xml:space="preserve">Příplatek za každé další podlaží </t>
  </si>
  <si>
    <t>713131131R00</t>
  </si>
  <si>
    <t xml:space="preserve">Izolace tepelná stěn lepením </t>
  </si>
  <si>
    <t>tep.izolace ve styku se stáv.zdivem:</t>
  </si>
  <si>
    <t>2NP:3,11*3,3</t>
  </si>
  <si>
    <t>3NP:3,11*3,05</t>
  </si>
  <si>
    <t>trvale pružná izolace mezi žel-bet.stěnami výtahu a stropem nad 3NP:3,11*0,2*2+2,05*0,25*2</t>
  </si>
  <si>
    <t>71301Rpol</t>
  </si>
  <si>
    <t xml:space="preserve">Trvale pružná seperační vrstva tl.30mm </t>
  </si>
  <si>
    <t>trvale pružná izolace mezi žel-bet.stěnami výtahu a stropem nad 3NP:2,269*1,03</t>
  </si>
  <si>
    <t>63150924</t>
  </si>
  <si>
    <t>Deska akustická minerální tl. 30 mm</t>
  </si>
  <si>
    <t>tep.izolace ve styku se stáv.zdivem vč.prořezu:19,7485*1,03</t>
  </si>
  <si>
    <t>998713202R00</t>
  </si>
  <si>
    <t xml:space="preserve">Přesun hmot pro izolace tepelné, výšky do 12 m </t>
  </si>
  <si>
    <t>T3.0 Dveře vnitřní 80/197cm, plné, fóliované vč.obložkové zárubně a kování</t>
  </si>
  <si>
    <t>viz detailní popis v tabulce truhlářských výrovků v PD !:1</t>
  </si>
  <si>
    <t>998766202R00</t>
  </si>
  <si>
    <t xml:space="preserve">Přesun hmot pro truhlářské konstr., výšky do 12 m </t>
  </si>
  <si>
    <t>1NP:36</t>
  </si>
  <si>
    <t>1NP:6</t>
  </si>
  <si>
    <t>dořezy v 1NP:59*0,6+5</t>
  </si>
  <si>
    <t>pouze venkovní rohy:14</t>
  </si>
  <si>
    <t>767995103R00</t>
  </si>
  <si>
    <t xml:space="preserve">Výroba a montáž kov. atypických konstr. do 20 kg </t>
  </si>
  <si>
    <t>strop v úrovni 2NP - L profil:2,4*3,8</t>
  </si>
  <si>
    <t>strop v úrovni 3NP - L profil:2,4*3,8</t>
  </si>
  <si>
    <t>767995107R00</t>
  </si>
  <si>
    <t xml:space="preserve">Výroba a montáž kov. atypických konstr. do 500 kg </t>
  </si>
  <si>
    <t>ZV2:</t>
  </si>
  <si>
    <t>I 180:2,1*4*21,9</t>
  </si>
  <si>
    <t>U 100:0,75*6*10,6</t>
  </si>
  <si>
    <t>R16:0,35*3*1,6</t>
  </si>
  <si>
    <t>ZV1 :</t>
  </si>
  <si>
    <t>plech P 10:0,25*0,3*4*80</t>
  </si>
  <si>
    <t>jackl 250/100/8:187*1,63*2</t>
  </si>
  <si>
    <t>767996804R00</t>
  </si>
  <si>
    <t xml:space="preserve">Demontáž atypických ocelových konstr. do 500 kg </t>
  </si>
  <si>
    <t>demontáž stáv.stropních průvlaků:2*4,15*36,2</t>
  </si>
  <si>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</si>
  <si>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</si>
  <si>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</si>
  <si>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</si>
  <si>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</si>
  <si>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</si>
  <si>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</si>
  <si>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</si>
  <si>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</si>
  <si>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</si>
  <si>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</si>
  <si>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</si>
  <si>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</si>
  <si>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</si>
  <si>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</si>
  <si>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</si>
  <si>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</si>
  <si>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</si>
  <si>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</si>
  <si>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</si>
  <si>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</si>
  <si>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</si>
  <si>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</si>
  <si>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Rekapitulace stavebních dílů</t>
  </si>
  <si>
    <t>Číslo a název dílu</t>
  </si>
  <si>
    <t>HSV</t>
  </si>
  <si>
    <t>PSV</t>
  </si>
  <si>
    <t>Dodávka</t>
  </si>
  <si>
    <t>Montáž</t>
  </si>
  <si>
    <t>HZS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</si>
  <si>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</si>
  <si>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</si>
  <si>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</si>
  <si>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</si>
  <si>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</si>
  <si>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</si>
  <si>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</si>
  <si>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</si>
  <si>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</si>
  <si>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</si>
  <si>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</si>
  <si>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</si>
  <si>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</si>
  <si>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</si>
  <si>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</si>
  <si>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</si>
  <si>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</si>
  <si>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</si>
  <si>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</si>
  <si>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</si>
  <si>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</si>
  <si>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</si>
  <si>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</si>
  <si>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</si>
  <si>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</si>
  <si>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</si>
  <si>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</si>
  <si>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</si>
  <si>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</si>
  <si>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</si>
  <si>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</si>
  <si>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</si>
  <si>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</si>
  <si>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</si>
  <si>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</si>
  <si>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</si>
  <si>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</si>
  <si>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</si>
  <si>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</si>
  <si>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</si>
  <si>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</si>
  <si>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</si>
  <si>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</si>
  <si>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</si>
  <si>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</si>
  <si>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</si>
  <si>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</si>
  <si>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</si>
  <si>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</si>
  <si>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</si>
  <si>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</si>
  <si>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</si>
  <si>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</si>
  <si>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</si>
  <si>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</si>
  <si>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</si>
  <si>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</si>
  <si>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</si>
  <si>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</si>
  <si>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</si>
  <si>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</si>
  <si>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1</t>
  </si>
  <si>
    <t>Zemní práce</t>
  </si>
  <si>
    <t>Celkem za</t>
  </si>
  <si>
    <t>2014/119</t>
  </si>
  <si>
    <t>Bertiny lázně Třeboň - rekonstrukce balneo provozů</t>
  </si>
  <si>
    <t>2014/119 Bertiny lázně Třeboň - rekonstrukce balneo provozů</t>
  </si>
  <si>
    <t>00</t>
  </si>
  <si>
    <t>Vedlejší a ostatní náklady</t>
  </si>
  <si>
    <t>00 Vedlejší a ostatní náklady</t>
  </si>
  <si>
    <t>ON</t>
  </si>
  <si>
    <t>Ostatní náklady</t>
  </si>
  <si>
    <t>ON Ostatní náklady</t>
  </si>
  <si>
    <t>005111029R</t>
  </si>
  <si>
    <t xml:space="preserve">Pasportizace před zahájením stavby </t>
  </si>
  <si>
    <t>Soubor</t>
  </si>
  <si>
    <t>005111030R</t>
  </si>
  <si>
    <t xml:space="preserve">Fotodokumentace průběhu stavby </t>
  </si>
  <si>
    <t xml:space="preserve">Fotodokumentace postupného průběhu výstavby, vč.předání digitální kopie. </t>
  </si>
  <si>
    <t>005211010R</t>
  </si>
  <si>
    <t xml:space="preserve">Předání a převzetí staveniště </t>
  </si>
  <si>
    <t>Náklady spojené s účastí zhotovitele na předání a převzetí staveniště.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</si>
  <si>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</si>
  <si>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</si>
  <si>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t>
  </si>
  <si>
    <t>005240011R</t>
  </si>
  <si>
    <t xml:space="preserve">Měření na základě požadavků kontrolních orgánů </t>
  </si>
  <si>
    <t>Náklady zhotovitele, které vzniknou v souvislosti s povinnostmi zhotovitele provést kontrolní měření intenzity osvětlení, přítomnosti radonu apod., vyplývající z vyjádření KHS, stavebního úřadu a dalších dotčených orgánů.</t>
  </si>
  <si>
    <t>005240012R</t>
  </si>
  <si>
    <t xml:space="preserve">Předání a převzetí díla </t>
  </si>
  <si>
    <t>Náklady zhotovitele, které vzniknou v souvislosti s povinnostmi zhotovitele při předání a převzetí díla.</t>
  </si>
  <si>
    <t>005241010R</t>
  </si>
  <si>
    <t xml:space="preserve">Dokumentace skutečného provedení </t>
  </si>
  <si>
    <t>Náklady na vyhotovení dokumentace skutečného provedení stavby a její předání objednateli v počtu: DSPS tištěné 3x + elektronicky (DWG+PDF ). DSPS dodat ve stejném členění jako zadávací DPS + doplnění o dílenskou a výrobní dokumentaci.</t>
  </si>
  <si>
    <t>005281011R</t>
  </si>
  <si>
    <t>Náklady na zajištění prací v souladu s plánem BOZP a platnými předpisy v oblasti BOZP a PO při práci</t>
  </si>
  <si>
    <t>005281022R</t>
  </si>
  <si>
    <t>Náklady na odstranění stáv.květinových záhonů a jejich zpětná obnova ( v místě prostoru ZS )</t>
  </si>
  <si>
    <t>005281023R</t>
  </si>
  <si>
    <t>Náklady na uvedení travnaté plochy ZS do pův.stavu vč.osetí travním semenem</t>
  </si>
  <si>
    <t>VN</t>
  </si>
  <si>
    <t>Vedlejší náklady</t>
  </si>
  <si>
    <t>VN Vedlejší náklady</t>
  </si>
  <si>
    <t>005121010R</t>
  </si>
  <si>
    <t xml:space="preserve">Vybudování zařízení staveniště 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</si>
  <si>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</si>
  <si>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</si>
  <si>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</si>
  <si>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 ,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</si>
  <si>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</si>
  <si>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 xml:space="preserve">Odstranění zařízení staveniště 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</si>
  <si>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</si>
  <si>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01</t>
  </si>
  <si>
    <t>1 Zemní práce</t>
  </si>
  <si>
    <t>115101202R00</t>
  </si>
  <si>
    <t xml:space="preserve">Čerpání vody na výšku do 10 m, přítok 500 - 1000 l </t>
  </si>
  <si>
    <t>h</t>
  </si>
  <si>
    <t>čerpání vody v průběhu zemních prací:45*7</t>
  </si>
  <si>
    <t>115101302R00</t>
  </si>
  <si>
    <t xml:space="preserve">Pohotovost čerp.soupravy, výška 10 m,přítok 1000 l </t>
  </si>
  <si>
    <t>den</t>
  </si>
  <si>
    <t>45</t>
  </si>
  <si>
    <t>134702103R00</t>
  </si>
  <si>
    <t xml:space="preserve">Výkop studny nesp. 4 m2,h.1-4, paž.příložné.hl.10m </t>
  </si>
  <si>
    <t>m3</t>
  </si>
  <si>
    <t>výkop pro základové skruže, po odkopávce na úroveň cca -0,450 ( jedna šachta prohloubena jako čerpací ):3,14*0,75*0,75*6,5*4+3,14*0,75*0,75*6,5</t>
  </si>
  <si>
    <t>139601102R00</t>
  </si>
  <si>
    <t xml:space="preserve">Ruční výkop jam, rýh a šachet v hornině tř. 3 </t>
  </si>
  <si>
    <t>základ venk.plochy pod VZT jednotku:2,4*0,3*0,26</t>
  </si>
  <si>
    <t>pro dlažbu venk.plochy pod VZT jednotku:0,81*2,35*0,15+1,025*2,35*0,15</t>
  </si>
  <si>
    <t>139711101RT4</t>
  </si>
  <si>
    <t>Vykopávka v uzavřených prostorách v hor.1-4 hornina 4</t>
  </si>
  <si>
    <t>odkopávka v části půdorysu na úroveň cca -0,450:(9,365*36+9,45*13,6+1,25*0,45+1,3*0,45-3,1*0,45-2,5*0,45)*0,15</t>
  </si>
  <si>
    <t>-(1,54*0,375+0,865*0,375+0,62*0,375+0,6*0,375)*0,15</t>
  </si>
  <si>
    <t>3,7*0,75*0,2+2,1*0,75*0,2-(0,375*0,55-0,75*0,55*4-0,75*0,75*4)*0,15</t>
  </si>
  <si>
    <t>-0,825*0,75*0,15</t>
  </si>
  <si>
    <t>odečet v místech instal.kanálů:-(18,8*0,85+5,5*0,85+13,75*1+6,45*1+1,1*1)*0,15</t>
  </si>
  <si>
    <t>vykopávka pro vodoměrné šachty, po odkopávce na úroveň cca -0,450:1,8*1,3*1,5*10</t>
  </si>
  <si>
    <t>151101101R00</t>
  </si>
  <si>
    <t xml:space="preserve">Pažení a rozepření stěn rýh - příložné - hl. do 2m </t>
  </si>
  <si>
    <t>m2</t>
  </si>
  <si>
    <t>pažení stěn vykopávky pro vodoměrné šachty:1,8*1,6*2*10+1,3*1,6*2*10</t>
  </si>
  <si>
    <t>151101111R00</t>
  </si>
  <si>
    <t xml:space="preserve">Odstranění pažení stěn rýh - příložné - hl. do 2 m </t>
  </si>
  <si>
    <t>99,2</t>
  </si>
  <si>
    <t>161101501R00</t>
  </si>
  <si>
    <t xml:space="preserve">Svislé přemístění výkopku z hor. 1-4 ruční </t>
  </si>
  <si>
    <t>odkopávky:35,1</t>
  </si>
  <si>
    <t>studny - 2x výška 3m:57,4031*2</t>
  </si>
  <si>
    <t>162201201R00</t>
  </si>
  <si>
    <t xml:space="preserve">Vodorovné přemíst. výkopku nošením hor.1-4, do 10m </t>
  </si>
  <si>
    <t>95,5772+57,4031+0,834</t>
  </si>
  <si>
    <t>162201209R00</t>
  </si>
  <si>
    <t xml:space="preserve">Příplatek za dalších 10 m nošení výkopku z hor.1-4 </t>
  </si>
  <si>
    <t>153,8143*4</t>
  </si>
  <si>
    <t>162701105R00</t>
  </si>
  <si>
    <t xml:space="preserve">Vodorovné přemístění výkopku z hor.1-4 do 10000 m </t>
  </si>
  <si>
    <t>153,8143</t>
  </si>
  <si>
    <t>171201201R00</t>
  </si>
  <si>
    <t xml:space="preserve">Uložení sypaniny na skl.-modelace na výšku přes 2m </t>
  </si>
  <si>
    <t>199000002R00</t>
  </si>
  <si>
    <t xml:space="preserve">Poplatek za skládku horniny 1- 4 </t>
  </si>
  <si>
    <t>2</t>
  </si>
  <si>
    <t>Základy a zvláštní zakládání</t>
  </si>
  <si>
    <t>2 Základy a zvláštní zakládání</t>
  </si>
  <si>
    <t>274272110RT3</t>
  </si>
  <si>
    <t>Zdivo základové z bednicích tvárnic, tl. 15 cm výplň tvárnic betonem C 16/20</t>
  </si>
  <si>
    <t>ochranné přizdívky doplňovaných částí kanálů - odhad rozsahu:25</t>
  </si>
  <si>
    <t>274316131RT7</t>
  </si>
  <si>
    <t>Základ.pasy z betonu prostého vodostaveb. C 25/30 XA1 odolnost proti chemicky agresivnímu prostředí</t>
  </si>
  <si>
    <t>beton výplně základových skruží:3,14*0,55*0,55*6,5*4+3,14*0,55*0,55*6,5</t>
  </si>
  <si>
    <t>274361821R00</t>
  </si>
  <si>
    <t xml:space="preserve">Výztuž základových pasů z betonářské oceli 10 505 </t>
  </si>
  <si>
    <t>t</t>
  </si>
  <si>
    <t>výztuž výplně základových skruží:0,983*1,15</t>
  </si>
  <si>
    <t>279321311R00</t>
  </si>
  <si>
    <t xml:space="preserve">Železobeton základových zdí C 16/20 </t>
  </si>
  <si>
    <t>obetonování stěn vodoměrných šachet ( do výkopu ):1,6*1,52*0,2*2*10+0,9*1,52*0,2*2*10</t>
  </si>
  <si>
    <t>dobetonovávky stěn stáv.kanálů k vodoměrným šachtám:0,5*0,8*0,15*2*10</t>
  </si>
  <si>
    <t>279351105R00</t>
  </si>
  <si>
    <t xml:space="preserve">Bednění stěn základových zdí, oboustranné-zřízení </t>
  </si>
  <si>
    <t>bednění dobetonovávek stěn stáv.kanálů k vodoměrným šachtám:0,6*0,9*4*10</t>
  </si>
  <si>
    <t>279351106R00</t>
  </si>
  <si>
    <t xml:space="preserve">Bednění stěn základových zdí, oboustranné-odstran. </t>
  </si>
  <si>
    <t>21,6</t>
  </si>
  <si>
    <t>279361821R00</t>
  </si>
  <si>
    <t xml:space="preserve">Výztuž základových zdí z betonářské oceli 10 505 </t>
  </si>
  <si>
    <t>výztuž obetonování stěn vodoměrných šachet ( 90kg/m3 ):15,2*0,09</t>
  </si>
  <si>
    <t>výztuž dobetonovávek stěn stáv.kanálů k vodoměrným šachtám ( 90kg/m3 ):1,2*0,09</t>
  </si>
  <si>
    <t>3</t>
  </si>
  <si>
    <t>Svislé a kompletní konstrukce</t>
  </si>
  <si>
    <t>3 Svislé a kompletní konstrukce</t>
  </si>
  <si>
    <t>310238211RT1</t>
  </si>
  <si>
    <t>Zazdívka otvorů plochy do 1 m2 cihlami na MVC s použitím suché maltové směsi</t>
  </si>
  <si>
    <t>dozdívky obvod.zdiva:(1,9+1,15+0,45+0,3+1,15+0,45+0,25+0,95)*0,9*0,4+0,9*0,9*0,4</t>
  </si>
  <si>
    <t>0,3*0,55*2,85+0,7*3,75*0,375+0,5*0,45*3,75</t>
  </si>
  <si>
    <t>(1,5+2,1*2)*0,7*0,4</t>
  </si>
  <si>
    <t>317121047RT2</t>
  </si>
  <si>
    <t>Překlad nenosný porobeton, světlost otv. do 105 cm překlad nenosný  124 x 24,9 x 10</t>
  </si>
  <si>
    <t>kus</t>
  </si>
  <si>
    <t>překlady v příčkách:3</t>
  </si>
  <si>
    <t>317121047RT3</t>
  </si>
  <si>
    <t>Překlad nenosný porobeton, světlost otv. do 105 cm překlad nenosný  124 x 24,9 x 12,5</t>
  </si>
  <si>
    <t>překlady v příčkách:37</t>
  </si>
  <si>
    <t>317167131R00</t>
  </si>
  <si>
    <t xml:space="preserve">Překlad keramický plochý 14,5/7,1/100 cm </t>
  </si>
  <si>
    <t>překlady v příčkách:2</t>
  </si>
  <si>
    <t>317234410RT2</t>
  </si>
  <si>
    <t>Vyzdívka mezi nosníky cihlami pálenými na MC s použitím suché maltové směsi</t>
  </si>
  <si>
    <t>nové ocel.překlady:</t>
  </si>
  <si>
    <t>U 160:2,4*0,4*0,25*2+1,8*0,4*0,25</t>
  </si>
  <si>
    <t>U 140:1,25*0,375*0,25*3+1,4*0,45*0,25</t>
  </si>
  <si>
    <t>přesazení stáv.překladů:</t>
  </si>
  <si>
    <t>I 160 - odhad:2,2*0,45*0,25*8</t>
  </si>
  <si>
    <t>ostatní ocel.překlady:4,6*0,45*0,18*2+2,6*0,45*0,18+4,1*0,45*0,18+1,4*0,12*0,3+1,2*0,4*0,12</t>
  </si>
  <si>
    <t>1,9*0,12*0,3+2,5*0,3*0,12*2</t>
  </si>
  <si>
    <t>317941123R00</t>
  </si>
  <si>
    <t xml:space="preserve">Osazení ocelových válcovaných nosníků  č.14-22 </t>
  </si>
  <si>
    <t>U 160:2,4*4*0,0188+1,8*2*0,0188</t>
  </si>
  <si>
    <t>U 140:6*1,25*0,016+1,4*2*0,016</t>
  </si>
  <si>
    <t>I 140 - odhad:2,2*2*8*0,0143</t>
  </si>
  <si>
    <t>330321410R00</t>
  </si>
  <si>
    <t xml:space="preserve">Beton sloupů a pilířů železový C 25/30 </t>
  </si>
  <si>
    <t>žel-bet.sloup:0,915*0,3*3,52</t>
  </si>
  <si>
    <t>331351101R00</t>
  </si>
  <si>
    <t xml:space="preserve">Bednění sloupů čtyřúhelníkového průřezu - zřízení </t>
  </si>
  <si>
    <t>bednění žel-bet.sloupu:0,915*3,6*2+0,3*3,6*2</t>
  </si>
  <si>
    <t>331351102R00</t>
  </si>
  <si>
    <t xml:space="preserve">Bednění sloupů čtyřúhelníkového průřezu-odstranění </t>
  </si>
  <si>
    <t>8,748</t>
  </si>
  <si>
    <t>331361821R00</t>
  </si>
  <si>
    <t xml:space="preserve">Výztuž sloupů hranatých z betonářské oceli 10505 </t>
  </si>
  <si>
    <t>výztuž žel-bet.sloupu ( 300kg/m3 ):0,9662*0,3</t>
  </si>
  <si>
    <t>342255020RT2</t>
  </si>
  <si>
    <t>Příčky z desek pórobetonových tl. 5 cm desky P 4 - 600, 600 x 250 x 50 mm</t>
  </si>
  <si>
    <t>vnitřní příčky:0,55*3,75+0,2*3,75+0,5*3,75*3+0,155*3,75*3</t>
  </si>
  <si>
    <t>342255024RT1</t>
  </si>
  <si>
    <t>Příčky z desek pórobetonových tl. 10 cm desky P 2 - 500, 599 x 249 x 100 mm</t>
  </si>
  <si>
    <t>vnitřní příčky:(2+1,26+0,75+0,3+0,8+1,6+0,81+1,6+8,575+1,5+0,13+1,05*3+0,2)*3,5-0,7*2</t>
  </si>
  <si>
    <t>-0,8*1,45</t>
  </si>
  <si>
    <t>(0,825*2)*3,75-0,7*2</t>
  </si>
  <si>
    <t>(2,75*4+1,45*4+1,02*2)*3,75-0,8*2*4</t>
  </si>
  <si>
    <t>(1,05+1,2+1,05+1,35)*3,75-0,7*2*2+15</t>
  </si>
  <si>
    <t>342255026RT1</t>
  </si>
  <si>
    <t>Příčky z desek pórobetonových tl. 12,5 cm desky P 2 - 500, 599 x 249 x 125 mm</t>
  </si>
  <si>
    <t>vnitřní příčky:(7,25*2+10,95+2,1+2,05+1,05+1,965*2+3,7+1,735+1,65+1,75+3,1)*3,5</t>
  </si>
  <si>
    <t>2,9*3,5+1,3*3,5-0,7*2*3-0,8*2*5-0,7*2*6</t>
  </si>
  <si>
    <t>(2,42*4+2+2,18+3,2+0,55+6,6+2,6+0,825+1,705+0,9+4,2+4,45)*3,75</t>
  </si>
  <si>
    <t>-0,8*2-0,7*2-0,7*2,8*2-0,8*2,8-0,7*2*2</t>
  </si>
  <si>
    <t>(3,2*8+3,8*7+1,99*8+2,9+1,36*8+1,02+0,65+8,25)*3,75-1,245*1*8-0,8*2*2</t>
  </si>
  <si>
    <t>-0,9*2-1,25*2*7+0,3*3,75*4</t>
  </si>
  <si>
    <t>(14,2+11,3+3,45+0,9+4,9+2,325+1,225*2+0,8*2+1,705+1,3+0,65)*3,75</t>
  </si>
  <si>
    <t>(1,75+1,1+2,465+2,45+3,15+2,85+1,65+14,2-0,3*2)*3,75-0,8*2,7*4</t>
  </si>
  <si>
    <t>-0,8*2,8*3-0,8*2*4-0,6*2+0,75*3,75+0,35*3,75+25</t>
  </si>
  <si>
    <t>pod uložení PZD desek odpočinkových lehátek:2,1*0,35*4*2+0,7*0,285*4</t>
  </si>
  <si>
    <t>342948111R00</t>
  </si>
  <si>
    <t xml:space="preserve">Ukotvení příček k cihel.konstr. kotvami na hmožd. </t>
  </si>
  <si>
    <t>m</t>
  </si>
  <si>
    <t>nové příčky ke stáv.kcím:3,5*15+3,75*42</t>
  </si>
  <si>
    <t>342948112R00</t>
  </si>
  <si>
    <t xml:space="preserve">Ukotvení příček k beton.kcím přistřelenými kotvami </t>
  </si>
  <si>
    <t>nové příčky ke stáv.kcím:3,5*12+3,75*18</t>
  </si>
  <si>
    <t>346244313R00</t>
  </si>
  <si>
    <t xml:space="preserve">Obezdívky van z desek pórobetonových tl. 100 mm </t>
  </si>
  <si>
    <t>1,7*0,75*10+0,75*0,75*2*12</t>
  </si>
  <si>
    <t>346244381R00</t>
  </si>
  <si>
    <t xml:space="preserve">Plentování ocelových nosníků výšky do 20 cm </t>
  </si>
  <si>
    <t>u nových ocel.překladů:</t>
  </si>
  <si>
    <t>U 160:2,4*0,16*4+1,8*0,16*2</t>
  </si>
  <si>
    <t>U 140:1,25*0,14*6+1,4*0,14*2</t>
  </si>
  <si>
    <t>u stáv.překladů:</t>
  </si>
  <si>
    <t>I 160 - odhad:2,2*0,16*2*8</t>
  </si>
  <si>
    <t>346275113R00</t>
  </si>
  <si>
    <t xml:space="preserve">Přizdívky z desek pórobetonových tl. 100 mm </t>
  </si>
  <si>
    <t>(1,02+0,8)*1,25</t>
  </si>
  <si>
    <t>346275115R00</t>
  </si>
  <si>
    <t xml:space="preserve">Přizdívky z desek pórobetonových tl. 150 mm </t>
  </si>
  <si>
    <t>instal.přizdívky:(1,08+0,9+1+0,825*2+0,9*2+1,55)*1,25</t>
  </si>
  <si>
    <t>346275116R00</t>
  </si>
  <si>
    <t xml:space="preserve">Přizdívky z desek pórobetonových tl. 200 mm </t>
  </si>
  <si>
    <t>instal.přizdívky:(0,905*2+0,75*8)*1,25</t>
  </si>
  <si>
    <t>346981391R00</t>
  </si>
  <si>
    <t xml:space="preserve">Příplatek za oblé plochy do 5 m2 </t>
  </si>
  <si>
    <t>8,575*3,5+0,785*3,5+(0,81+1,58+0,79+1,6)*3,5+0,5*3,5*4</t>
  </si>
  <si>
    <t>5*3,75-0,7*2-0,8*2</t>
  </si>
  <si>
    <t>13384435</t>
  </si>
  <si>
    <t>Tyč průřezu U 140, střední, jakost oceli 11375</t>
  </si>
  <si>
    <t>T</t>
  </si>
  <si>
    <t>nové ocel.překlady vč.prořezu:</t>
  </si>
  <si>
    <t>U 140:0,1648*1,1</t>
  </si>
  <si>
    <t>13384440</t>
  </si>
  <si>
    <t>Tyč průřezu U 160, střední, jakost oceli 11375</t>
  </si>
  <si>
    <t>U 160:0,2482*1,1</t>
  </si>
  <si>
    <t>4</t>
  </si>
  <si>
    <t>Vodorovné konstrukce</t>
  </si>
  <si>
    <t>4 Vodorovné konstrukce</t>
  </si>
  <si>
    <t>411121221R00</t>
  </si>
  <si>
    <t xml:space="preserve">Osazování stropních desek š. do 60, dl. do 90 cm </t>
  </si>
  <si>
    <t>PZD desky odpočinkových lehátek:7*4</t>
  </si>
  <si>
    <t>zpětná montáž stáv.PZD desek kanálů :63+18+63+9+22+3</t>
  </si>
  <si>
    <t>413232221RT2</t>
  </si>
  <si>
    <t>Zazdívka zhlaví válcovaných nosníků výšky do 30cm s použitím suché maltové směsi</t>
  </si>
  <si>
    <t>stropní ocelové nosníky:19*2</t>
  </si>
  <si>
    <t>59341210</t>
  </si>
  <si>
    <t>Deska stropní plná 89x29x6,5cm P5</t>
  </si>
  <si>
    <t>PZD desky odpočinkových lehátek:28</t>
  </si>
  <si>
    <t>5</t>
  </si>
  <si>
    <t>Komunikace</t>
  </si>
  <si>
    <t>5 Komunikace</t>
  </si>
  <si>
    <t>596841111R00</t>
  </si>
  <si>
    <t xml:space="preserve">Kladení dlažby z dlaždic kom.pro pěší do lože z MC </t>
  </si>
  <si>
    <t>plocha pro venkovní VZT jednotku:0,81*2,35+1,025*2,35</t>
  </si>
  <si>
    <t>59245621</t>
  </si>
  <si>
    <t>Dlaždice betonová 50x50x6cm, přírodní</t>
  </si>
  <si>
    <t>61</t>
  </si>
  <si>
    <t>Upravy povrchů vnitřní</t>
  </si>
  <si>
    <t>61 Upravy povrchů vnitřní</t>
  </si>
  <si>
    <t>610991111R00</t>
  </si>
  <si>
    <t xml:space="preserve">Zakrývání výplní vnitřních otvorů </t>
  </si>
  <si>
    <t>okna, dveře:1,5*0,9+2,1*0,9*2+1,8*0,9*8+1,9*2,6+1,8*0,9*10+1,8*0,9*5+0,9*0,9*2</t>
  </si>
  <si>
    <t>0,6*0,9*2+1,4*2,6+1,8*2,6+1,9*2,6</t>
  </si>
  <si>
    <t>parapety:(1,8*15+0,9*2+0,6*2)*0,3</t>
  </si>
  <si>
    <t>611471413R00</t>
  </si>
  <si>
    <t xml:space="preserve">Úprava stropů aktiv. štukem s přísadou, tl. 2-3 mm </t>
  </si>
  <si>
    <t>aquapanely:53,88</t>
  </si>
  <si>
    <t>612425921R00</t>
  </si>
  <si>
    <t xml:space="preserve">Omítka vápenná vnitřního ostění - hladká </t>
  </si>
  <si>
    <t>m.č.1.02:1,1*0,25+2*0,25*2</t>
  </si>
  <si>
    <t>m.č.1.03:1*0,25+2*0,25*2+0,9*0,35+2*0,35*2</t>
  </si>
  <si>
    <t>m.č.1.04:1*0,25+2*0,25*2</t>
  </si>
  <si>
    <t>m.č.1.27:1,8*0,25*3+0,9*0,25*6</t>
  </si>
  <si>
    <t>m.č.1.28:1,8*0,25+0,9*0,25*2</t>
  </si>
  <si>
    <t>m.č.1.35:0,6*0,3+0,9*0,3*2</t>
  </si>
  <si>
    <t>m.č.1.36:0,6*0,3+0,9*0,3*2</t>
  </si>
  <si>
    <t>m.č.1.39:1,5*0,4+0,9*0,4</t>
  </si>
  <si>
    <t>m.č.1.42:2,1*0,4+0,9*0,4*2</t>
  </si>
  <si>
    <t>m.č.1.52:2,1*0,4+0,9*0,4*2</t>
  </si>
  <si>
    <t>612425931R00</t>
  </si>
  <si>
    <t xml:space="preserve">Omítka vápenná vnitřního ostění - štuková </t>
  </si>
  <si>
    <t>m.č.1.01:2,1*0,6+3,3*0,35+3,7*0,4+0,45*2,8*2+0,75*2,8+0,9*2,8</t>
  </si>
  <si>
    <t>m.č.1.07:1,8*0,2*4+0,9*0,2*8+1,9*0,35+2,6*0,35*2</t>
  </si>
  <si>
    <t>m.č.1.10, 1.11:1,8*0,325*8+0,9*0,325*16</t>
  </si>
  <si>
    <t>m.č.1.17 - 1.19:1,8*0,25*5+0,9*0,25*10</t>
  </si>
  <si>
    <t>m.č.1.29:1,8*0,25+0,9*0,25*2</t>
  </si>
  <si>
    <t>m.č.1.32:1,6*0,25+2,6*0,25*2</t>
  </si>
  <si>
    <t>m.č.1.33:0,9*0,25*3</t>
  </si>
  <si>
    <t>m.č.1.34:1,8*0,3+0,9*0,3*2</t>
  </si>
  <si>
    <t>m.č.1.54:2,5*0,75*2+1,65*0,75+2,785*0,75*6</t>
  </si>
  <si>
    <t>612456119R00</t>
  </si>
  <si>
    <t xml:space="preserve">Příplatek za tažení mělkého žlábku </t>
  </si>
  <si>
    <t>začištění soklu ker.dlažeb:126,975</t>
  </si>
  <si>
    <t>612473181R00</t>
  </si>
  <si>
    <t xml:space="preserve">Omítka vnitřního zdiva ze suché směsi, hladká </t>
  </si>
  <si>
    <t>pod ker.obklady:</t>
  </si>
  <si>
    <t>m.č.1.02:(2,42*2+1,8*2)*2,5-0,9*2</t>
  </si>
  <si>
    <t>m.č.1.03:(2*4+1,395*2+0,9*2+0,825*2+1,33*2)*2,5-0,7*2*4-0,8*2</t>
  </si>
  <si>
    <t>m.č.1.04:(1,395*2+0,9*2+2,18*4)*2,5-0,7*2*2-0,8*2</t>
  </si>
  <si>
    <t>m.č.1.05:(1,4*2+1,33*2+0,825*4)*2,8-0,7*2*2-0,7*2,8</t>
  </si>
  <si>
    <t>m.č.1.06:(1,29*2+1,705*2)*2,8-0,8*2,8</t>
  </si>
  <si>
    <t>m.č.1.08:3,8*2,85*8-1,25*1*16+1,9*2,85*2+1,36*2,85*2*8+0,15*2,85*2*8</t>
  </si>
  <si>
    <t>m.č.1.12:2,1*2,85*8+0,3*2,85*2*4+0,215*2,85*4-1,245*1*8</t>
  </si>
  <si>
    <t>m.č.1.14:(1,7*2+1,02*2)*2,85-0,8*2</t>
  </si>
  <si>
    <t>m.č.1.15:(1,02*2+1,3*2)*2,85-0,8*2</t>
  </si>
  <si>
    <t>m.č.1.16:(2,2*2+1,02*2)*2,85-0,8*2</t>
  </si>
  <si>
    <t>m.č.1.17:(0,925+1,65+1,255)*2,85</t>
  </si>
  <si>
    <t>m.č.1.18:(1,255+0,89+2,65)*2,85</t>
  </si>
  <si>
    <t>m.č.1.19:(0,89+2,93)*2,85</t>
  </si>
  <si>
    <t>m.č.1.20:(3,17*2+2,325*2)*2,7-0,6*2-0,8*2,7</t>
  </si>
  <si>
    <t>m.č.1.21:(2,335*2+2,505*2+0,175*2)*2,7-0,8*2,7-0,8*2</t>
  </si>
  <si>
    <t>m.č.1.22:(2,465*2+2,505*2)*2,7-0,7*2-0,8*2</t>
  </si>
  <si>
    <t>m.č.1.23:(0,905*2+1,35*2)*2,7-0,7*2</t>
  </si>
  <si>
    <t>m.č.1.24:(2,675*2+2,325*2+0,175*2)*2,7-0,8*2,7-0,8*2</t>
  </si>
  <si>
    <t>m.č.1.25:(2,405*2+2,325*2)*2,7-0,8*2*2-0,7*2</t>
  </si>
  <si>
    <t>m.č.1.26:(0,915*2+1,2*2)*2,7-0,7*2</t>
  </si>
  <si>
    <t>m.č.1.27:(8,7+5,2+3,25+1,1+1,75*2+1,055+2,8+2,6+0,175*2+2,05+1,3+2,1+0,8)*2,85</t>
  </si>
  <si>
    <t>1,1*2,85+0,15*2,85*2-0,8*2*4-0,6*2-1,8*0,9*3</t>
  </si>
  <si>
    <t>m.č.1.28:1,55*2,7</t>
  </si>
  <si>
    <t>m.č.1.35:(1,675*3+1,15*2+0,45+1,4+1,4+0,65)*2,5-0,6*2*3-0,6*0,9</t>
  </si>
  <si>
    <t>m.č.1.36:(2,05+0,7+0,3*2+2,3+1,3+0,5)*2,5-0,6*2-0,6*0,9</t>
  </si>
  <si>
    <t>m.č.1.37:(1,705*2+1,2*2)*2,5-0,7*2</t>
  </si>
  <si>
    <t>m.č.1.38:(5,7+2,75+4,75+2,615)*2,7-1,25*2,1-1,2*2,1-0,8*2,8-0,7*2</t>
  </si>
  <si>
    <t>m.č.1.39:(1,25*2+1,75*2+3,825*2+3,405*2)*2,7-1,5*0,9-1,2*2,1-0,7*2-0,8*2</t>
  </si>
  <si>
    <t>-1,25*2,1-1,36*2,1*2</t>
  </si>
  <si>
    <t>m.č.1.40:(1*2+1,95*2)*2,5-0,7*2</t>
  </si>
  <si>
    <t>m.č.1.41:(2,3*2+1,735*2)*2,7-0,8*2*2</t>
  </si>
  <si>
    <t>m.č.1.42:2,5*2,7+0,6*2,7-2,1*0,9+2,05*2,7+0,6*2,7</t>
  </si>
  <si>
    <t>m.č.1.43:(0,9*2+0,965*2+1,5*4)*2,5-0,7*2*3</t>
  </si>
  <si>
    <t>m.č.1.44:(1,965*2+0,935*2)*2,5-0,7*2</t>
  </si>
  <si>
    <t>m.č.1.45:(2,85*2+2,9*2)*2,7-0,8*2*2-0,7*2</t>
  </si>
  <si>
    <t>m.č.1.46:(2,575+1,75+0,9+0,45+1,15+3,1)*2,7-0,8*2-0,7*2*2</t>
  </si>
  <si>
    <t>m.č.1.47:(1,08*2+1,26*2)*2,5-0,7*2</t>
  </si>
  <si>
    <t>m.č.1.48:(0,8*2+1,26*2)*2,5-0,7*2</t>
  </si>
  <si>
    <t>m.č.1.49:(0,915*2+2*2)*2,7-0,7*2-0,8*1,45</t>
  </si>
  <si>
    <t>m.č.1.50:(0,79+1,6+0,81+1,58+0,25*2+0,785)*2,5-0,7*2</t>
  </si>
  <si>
    <t>m.č.1.51:8,575*2,5+0,785*2,5-0,7*2</t>
  </si>
  <si>
    <t>m.č.1.52, 1.53:(2,92*2+7,25+0,55+0,9+0,6+0,15+1,15+0,3+2,1+2,4+0,4)*2,7-2,1*0,9</t>
  </si>
  <si>
    <t>0,15*2,7*4-0,7*2</t>
  </si>
  <si>
    <t>pod egger obklady:</t>
  </si>
  <si>
    <t>m.č.1.07:6,5*2,85-0,9*2-0,8*2*2+5,05*2,85+1,3*2,85+0,865*2,85</t>
  </si>
  <si>
    <t>m.č.1.13:0,5*2,85*5+0,3*2,85+0,15*2,85*4+0,48*2,85*3+0,3*2,85*3+0,55*2,85</t>
  </si>
  <si>
    <t>0,3*2,85+(1,655+0,95+4,5+6,55+0,5+0,15)*2,85-0,7*2,8*2-0,8*2,8</t>
  </si>
  <si>
    <t>0,15*2,85*8+1,8*2,85*4+1,75*2,85*4</t>
  </si>
  <si>
    <t>612473182R00</t>
  </si>
  <si>
    <t xml:space="preserve">Omítka vnitřního zdiva ze suché směsi, štuková </t>
  </si>
  <si>
    <t>m.č.1.01:(9,365+2,8+4,125+8,2)*2,85-0,8*2-1,3*2-3,7*2,75-2,1*2,75</t>
  </si>
  <si>
    <t>m.č.1.07:(23,35+0,7+8,4+7,3+11,8)*2,85+(16,8+14,2+1,2+0,9-1,4-0,8*5)*2,7-1,45*2</t>
  </si>
  <si>
    <t>(1,7+1,95+2,25)*2,85-1,9*2,6-0,9*2,8-0,8*2*2-0,8*2,8*3</t>
  </si>
  <si>
    <t>m.č.1.09:1,485*2,85*8</t>
  </si>
  <si>
    <t>m.č.1.10:(1,36*8+3,2*8)*2,85-0,6*0,9*8</t>
  </si>
  <si>
    <t>m.č.1.11:(2,185*8+3,2*8)*2,85-1,2*0,9*8</t>
  </si>
  <si>
    <t>m.č.1.12:3,3*2,85*8+0,3*2,85+0,215*2,85*2</t>
  </si>
  <si>
    <t>m.č.1.13:2,25*2,85*2+1,02*2,85*2-0,9*2,8-0,86*2,85+0,15*2,85</t>
  </si>
  <si>
    <t>m.č.1.17:(5,6+2,61+1,05+0,175*2+0,3+1,1)*2,85-0,8*2,8-1,8*0,9*2</t>
  </si>
  <si>
    <t>m.č.1.18:(4,25+2,93+0,175*2+0,3+0,65+1,15)*2,85-0,8*2,8-1,8*0,9</t>
  </si>
  <si>
    <t>m.č.1.19:(5,15+2,61+4,2)*2,85-0,8*2,8-0,8*2-1,8*0,9*2</t>
  </si>
  <si>
    <t>m.č.1.28:(1+2,9+3,5+0,85+3)*2,85-0,8*2*2-0,8*2,7-1,8*0,9</t>
  </si>
  <si>
    <t>m.č.1.29:(1,6+1,95+3,25+2,5+0,175*2)*3,6-0,8*2-1,8*0,9</t>
  </si>
  <si>
    <t>m.č.1.32:(1,8*2+2,1*2)*2,7-1,4*2,7-1,4*2,6-0,8*2</t>
  </si>
  <si>
    <t>m.č.1.33:(2,5+1,8+2,1+1,3+0,9+0,25+0,175*2+1,85+0,2)*2,7-0,8*2,7-0,8*2-0,9*0,9</t>
  </si>
  <si>
    <t>m.č.1.34:(3,6+1,05+3,075+1,735+1,5+2,5+2,15+1,8)*2,7-1,8*0,9-0,8*2</t>
  </si>
  <si>
    <t>m.č.1.42:(3,4+7,25+0,99+2,05+0,15+0,75*2+0,55*2+0,9)*2,7-0,7*2*4-0,8*2</t>
  </si>
  <si>
    <t>m.č.1.54:(8,9*2+1,3*2)*2,785-0,8*2*3-1,3*2-1,65*2,785-2,5*2,785*2</t>
  </si>
  <si>
    <t>tech.místnost:(0,335*2+1,05*2)*3,3-0,8*1,45</t>
  </si>
  <si>
    <t>612473186R00</t>
  </si>
  <si>
    <t xml:space="preserve">Příplatek za zabudované rohovníky, omítka zdiva </t>
  </si>
  <si>
    <t>1,5+2,1*2+0,9*6+1,8*8+0,9*16+1,9+2,6*2+1,8*5+0,9*10+0,6*2+0,9*2</t>
  </si>
  <si>
    <t>0,9*8+1,8*10+0,9*20+2,85*4+2,7*9+1,6+2,6*2+2,5*4+2,7*2+2,8*8+0,9*4</t>
  </si>
  <si>
    <t>2,1*8+2,7*6+2,85*5+2,85*2+2,85*7*8+4*2,85*3+2,85*5*4+2,85*4+2,85*14</t>
  </si>
  <si>
    <t>1,25*16+1*32+2,85*2+2,85*5+2,7*8+0,8*2+2,1*4+2,7*16+2,7*10</t>
  </si>
  <si>
    <t>2,8*13+3,7*2+2,1*2+1,65*2+2,5*4+2,8*7+25</t>
  </si>
  <si>
    <t>612481211RT2</t>
  </si>
  <si>
    <t>Montáž výztužné sítě (perlinky) do stěrky-stěny včetně výztužné sítě a stěrkového tmelu</t>
  </si>
  <si>
    <t>pórobetonové zdivo:2,275+9,975+9,7625+10,1813+175,4775*2+896,7193*2</t>
  </si>
  <si>
    <t>ocel.překlady:1,1*0,375+1*0,375*2+1,5*0,25*2+1,4*0,25*4+1,8*0,4*8+2,2*0,25*8</t>
  </si>
  <si>
    <t>1,5*0,4+2,1*0,4*2+2,5*0,25*2+1,9*0,25+3,7*0,4+2,1*0,65+2,5*0,25*2</t>
  </si>
  <si>
    <t>4,2*0,25*2</t>
  </si>
  <si>
    <t>spoje stáv.a nového zdiva:85</t>
  </si>
  <si>
    <t>612901112R00</t>
  </si>
  <si>
    <t xml:space="preserve">Ubroušení výstupků betonu po odbednění stěn </t>
  </si>
  <si>
    <t>beton sloup:1*2,85*2+0,3*2,85*2</t>
  </si>
  <si>
    <t>613473112R00</t>
  </si>
  <si>
    <t xml:space="preserve">Omítka vnitřní sloupů ze suchých směsí štuková </t>
  </si>
  <si>
    <t>m.č.1.07:0,3*2,85*4</t>
  </si>
  <si>
    <t>62</t>
  </si>
  <si>
    <t>Úpravy povrchů vnější</t>
  </si>
  <si>
    <t>62 Úpravy povrchů vnější</t>
  </si>
  <si>
    <t>602011188RT7</t>
  </si>
  <si>
    <t>Omítka stěn tenkovrstvá silikonová barevná zatíraná, tloušťka vrstvy 2,0 mm</t>
  </si>
  <si>
    <t>omítka nového zateplení části fasády:31,32*4,4+13,4*4,4-2,1*0,9*2-1,5*0,9-1,8*0,9*8</t>
  </si>
  <si>
    <t>2,1*0,2*2+1,5*0,2+1,8*0,2*8+0,9*0,2*22</t>
  </si>
  <si>
    <t>prostor u vstupních dveří - pouze přetažení novou omítkou:3,55*4,4-1,9*2,6+1,9*0,2+2,6*0,2*2</t>
  </si>
  <si>
    <t>602011191R00</t>
  </si>
  <si>
    <t xml:space="preserve">Podkladní nátěr stěn pod tenkovrstvé omítky </t>
  </si>
  <si>
    <t>198,758</t>
  </si>
  <si>
    <t>620991121R00</t>
  </si>
  <si>
    <t xml:space="preserve">Zakrývání výplní vnějších otvorů z lešení </t>
  </si>
  <si>
    <t>1,8*0,9*8+1,9*2,6+1,5*0,9+2,1*0,9*2</t>
  </si>
  <si>
    <t>622300131R00</t>
  </si>
  <si>
    <t xml:space="preserve">Vyrovnání podkladu tmelem tl. do 5 mm </t>
  </si>
  <si>
    <t>179,558+7,98</t>
  </si>
  <si>
    <t>622311020R00</t>
  </si>
  <si>
    <t xml:space="preserve">Soklová lišta hliník KZS tl.200 mm </t>
  </si>
  <si>
    <t>soklová lišta:31,25+13,6</t>
  </si>
  <si>
    <t>622311137RV1</t>
  </si>
  <si>
    <t>Zateplovací systém, fasáda, EPS F tl.200 mm zakončený stěrkou s výztužnou tkaninou</t>
  </si>
  <si>
    <t>nové zateplení části fasády:31,32*4,4+13,6*4,4-2,1*0,9*2-1,5*0,9-1,8*0,9*8</t>
  </si>
  <si>
    <t>622311153RV1</t>
  </si>
  <si>
    <t>Zateplovací systém, ostění, EPS F tl. 30 mm zakončený stěrkou s výztužnou tkaninou</t>
  </si>
  <si>
    <t>zateplení špalet vyměň.oken:1,8*0,2*8+0,9*0,2*16+1,5*0,2+2,1*0,2*2+0,9*0,2*6</t>
  </si>
  <si>
    <t>622311563R00</t>
  </si>
  <si>
    <t>Zateplovací systém, desky XPS tl. 30 mm zakončený stěrkou s výztužnou tkaninou</t>
  </si>
  <si>
    <t>pod parapety:2,1*0,2*2+1,5*0,2+1,8*0,2*8</t>
  </si>
  <si>
    <t>622401939R00</t>
  </si>
  <si>
    <t xml:space="preserve">Příplatek za provedení styku 2 odstínů omítek </t>
  </si>
  <si>
    <t>31,25*14+13,5*14-1,8*2*8-1,5*2-2,1*4+4,4*4</t>
  </si>
  <si>
    <t>622904112R00</t>
  </si>
  <si>
    <t xml:space="preserve">Očištění fasád tlakovou vodou složitost 1 - 2 </t>
  </si>
  <si>
    <t>očištění části fasády:31,32*4,4+13,6*4,4-2,1*1,6*2-1,5*1,6-1,8*0,9*8-0,9*1,6</t>
  </si>
  <si>
    <t>625981123R00</t>
  </si>
  <si>
    <t xml:space="preserve">Obklad vnějších beton. konstr.dřevocement. tl.50mm </t>
  </si>
  <si>
    <t>u překládaných stáv.ocel.překladů:2,25*0,15*2*8</t>
  </si>
  <si>
    <t>63</t>
  </si>
  <si>
    <t>Podlahy a podlahové konstrukce</t>
  </si>
  <si>
    <t>63 Podlahy a podlahové konstrukce</t>
  </si>
  <si>
    <t>631312141R00</t>
  </si>
  <si>
    <t xml:space="preserve">Doplnění rýh betonem v dosavadních mazaninách </t>
  </si>
  <si>
    <t>doplnění podkladního betonu v části půdorysu, kde nedochází ke kompletní výměně ( z 20% ):233,49*0,2*0,2</t>
  </si>
  <si>
    <t>631312511R00</t>
  </si>
  <si>
    <t xml:space="preserve">Mazanina betonová tl. 5 - 8 cm C 12/15 </t>
  </si>
  <si>
    <t>vyrovnávka pod nový podkladní beton:(9,365*36+9,45*13,6+1,25*0,45+1,3*0,45-3,1*0,45-2,5*0,45)*0,03</t>
  </si>
  <si>
    <t>-(1,54*0,375+0,865*0,375+0,62*0,375+0,6*0,375)*0,03</t>
  </si>
  <si>
    <t>3,7*0,75*0,2+2,1*0,75*0,2-(0,375*0,55-0,75*0,55*4-0,75*0,75*4)*0,03</t>
  </si>
  <si>
    <t>-0,825*0,75*0,03</t>
  </si>
  <si>
    <t>odečet v místech instal.kanálů:-(18,8*0,85+5,5*0,85+13,75*1+6,45*1+1,1*1)*0,03</t>
  </si>
  <si>
    <t>vyrovnávka pod doplnění podkladního betonu v části půdorysu, kde nedochází ke kompletní výměně ( z 20% ):233,49*0,2*0,03</t>
  </si>
  <si>
    <t>631312611R00</t>
  </si>
  <si>
    <t xml:space="preserve">Mazanina betonová tl. 5 - 8 cm C 16/20 </t>
  </si>
  <si>
    <t>plocha pro venkovní VZT jednotku - podkladní vrstva:(0,81*2,35+1,025*2,35)*0,08</t>
  </si>
  <si>
    <t>631312621R00</t>
  </si>
  <si>
    <t xml:space="preserve">Mazanina betonová tl. 5 - 8 cm C 20/25 </t>
  </si>
  <si>
    <t>beton.mazaniny podlah:</t>
  </si>
  <si>
    <t>skladba A1:341,75*0,07</t>
  </si>
  <si>
    <t>skladba A2:34,09*0,093</t>
  </si>
  <si>
    <t>skladba A3:165,19*0,057</t>
  </si>
  <si>
    <t>skladba A4:43,04*0,08</t>
  </si>
  <si>
    <t>skladba A5:101,01*0,066</t>
  </si>
  <si>
    <t>631313511R00</t>
  </si>
  <si>
    <t xml:space="preserve">Mazanina betonová tl. 8 - 12 cm C 12/15 </t>
  </si>
  <si>
    <t>podkladní betony pod vodoměrné šachty:1,8*1,3*0,1*10</t>
  </si>
  <si>
    <t>631315621R00</t>
  </si>
  <si>
    <t xml:space="preserve">Mazanina betonová tl. 12 - 24 cm C 20/25 </t>
  </si>
  <si>
    <t>nový podkladní beton:(9,365*36+9,45*13,6+1,25*0,45+1,3*0,45-3,1*0,45-2,5*0,45)*0,2</t>
  </si>
  <si>
    <t>-(1,54*0,375+0,865*0,375+0,62*0,375+0,6*0,375)*0,2</t>
  </si>
  <si>
    <t>3,7*0,75*0,2+2,1*0,75*0,2-(0,375*0,55-0,75*0,55*4-0,75*0,75*4)*0,2</t>
  </si>
  <si>
    <t>-0,825*0,75*0,2</t>
  </si>
  <si>
    <t>odečet v místech instal.kanálů:-(18,8*0,85+5,5*0,85+13,75*1+6,45*1+1,1*1)*0,2</t>
  </si>
  <si>
    <t>631319151R00</t>
  </si>
  <si>
    <t xml:space="preserve">Příplatek za přehlaz. mazanin pod povlaky tl. 8 cm </t>
  </si>
  <si>
    <t>46,6186</t>
  </si>
  <si>
    <t>631319171R00</t>
  </si>
  <si>
    <t xml:space="preserve">Příplatek za stržení povrchu mazaniny tl. 8 cm </t>
  </si>
  <si>
    <t>14,9924</t>
  </si>
  <si>
    <t>631319173R00</t>
  </si>
  <si>
    <t xml:space="preserve">Příplatek za stržení povrchu mazaniny tl. 12 cm </t>
  </si>
  <si>
    <t>2,34</t>
  </si>
  <si>
    <t>631319175R00</t>
  </si>
  <si>
    <t xml:space="preserve">Příplatek za stržení povrchu mazaniny tl. 24 cm </t>
  </si>
  <si>
    <t>85,6796+9,3396</t>
  </si>
  <si>
    <t>631351101R00</t>
  </si>
  <si>
    <t xml:space="preserve">Bednění stěn, rýh a otvorů v podlahách - zřízení </t>
  </si>
  <si>
    <t>u odpočinkových lehátek:2,1*0,15*4+0,95*0,15*4</t>
  </si>
  <si>
    <t>631351102R00</t>
  </si>
  <si>
    <t xml:space="preserve">Bednění stěn, rýh a otvorů v podlahách -odstranění </t>
  </si>
  <si>
    <t>1,83</t>
  </si>
  <si>
    <t>631361921RT4</t>
  </si>
  <si>
    <t>Výztuž mazanin svařovanou sítí průměr drátu  6,0, oka 100/100 mm</t>
  </si>
  <si>
    <t>výztruž beton.mazanin podlah vč.prořezu a přesahů:</t>
  </si>
  <si>
    <t>skladba A1:341,75*0,0044*1,35</t>
  </si>
  <si>
    <t>skladba A2:34,09*0,0044*1,35</t>
  </si>
  <si>
    <t>skladba A3:165,19*0,0044*1,35</t>
  </si>
  <si>
    <t>skladba A4:43,04*0,0044*1,35</t>
  </si>
  <si>
    <t>skladba A5:101,01*0,0044*1,35</t>
  </si>
  <si>
    <t>631361921RT8</t>
  </si>
  <si>
    <t>Výztuž mazanin svařovanou sítí průměr drátu  8,0, oka 100/100 mm</t>
  </si>
  <si>
    <t>výztuž nového podkladního betonu vč.prořezu a přesahů:(9,365*36+9,45*13,6+1,25*0,45+1,3*0,45-3,1*0,45-2,5*0,45)*0,008*2*1,35</t>
  </si>
  <si>
    <t>-(1,54*0,375+0,865*0,375+0,62*0,375+0,6*0,375)*0,008*2*1,35</t>
  </si>
  <si>
    <t>3,7*0,75*0,2+2,1*0,75*0,2-(0,375*0,55-0,75*0,55*4)*0,008*2*1,35</t>
  </si>
  <si>
    <t>-(0,825*0,75+0,75*0,75*4)*0,008*2*1,35</t>
  </si>
  <si>
    <t>odečet v místech instal.kanálů:-(18,8*0,85+5,5*0,85+13,75*1+6,45*1+1,1*1)*0,008*2*1,35</t>
  </si>
  <si>
    <t>výztuž doplnění podkladního betonu v části půdorysu, kde nedochází ke kompletní výměně ( z 20% ) vč.prořezu a přesahů:233,49*0,2*0,008*2*1,35</t>
  </si>
  <si>
    <t>výztuž dle výkr.č.D-01:2,6*1,15</t>
  </si>
  <si>
    <t>631571003R00</t>
  </si>
  <si>
    <t xml:space="preserve">Násyp ze štěrkopísku 0 - 32,  zpevňující </t>
  </si>
  <si>
    <t>násyp pod nový podkladní beton:(9,365*36+9,45*13,6+1,25*0,45+1,3*0,45-3,1*0,45-2,5*0,45)*0,07</t>
  </si>
  <si>
    <t>-(1,54*0,375+0,865*0,375+0,62*0,375+0,6*0,375)*0,07+15</t>
  </si>
  <si>
    <t>3,7*0,75*0,2+2,1*0,75*0,2-(0,375*0,55-0,75*0,55*4-0,75*0,75*4)*0,07</t>
  </si>
  <si>
    <t>-0,825*0,75*0,07</t>
  </si>
  <si>
    <t>odečet v místech instal.kanálů:-(18,8*0,85+5,5*0,85+13,75*1+6,45*1+1,1*1)*0,07</t>
  </si>
  <si>
    <t>násyp pod doplnění podkladního betonu v části půdorysu, kde nedochází ke kompletní výměně ( z 20% ):233,49*0,2*0,07</t>
  </si>
  <si>
    <t>zásyp části stáv.kanálů:12,5*1*0,7+25</t>
  </si>
  <si>
    <t>podsyp pod zákl.desky vodoměrných šachet:1,8*1,3*0,1*10</t>
  </si>
  <si>
    <t>632415150RT1</t>
  </si>
  <si>
    <t xml:space="preserve">Potěr samonivelační ručně tl. 50 mm </t>
  </si>
  <si>
    <t>na PZD desky odpočinkových lehátek:2,1*0,95*4</t>
  </si>
  <si>
    <t>632451021R00</t>
  </si>
  <si>
    <t xml:space="preserve">Vyrovnávací potěr MC 15, v pásu, tl. 20 mm </t>
  </si>
  <si>
    <t>vyrovnávka na PZD deskách, v místech instal.kanálů, pod hydroizolaci:18,8*0,85+5,5*0,85+13,75*1+6,45*1+1,1*1</t>
  </si>
  <si>
    <t>632451024R00</t>
  </si>
  <si>
    <t xml:space="preserve">Vyrovnávací potěr MC 15, v pásu, tl. 50 mm </t>
  </si>
  <si>
    <t>pod nové parapety oken:1,8*0,4*8+1,5*0,4+2,1*0,4*2</t>
  </si>
  <si>
    <t>pod uložení překladů:0,4*0,25*2*11+0,375*0,25*6+0,45*0,25*2</t>
  </si>
  <si>
    <t>pod uložení PZD desek odpočinkových lehátek:2,1*0,125*4*2+0,7*0,125*4</t>
  </si>
  <si>
    <t>pod uložení ocel.stropních nosníků:0,25*0,25*19*2</t>
  </si>
  <si>
    <t>632922913R00</t>
  </si>
  <si>
    <t xml:space="preserve">Kladení dlaždic 50 x 50 cm na terče plastové </t>
  </si>
  <si>
    <t>zpětná montáž dlažby terasy:215,5</t>
  </si>
  <si>
    <t>59245601</t>
  </si>
  <si>
    <t>Dlaždice betonová 50x50x5cm</t>
  </si>
  <si>
    <t>10% bet.dlažby terasy - na poškozené:215,5*0,1</t>
  </si>
  <si>
    <t>64</t>
  </si>
  <si>
    <t>Výplně otvorů</t>
  </si>
  <si>
    <t>64 Výplně otvorů</t>
  </si>
  <si>
    <t>648991113RT4</t>
  </si>
  <si>
    <t>Osazení parapet.desek plast. a lamin. š.nad 20cm včetně dodávky plastové parapetní desky š. 350 mm</t>
  </si>
  <si>
    <t>u měněných oken, tam, kde není ker.obklad:1,8*8</t>
  </si>
  <si>
    <t>8</t>
  </si>
  <si>
    <t>Trubní vedení</t>
  </si>
  <si>
    <t>8 Trubní vedení</t>
  </si>
  <si>
    <t>893152111R00</t>
  </si>
  <si>
    <t xml:space="preserve">Montáž šachty vodoměrné a revizní plastové hranaté </t>
  </si>
  <si>
    <t>vodoměrné šachty:10</t>
  </si>
  <si>
    <t>894421112R00</t>
  </si>
  <si>
    <t xml:space="preserve">Osazení betonových dílců šachet </t>
  </si>
  <si>
    <t>osazení základových skruží:13*6</t>
  </si>
  <si>
    <t>899102111R00</t>
  </si>
  <si>
    <t xml:space="preserve">Osazení poklopu s rámem do 100 kg </t>
  </si>
  <si>
    <t>nové poklopy terasy:10</t>
  </si>
  <si>
    <t>28601</t>
  </si>
  <si>
    <t>Šachta vodoměrná 140/90cm, v.151,2cm, tl.10mm vlezový tubus 60/60/35cm+nerez poklop 60/60cm</t>
  </si>
  <si>
    <t>viz popis ve výkrese č.E-02:10</t>
  </si>
  <si>
    <t>28601Rpol</t>
  </si>
  <si>
    <t xml:space="preserve">Poklop kompozitní ALU 600x600mm </t>
  </si>
  <si>
    <t>poklopy terasy:10</t>
  </si>
  <si>
    <t>801Rpol</t>
  </si>
  <si>
    <t xml:space="preserve">Příplatek za přemístění bet.skruží uvnitř objektu </t>
  </si>
  <si>
    <t>78</t>
  </si>
  <si>
    <t>802Rpol</t>
  </si>
  <si>
    <t>Příplatek za provedení napojení stávajících kanálů na nové vodoměrné šachty</t>
  </si>
  <si>
    <t>10</t>
  </si>
  <si>
    <t>592243651</t>
  </si>
  <si>
    <t>Skruž šachetní 120/50cm</t>
  </si>
  <si>
    <t>13*6</t>
  </si>
  <si>
    <t>94</t>
  </si>
  <si>
    <t>Lešení a stavební výtahy</t>
  </si>
  <si>
    <t>94 Lešení a stavební výtahy</t>
  </si>
  <si>
    <t>941941031RT4</t>
  </si>
  <si>
    <t>Montáž lešení leh.řad.s podlahami,š.do 1 m, H 10 m lešení rámové</t>
  </si>
  <si>
    <t>lešení fasády:31,35*5,5+4,5*5,5+13,5*5,5</t>
  </si>
  <si>
    <t>941941191RT4</t>
  </si>
  <si>
    <t>Příplatek za každý měsíc použití lešení k pol.1031 lešení rámové</t>
  </si>
  <si>
    <t>271,425*2</t>
  </si>
  <si>
    <t>941941831RT4</t>
  </si>
  <si>
    <t>Demontáž lešení leh.řad.s podlahami,š.1 m, H 10 m lešení rámové</t>
  </si>
  <si>
    <t>271,425</t>
  </si>
  <si>
    <t>941955001R00</t>
  </si>
  <si>
    <t xml:space="preserve">Lešení lehké pomocné, výška podlahy do 1,2 m </t>
  </si>
  <si>
    <t>pomocné lešení:711,07+60</t>
  </si>
  <si>
    <t>944944011R00</t>
  </si>
  <si>
    <t xml:space="preserve">Montáž ochranné sítě z umělých vláken </t>
  </si>
  <si>
    <t>ochranná síť lešení fasády:31,35*5,5+4,5*5,5+13,5*5,5+5,5*1*2+3*2</t>
  </si>
  <si>
    <t>944944031R00</t>
  </si>
  <si>
    <t xml:space="preserve">Příplatek za každý měsíc použití sítí k pol. 4011 </t>
  </si>
  <si>
    <t>288,425*2</t>
  </si>
  <si>
    <t>944944081R00</t>
  </si>
  <si>
    <t xml:space="preserve">Demontáž ochranné sítě z umělých vláken </t>
  </si>
  <si>
    <t>288,425</t>
  </si>
  <si>
    <t>944945012R00</t>
  </si>
  <si>
    <t>Montáž záchytné stříšky H 4,5 m, šířky do 2 m vč.podlážek a asfaltové lepenky</t>
  </si>
  <si>
    <t>Podlážky lešení nesmí mít sklon k budově! Trubková konstrukce lešení musí mít sklon nejméně</t>
  </si>
  <si>
    <t>5mm směrem od budovy.</t>
  </si>
  <si>
    <t>944945192R00</t>
  </si>
  <si>
    <t xml:space="preserve">Příplatek za každý měsíc použ.stříšky, k pol. 5012 </t>
  </si>
  <si>
    <t>3*2</t>
  </si>
  <si>
    <t>944945812R00</t>
  </si>
  <si>
    <t xml:space="preserve">Demontáž záchytné stříšky H 4,5 m, šířky do 2 m </t>
  </si>
  <si>
    <t>95</t>
  </si>
  <si>
    <t>Dokončovací konstrukce na pozemních stavbách</t>
  </si>
  <si>
    <t>95 Dokončovací konstrukce na pozemních stavbách</t>
  </si>
  <si>
    <t>952901111R00</t>
  </si>
  <si>
    <t xml:space="preserve">Vyčištění budov o výšce podlaží do 4 m </t>
  </si>
  <si>
    <t>závěrečný úklid:711,07</t>
  </si>
  <si>
    <t>952902110R00</t>
  </si>
  <si>
    <t xml:space="preserve">Čištění zametáním v místnostech a chodbách </t>
  </si>
  <si>
    <t>průběžný úklid:711,07*5</t>
  </si>
  <si>
    <t>9501Rpol</t>
  </si>
  <si>
    <t>Protiprachové příčky - ocel.nosná kce+2xOSB 15mm PE fólie+dotěsnění, hluková izolace tl.8mm, d+m</t>
  </si>
  <si>
    <t>1,9*3,5*3+6,9*3,5</t>
  </si>
  <si>
    <t>96</t>
  </si>
  <si>
    <t>Bourání konstrukcí</t>
  </si>
  <si>
    <t>96 Bourání konstrukcí</t>
  </si>
  <si>
    <t>113106121R00</t>
  </si>
  <si>
    <t xml:space="preserve">Rozebrání dlažeb z betonových dlaždic na sucho </t>
  </si>
  <si>
    <t>demontáž dlažby terasy:215,5</t>
  </si>
  <si>
    <t>725110811R00</t>
  </si>
  <si>
    <t xml:space="preserve">Demontáž klozetů splachovacích </t>
  </si>
  <si>
    <t>soubor</t>
  </si>
  <si>
    <t>14</t>
  </si>
  <si>
    <t>725210821R00</t>
  </si>
  <si>
    <t xml:space="preserve">Demontáž umyvadel bez výtokových armatur </t>
  </si>
  <si>
    <t>18</t>
  </si>
  <si>
    <t>725220831R00</t>
  </si>
  <si>
    <t xml:space="preserve">Demontáž van litinových </t>
  </si>
  <si>
    <t>725820801R00</t>
  </si>
  <si>
    <t xml:space="preserve">Demontáž baterie nástěnné do G 3/4 </t>
  </si>
  <si>
    <t>28</t>
  </si>
  <si>
    <t>961055111R00</t>
  </si>
  <si>
    <t xml:space="preserve">Bourání základů železobetonových </t>
  </si>
  <si>
    <t>ubourání části stáv.základů:1*0,4*1,2*5</t>
  </si>
  <si>
    <t>962031132R00</t>
  </si>
  <si>
    <t xml:space="preserve">Bourání příček cihelných tl. 10 cm </t>
  </si>
  <si>
    <t>stáv.příčky:(1,5+1,455+2,025*2+1,95+1,75+1,55+1,05+0,6+1,3)*3,75-0,7*2*4-0,6*2*4</t>
  </si>
  <si>
    <t>(2,475+2,45+1,6+0,3*2)*3,75-1,4*2</t>
  </si>
  <si>
    <t>962031133R00</t>
  </si>
  <si>
    <t xml:space="preserve">Bourání příček cihelných tl. 15 cm </t>
  </si>
  <si>
    <t>stáv.příčky:(10,21*2+2,25+2,4*2+0,75*3+0,3*3+5,9*2+0,375+0,7+0,9+9,3)-3,5-0,9*2*5</t>
  </si>
  <si>
    <t>-0,8*2*6+(1,65+2,5*2)*3,5+1,28*3,75-0,9*2</t>
  </si>
  <si>
    <t>(4,616*2+2,015+2,425*7+3*5+5,875*4+0,9*9+0,8*2*8+0,15*8+17,1)*3,75</t>
  </si>
  <si>
    <t>(35,8+3,25+0,9+6,45)*3,75-0,8*2*17-0,7*2*2-0,9*2</t>
  </si>
  <si>
    <t>(17,82+4+0,4+2,325+1,2+4,425+4,465+2,325+5,7+3,6+2,71+3,585)*3,75</t>
  </si>
  <si>
    <t>(5,25+14,5+3+3,115+3,225+3,3+3,45)*3,75-0,8*2*16</t>
  </si>
  <si>
    <t>962032241R00</t>
  </si>
  <si>
    <t xml:space="preserve">Bourání zdiva z cihel pálených na MC </t>
  </si>
  <si>
    <t>bourání stáv.zdiva:(3,4+1,775*4)*3,75*0,45-1*2,1*0,45</t>
  </si>
  <si>
    <t>16,3*3,75*0,375-0,9*2,1*0,375*4</t>
  </si>
  <si>
    <t>3,7*3,15*0,375+2,135*3,15*0,6</t>
  </si>
  <si>
    <t>962052211R00</t>
  </si>
  <si>
    <t xml:space="preserve">Bourání zdiva železobetonového nadzákladového </t>
  </si>
  <si>
    <t>části stáv.kanálů:22,5*0,6*0,15*2+1*0,6*0,15+0,7*0,6*0,15+1*8</t>
  </si>
  <si>
    <t>963015111R00</t>
  </si>
  <si>
    <t xml:space="preserve">Demontáž prefabrikovaných krycích desek 0,06 t </t>
  </si>
  <si>
    <t>demontáž stáv.PZD desek kanálů ( pro zpětné použití )!!:63+18+42+63+3*9+22+3</t>
  </si>
  <si>
    <t>963016111R00</t>
  </si>
  <si>
    <t xml:space="preserve">DMTZ podhledu SDK, kovová kce., 1xoplášť.12,5 mm </t>
  </si>
  <si>
    <t>stáv.podhledy:460,89+233,49</t>
  </si>
  <si>
    <t>963016994R00</t>
  </si>
  <si>
    <t xml:space="preserve">Příplatek za DMTZ vrstvy tepelné izolace tl.100 mm </t>
  </si>
  <si>
    <t>694,38</t>
  </si>
  <si>
    <t>964073221R00</t>
  </si>
  <si>
    <t xml:space="preserve">Vybourání nosníků ze zdi cihelné dl. 4 m, 20 kg/m </t>
  </si>
  <si>
    <t>stáv.ocelové překlady oken:2*2,25*8*0,0143</t>
  </si>
  <si>
    <t>965042141R00</t>
  </si>
  <si>
    <t xml:space="preserve">Bourání mazanin betonových tl. 10 cm, nad 4 m2 </t>
  </si>
  <si>
    <t>stáv.podlah.mazaniny:(460,89+233,49)*0,1</t>
  </si>
  <si>
    <t>965043441R00</t>
  </si>
  <si>
    <t xml:space="preserve">Bourání podkladů bet., potěr tl. 15 cm, nad 4 m2 </t>
  </si>
  <si>
    <t>V položce není kalkulována manipulace se sutí, která se oceňuje samostatně položkami souboru 979.</t>
  </si>
  <si>
    <t>stáv.podlah.mazaniny:460,89*0,15</t>
  </si>
  <si>
    <t>965049111RT1</t>
  </si>
  <si>
    <t>Příplatek, bourání mazanin se svař. síťí tl. 10 cm jednostranná výztuž svařovanou sítí</t>
  </si>
  <si>
    <t>69,438</t>
  </si>
  <si>
    <t>965049112RT1</t>
  </si>
  <si>
    <t>Příplatek, bourání mazanin se svař.síťí nad 10 cm jednostranná výztuž svařovanou sítí</t>
  </si>
  <si>
    <t>69,1335</t>
  </si>
  <si>
    <t>965081713R00</t>
  </si>
  <si>
    <t xml:space="preserve">Bourání dlaždic keramických tl. 1 cm, nad 1 m2 </t>
  </si>
  <si>
    <t>stáv.dlažba:460,89+233,49</t>
  </si>
  <si>
    <t>968061125R00</t>
  </si>
  <si>
    <t xml:space="preserve">Vyvěšení dřevěných dveřních křídel pl. do 2 m2 </t>
  </si>
  <si>
    <t>stáv.dveře:56</t>
  </si>
  <si>
    <t>968072455R00</t>
  </si>
  <si>
    <t xml:space="preserve">Vybourání kovových dveřních zárubní pl. do 2 m2 </t>
  </si>
  <si>
    <t>stáv.zárubně:0,9*2*9+0,7*2*6+0,9*2+0,9*2*18+0,8*2*2+0,7*2*4+0,9*2*13</t>
  </si>
  <si>
    <t>968072456R00</t>
  </si>
  <si>
    <t xml:space="preserve">Vybourání kovových dveřních zárubní pl. nad 2 m2 </t>
  </si>
  <si>
    <t>stáv.zárubně:1,45*2</t>
  </si>
  <si>
    <t>968083002R00</t>
  </si>
  <si>
    <t xml:space="preserve">Vybourání plastových oken do 2 m2 </t>
  </si>
  <si>
    <t>stáv.okna:1,8*0,9*8+0,9*1,6</t>
  </si>
  <si>
    <t>968083003R00</t>
  </si>
  <si>
    <t xml:space="preserve">Vybourání plastových oken do 4 m2 </t>
  </si>
  <si>
    <t>oplocení 64m+145m+9m</t>
  </si>
  <si>
    <t>02 SO 01 Výtah</t>
  </si>
  <si>
    <t>SO 01 Výtah</t>
  </si>
  <si>
    <t>SO 03b Slatinné koupele</t>
  </si>
  <si>
    <t>01 SO 03b Slatinné koupele</t>
  </si>
  <si>
    <t>U dodávek vyznačených  ve  výkazu výměr  barevně doplní  uchazeč popis položky konkrétním označením výrobku vč. výrobce.</t>
  </si>
</sst>
</file>

<file path=xl/styles.xml><?xml version="1.0" encoding="utf-8"?>
<styleSheet xmlns="http://schemas.openxmlformats.org/spreadsheetml/2006/main">
  <numFmts count="5">
    <numFmt numFmtId="164" formatCode="0.00000"/>
    <numFmt numFmtId="165" formatCode="0.0"/>
    <numFmt numFmtId="166" formatCode="#,##0\ &quot;Kč&quot;"/>
    <numFmt numFmtId="167" formatCode="dd/mm/yy"/>
    <numFmt numFmtId="168" formatCode="0.0%"/>
  </numFmts>
  <fonts count="42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0"/>
      <name val="Arial CE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sz val="8"/>
      <color theme="4"/>
      <name val="Arial"/>
      <family val="2"/>
      <charset val="238"/>
    </font>
    <font>
      <sz val="10"/>
      <color rgb="FFFF0000"/>
      <name val="Arial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indexed="4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40"/>
      </patternFill>
    </fill>
  </fills>
  <borders count="74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3" fillId="0" borderId="1" applyNumberFormat="0" applyFill="0" applyAlignment="0" applyProtection="0"/>
    <xf numFmtId="0" fontId="5" fillId="11" borderId="0" applyNumberFormat="0" applyBorder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7" borderId="0" applyNumberFormat="0" applyBorder="0" applyAlignment="0" applyProtection="0"/>
    <xf numFmtId="0" fontId="12" fillId="0" borderId="0"/>
    <xf numFmtId="0" fontId="4" fillId="4" borderId="6" applyNumberFormat="0" applyFont="0" applyAlignment="0" applyProtection="0"/>
    <xf numFmtId="0" fontId="13" fillId="0" borderId="7" applyNumberFormat="0" applyFill="0" applyAlignment="0" applyProtection="0"/>
    <xf numFmtId="0" fontId="14" fillId="6" borderId="0" applyNumberFormat="0" applyBorder="0" applyAlignment="0" applyProtection="0"/>
    <xf numFmtId="0" fontId="13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3" borderId="8" applyNumberFormat="0" applyAlignment="0" applyProtection="0"/>
    <xf numFmtId="0" fontId="17" fillId="13" borderId="9" applyNumberFormat="0" applyAlignment="0" applyProtection="0"/>
    <xf numFmtId="0" fontId="18" fillId="0" borderId="0" applyNumberFormat="0" applyFill="0" applyBorder="0" applyAlignment="0" applyProtection="0"/>
    <xf numFmtId="0" fontId="2" fillId="14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</cellStyleXfs>
  <cellXfs count="383">
    <xf numFmtId="0" fontId="0" fillId="0" borderId="0" xfId="0"/>
    <xf numFmtId="0" fontId="20" fillId="0" borderId="0" xfId="0" applyFont="1"/>
    <xf numFmtId="0" fontId="20" fillId="0" borderId="0" xfId="0" applyFont="1" applyAlignment="1"/>
    <xf numFmtId="0" fontId="21" fillId="0" borderId="0" xfId="0" applyFont="1"/>
    <xf numFmtId="0" fontId="21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1" fillId="0" borderId="0" xfId="0" applyFont="1" applyAlignment="1"/>
    <xf numFmtId="0" fontId="22" fillId="0" borderId="0" xfId="0" applyFont="1" applyAlignment="1">
      <alignment horizontal="right"/>
    </xf>
    <xf numFmtId="14" fontId="22" fillId="0" borderId="0" xfId="0" applyNumberFormat="1" applyFont="1" applyAlignment="1">
      <alignment horizontal="left"/>
    </xf>
    <xf numFmtId="0" fontId="23" fillId="0" borderId="0" xfId="0" applyFont="1" applyAlignment="1">
      <alignment horizontal="right"/>
    </xf>
    <xf numFmtId="49" fontId="20" fillId="0" borderId="0" xfId="0" applyNumberFormat="1" applyFont="1"/>
    <xf numFmtId="0" fontId="24" fillId="0" borderId="0" xfId="0" applyFont="1" applyAlignment="1">
      <alignment horizontal="right"/>
    </xf>
    <xf numFmtId="49" fontId="25" fillId="0" borderId="0" xfId="0" applyNumberFormat="1" applyFont="1" applyAlignment="1">
      <alignment horizontal="left"/>
    </xf>
    <xf numFmtId="0" fontId="25" fillId="0" borderId="0" xfId="0" applyFont="1" applyAlignment="1">
      <alignment horizontal="left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Alignment="1">
      <alignment horizontal="right"/>
    </xf>
    <xf numFmtId="0" fontId="20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20" fillId="0" borderId="0" xfId="0" applyFont="1" applyAlignment="1">
      <alignment horizontal="center"/>
    </xf>
    <xf numFmtId="0" fontId="23" fillId="18" borderId="10" xfId="0" applyFont="1" applyFill="1" applyBorder="1" applyAlignment="1">
      <alignment wrapText="1"/>
    </xf>
    <xf numFmtId="0" fontId="23" fillId="18" borderId="11" xfId="0" applyFont="1" applyFill="1" applyBorder="1" applyAlignment="1">
      <alignment wrapText="1"/>
    </xf>
    <xf numFmtId="0" fontId="23" fillId="18" borderId="12" xfId="0" applyFont="1" applyFill="1" applyBorder="1" applyAlignment="1">
      <alignment wrapText="1"/>
    </xf>
    <xf numFmtId="0" fontId="23" fillId="18" borderId="10" xfId="0" applyFont="1" applyFill="1" applyBorder="1" applyAlignment="1">
      <alignment horizontal="right" wrapText="1"/>
    </xf>
    <xf numFmtId="0" fontId="20" fillId="18" borderId="11" xfId="0" applyFont="1" applyFill="1" applyBorder="1" applyAlignment="1"/>
    <xf numFmtId="0" fontId="23" fillId="18" borderId="11" xfId="0" applyFont="1" applyFill="1" applyBorder="1" applyAlignment="1">
      <alignment horizontal="right" wrapText="1"/>
    </xf>
    <xf numFmtId="0" fontId="23" fillId="18" borderId="12" xfId="0" applyFont="1" applyFill="1" applyBorder="1" applyAlignment="1">
      <alignment horizontal="right" vertical="center"/>
    </xf>
    <xf numFmtId="0" fontId="23" fillId="19" borderId="0" xfId="0" applyFont="1" applyFill="1" applyBorder="1" applyAlignment="1">
      <alignment horizontal="right" wrapText="1"/>
    </xf>
    <xf numFmtId="0" fontId="20" fillId="0" borderId="13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1" fontId="20" fillId="0" borderId="0" xfId="0" applyNumberFormat="1" applyFont="1" applyBorder="1" applyAlignment="1">
      <alignment horizontal="right" vertical="center"/>
    </xf>
    <xf numFmtId="0" fontId="20" fillId="0" borderId="14" xfId="0" applyFont="1" applyBorder="1" applyAlignment="1">
      <alignment vertical="center"/>
    </xf>
    <xf numFmtId="4" fontId="20" fillId="0" borderId="15" xfId="0" applyNumberFormat="1" applyFont="1" applyBorder="1" applyAlignment="1">
      <alignment horizontal="right" vertical="center"/>
    </xf>
    <xf numFmtId="4" fontId="20" fillId="0" borderId="16" xfId="0" applyNumberFormat="1" applyFont="1" applyBorder="1" applyAlignment="1">
      <alignment horizontal="right" vertical="center"/>
    </xf>
    <xf numFmtId="4" fontId="20" fillId="19" borderId="0" xfId="0" applyNumberFormat="1" applyFont="1" applyFill="1" applyBorder="1" applyAlignment="1">
      <alignment vertical="center"/>
    </xf>
    <xf numFmtId="4" fontId="20" fillId="0" borderId="13" xfId="0" applyNumberFormat="1" applyFont="1" applyBorder="1" applyAlignment="1">
      <alignment horizontal="right" vertical="center"/>
    </xf>
    <xf numFmtId="4" fontId="20" fillId="0" borderId="0" xfId="0" applyNumberFormat="1" applyFont="1" applyBorder="1" applyAlignment="1">
      <alignment horizontal="right" vertical="center"/>
    </xf>
    <xf numFmtId="4" fontId="20" fillId="0" borderId="18" xfId="0" applyNumberFormat="1" applyFont="1" applyBorder="1" applyAlignment="1">
      <alignment horizontal="right" vertical="center"/>
    </xf>
    <xf numFmtId="4" fontId="20" fillId="0" borderId="19" xfId="0" applyNumberFormat="1" applyFont="1" applyBorder="1" applyAlignment="1">
      <alignment horizontal="right" vertical="center"/>
    </xf>
    <xf numFmtId="0" fontId="25" fillId="20" borderId="10" xfId="0" applyFont="1" applyFill="1" applyBorder="1" applyAlignment="1">
      <alignment vertical="center"/>
    </xf>
    <xf numFmtId="0" fontId="26" fillId="20" borderId="11" xfId="0" applyFont="1" applyFill="1" applyBorder="1" applyAlignment="1">
      <alignment vertical="center"/>
    </xf>
    <xf numFmtId="0" fontId="20" fillId="20" borderId="11" xfId="0" applyFont="1" applyFill="1" applyBorder="1" applyAlignment="1">
      <alignment vertical="center"/>
    </xf>
    <xf numFmtId="4" fontId="25" fillId="20" borderId="21" xfId="0" applyNumberFormat="1" applyFont="1" applyFill="1" applyBorder="1" applyAlignment="1">
      <alignment horizontal="right" vertical="center"/>
    </xf>
    <xf numFmtId="4" fontId="25" fillId="20" borderId="22" xfId="0" applyNumberFormat="1" applyFont="1" applyFill="1" applyBorder="1" applyAlignment="1">
      <alignment horizontal="right" vertical="center"/>
    </xf>
    <xf numFmtId="4" fontId="26" fillId="19" borderId="0" xfId="0" applyNumberFormat="1" applyFont="1" applyFill="1" applyBorder="1" applyAlignment="1">
      <alignment vertical="center"/>
    </xf>
    <xf numFmtId="0" fontId="21" fillId="0" borderId="0" xfId="0" applyFont="1" applyAlignment="1">
      <alignment horizontal="center"/>
    </xf>
    <xf numFmtId="4" fontId="20" fillId="0" borderId="0" xfId="0" applyNumberFormat="1" applyFont="1"/>
    <xf numFmtId="0" fontId="23" fillId="18" borderId="10" xfId="0" applyFont="1" applyFill="1" applyBorder="1" applyAlignment="1">
      <alignment vertical="center"/>
    </xf>
    <xf numFmtId="0" fontId="26" fillId="18" borderId="11" xfId="0" applyFont="1" applyFill="1" applyBorder="1" applyAlignment="1">
      <alignment vertical="center"/>
    </xf>
    <xf numFmtId="0" fontId="26" fillId="18" borderId="12" xfId="0" applyFont="1" applyFill="1" applyBorder="1" applyAlignment="1">
      <alignment vertical="center" wrapText="1"/>
    </xf>
    <xf numFmtId="0" fontId="26" fillId="18" borderId="24" xfId="0" applyFont="1" applyFill="1" applyBorder="1" applyAlignment="1">
      <alignment horizontal="center" vertical="center" wrapText="1"/>
    </xf>
    <xf numFmtId="0" fontId="26" fillId="18" borderId="12" xfId="0" applyFont="1" applyFill="1" applyBorder="1" applyAlignment="1">
      <alignment horizontal="center" vertical="center" wrapText="1"/>
    </xf>
    <xf numFmtId="49" fontId="22" fillId="0" borderId="15" xfId="0" applyNumberFormat="1" applyFont="1" applyBorder="1" applyAlignment="1">
      <alignment horizontal="left"/>
    </xf>
    <xf numFmtId="0" fontId="22" fillId="0" borderId="16" xfId="0" applyFont="1" applyBorder="1" applyAlignment="1">
      <alignment horizontal="left"/>
    </xf>
    <xf numFmtId="0" fontId="22" fillId="0" borderId="16" xfId="0" applyFont="1" applyBorder="1"/>
    <xf numFmtId="168" fontId="22" fillId="0" borderId="17" xfId="0" applyNumberFormat="1" applyFont="1" applyBorder="1"/>
    <xf numFmtId="3" fontId="23" fillId="0" borderId="25" xfId="0" applyNumberFormat="1" applyFont="1" applyBorder="1" applyAlignment="1">
      <alignment horizontal="right"/>
    </xf>
    <xf numFmtId="3" fontId="22" fillId="0" borderId="17" xfId="0" applyNumberFormat="1" applyFont="1" applyBorder="1" applyAlignment="1">
      <alignment horizontal="right"/>
    </xf>
    <xf numFmtId="3" fontId="22" fillId="0" borderId="25" xfId="0" applyNumberFormat="1" applyFont="1" applyBorder="1" applyAlignment="1">
      <alignment horizontal="right"/>
    </xf>
    <xf numFmtId="165" fontId="20" fillId="0" borderId="26" xfId="0" applyNumberFormat="1" applyFont="1" applyBorder="1"/>
    <xf numFmtId="49" fontId="22" fillId="0" borderId="13" xfId="0" applyNumberFormat="1" applyFont="1" applyBorder="1" applyAlignment="1">
      <alignment horizontal="left"/>
    </xf>
    <xf numFmtId="0" fontId="22" fillId="0" borderId="0" xfId="0" applyFont="1" applyBorder="1" applyAlignment="1">
      <alignment horizontal="left"/>
    </xf>
    <xf numFmtId="0" fontId="22" fillId="0" borderId="0" xfId="0" applyFont="1" applyBorder="1"/>
    <xf numFmtId="168" fontId="22" fillId="0" borderId="14" xfId="0" applyNumberFormat="1" applyFont="1" applyBorder="1"/>
    <xf numFmtId="3" fontId="23" fillId="0" borderId="26" xfId="0" applyNumberFormat="1" applyFont="1" applyBorder="1" applyAlignment="1">
      <alignment horizontal="right"/>
    </xf>
    <xf numFmtId="3" fontId="22" fillId="0" borderId="14" xfId="0" applyNumberFormat="1" applyFont="1" applyBorder="1" applyAlignment="1">
      <alignment horizontal="right"/>
    </xf>
    <xf numFmtId="3" fontId="22" fillId="0" borderId="26" xfId="0" applyNumberFormat="1" applyFont="1" applyBorder="1" applyAlignment="1">
      <alignment horizontal="right"/>
    </xf>
    <xf numFmtId="0" fontId="23" fillId="20" borderId="10" xfId="0" applyFont="1" applyFill="1" applyBorder="1" applyAlignment="1">
      <alignment vertical="center"/>
    </xf>
    <xf numFmtId="49" fontId="23" fillId="20" borderId="11" xfId="0" applyNumberFormat="1" applyFont="1" applyFill="1" applyBorder="1" applyAlignment="1">
      <alignment horizontal="left" vertical="center"/>
    </xf>
    <xf numFmtId="0" fontId="23" fillId="20" borderId="11" xfId="0" applyFont="1" applyFill="1" applyBorder="1" applyAlignment="1">
      <alignment vertical="center"/>
    </xf>
    <xf numFmtId="168" fontId="22" fillId="20" borderId="12" xfId="0" applyNumberFormat="1" applyFont="1" applyFill="1" applyBorder="1"/>
    <xf numFmtId="3" fontId="23" fillId="20" borderId="24" xfId="0" applyNumberFormat="1" applyFont="1" applyFill="1" applyBorder="1" applyAlignment="1">
      <alignment horizontal="right" vertical="center"/>
    </xf>
    <xf numFmtId="165" fontId="23" fillId="20" borderId="24" xfId="0" applyNumberFormat="1" applyFont="1" applyFill="1" applyBorder="1" applyAlignment="1">
      <alignment horizontal="right" vertical="center"/>
    </xf>
    <xf numFmtId="0" fontId="20" fillId="0" borderId="0" xfId="0" applyFont="1" applyAlignment="1">
      <alignment horizontal="left" vertical="top" wrapText="1"/>
    </xf>
    <xf numFmtId="0" fontId="23" fillId="18" borderId="24" xfId="0" applyFont="1" applyFill="1" applyBorder="1" applyAlignment="1">
      <alignment vertical="center" wrapText="1"/>
    </xf>
    <xf numFmtId="0" fontId="26" fillId="18" borderId="10" xfId="0" applyFont="1" applyFill="1" applyBorder="1" applyAlignment="1">
      <alignment vertical="center"/>
    </xf>
    <xf numFmtId="49" fontId="22" fillId="0" borderId="25" xfId="0" applyNumberFormat="1" applyFont="1" applyBorder="1" applyAlignment="1">
      <alignment horizontal="left"/>
    </xf>
    <xf numFmtId="0" fontId="22" fillId="0" borderId="15" xfId="0" applyFont="1" applyBorder="1" applyAlignment="1">
      <alignment horizontal="left"/>
    </xf>
    <xf numFmtId="49" fontId="22" fillId="0" borderId="26" xfId="0" applyNumberFormat="1" applyFont="1" applyBorder="1" applyAlignment="1">
      <alignment horizontal="left"/>
    </xf>
    <xf numFmtId="0" fontId="22" fillId="0" borderId="13" xfId="0" applyFont="1" applyBorder="1" applyAlignment="1">
      <alignment horizontal="left"/>
    </xf>
    <xf numFmtId="3" fontId="23" fillId="20" borderId="12" xfId="0" applyNumberFormat="1" applyFont="1" applyFill="1" applyBorder="1" applyAlignment="1">
      <alignment horizontal="right" vertical="center"/>
    </xf>
    <xf numFmtId="4" fontId="26" fillId="18" borderId="24" xfId="0" applyNumberFormat="1" applyFont="1" applyFill="1" applyBorder="1" applyAlignment="1">
      <alignment horizontal="center" vertical="center"/>
    </xf>
    <xf numFmtId="165" fontId="22" fillId="0" borderId="25" xfId="0" applyNumberFormat="1" applyFont="1" applyBorder="1"/>
    <xf numFmtId="165" fontId="22" fillId="0" borderId="26" xfId="0" applyNumberFormat="1" applyFont="1" applyBorder="1"/>
    <xf numFmtId="165" fontId="22" fillId="20" borderId="24" xfId="0" applyNumberFormat="1" applyFont="1" applyFill="1" applyBorder="1"/>
    <xf numFmtId="0" fontId="21" fillId="0" borderId="19" xfId="0" applyFont="1" applyBorder="1" applyAlignment="1">
      <alignment horizontal="centerContinuous" vertical="top"/>
    </xf>
    <xf numFmtId="0" fontId="20" fillId="0" borderId="19" xfId="0" applyFont="1" applyBorder="1" applyAlignment="1">
      <alignment horizontal="centerContinuous"/>
    </xf>
    <xf numFmtId="0" fontId="26" fillId="18" borderId="27" xfId="0" applyFont="1" applyFill="1" applyBorder="1" applyAlignment="1">
      <alignment horizontal="left"/>
    </xf>
    <xf numFmtId="0" fontId="22" fillId="18" borderId="28" xfId="0" applyFont="1" applyFill="1" applyBorder="1" applyAlignment="1">
      <alignment horizontal="centerContinuous"/>
    </xf>
    <xf numFmtId="49" fontId="23" fillId="18" borderId="29" xfId="0" applyNumberFormat="1" applyFont="1" applyFill="1" applyBorder="1" applyAlignment="1">
      <alignment horizontal="left"/>
    </xf>
    <xf numFmtId="49" fontId="22" fillId="18" borderId="28" xfId="0" applyNumberFormat="1" applyFont="1" applyFill="1" applyBorder="1" applyAlignment="1">
      <alignment horizontal="centerContinuous"/>
    </xf>
    <xf numFmtId="0" fontId="22" fillId="0" borderId="30" xfId="0" applyFont="1" applyBorder="1"/>
    <xf numFmtId="49" fontId="22" fillId="0" borderId="31" xfId="0" applyNumberFormat="1" applyFont="1" applyBorder="1" applyAlignment="1">
      <alignment horizontal="left"/>
    </xf>
    <xf numFmtId="0" fontId="20" fillId="0" borderId="32" xfId="0" applyFont="1" applyBorder="1"/>
    <xf numFmtId="0" fontId="22" fillId="0" borderId="12" xfId="0" applyFont="1" applyBorder="1"/>
    <xf numFmtId="49" fontId="22" fillId="0" borderId="11" xfId="0" applyNumberFormat="1" applyFont="1" applyBorder="1"/>
    <xf numFmtId="49" fontId="22" fillId="0" borderId="12" xfId="0" applyNumberFormat="1" applyFont="1" applyBorder="1"/>
    <xf numFmtId="0" fontId="22" fillId="0" borderId="24" xfId="0" applyFont="1" applyBorder="1"/>
    <xf numFmtId="0" fontId="22" fillId="0" borderId="33" xfId="0" applyFont="1" applyBorder="1" applyAlignment="1">
      <alignment horizontal="left"/>
    </xf>
    <xf numFmtId="0" fontId="26" fillId="0" borderId="32" xfId="0" applyFont="1" applyBorder="1"/>
    <xf numFmtId="49" fontId="22" fillId="0" borderId="33" xfId="0" applyNumberFormat="1" applyFont="1" applyBorder="1" applyAlignment="1">
      <alignment horizontal="left"/>
    </xf>
    <xf numFmtId="49" fontId="26" fillId="18" borderId="32" xfId="0" applyNumberFormat="1" applyFont="1" applyFill="1" applyBorder="1"/>
    <xf numFmtId="49" fontId="20" fillId="18" borderId="12" xfId="0" applyNumberFormat="1" applyFont="1" applyFill="1" applyBorder="1"/>
    <xf numFmtId="49" fontId="26" fillId="18" borderId="11" xfId="0" applyNumberFormat="1" applyFont="1" applyFill="1" applyBorder="1"/>
    <xf numFmtId="49" fontId="20" fillId="18" borderId="11" xfId="0" applyNumberFormat="1" applyFont="1" applyFill="1" applyBorder="1"/>
    <xf numFmtId="0" fontId="22" fillId="0" borderId="24" xfId="0" applyFont="1" applyFill="1" applyBorder="1"/>
    <xf numFmtId="3" fontId="22" fillId="0" borderId="33" xfId="0" applyNumberFormat="1" applyFont="1" applyBorder="1" applyAlignment="1">
      <alignment horizontal="left"/>
    </xf>
    <xf numFmtId="0" fontId="20" fillId="0" borderId="0" xfId="0" applyFont="1" applyFill="1"/>
    <xf numFmtId="49" fontId="26" fillId="18" borderId="34" xfId="0" applyNumberFormat="1" applyFont="1" applyFill="1" applyBorder="1"/>
    <xf numFmtId="49" fontId="20" fillId="18" borderId="14" xfId="0" applyNumberFormat="1" applyFont="1" applyFill="1" applyBorder="1"/>
    <xf numFmtId="49" fontId="26" fillId="18" borderId="0" xfId="0" applyNumberFormat="1" applyFont="1" applyFill="1" applyBorder="1"/>
    <xf numFmtId="49" fontId="20" fillId="18" borderId="0" xfId="0" applyNumberFormat="1" applyFont="1" applyFill="1" applyBorder="1"/>
    <xf numFmtId="49" fontId="22" fillId="0" borderId="24" xfId="0" applyNumberFormat="1" applyFont="1" applyBorder="1" applyAlignment="1">
      <alignment horizontal="left"/>
    </xf>
    <xf numFmtId="0" fontId="22" fillId="0" borderId="35" xfId="0" applyFont="1" applyBorder="1"/>
    <xf numFmtId="0" fontId="22" fillId="0" borderId="24" xfId="0" applyNumberFormat="1" applyFont="1" applyBorder="1"/>
    <xf numFmtId="0" fontId="22" fillId="0" borderId="36" xfId="0" applyNumberFormat="1" applyFont="1" applyBorder="1" applyAlignment="1">
      <alignment horizontal="left"/>
    </xf>
    <xf numFmtId="0" fontId="20" fillId="0" borderId="0" xfId="0" applyNumberFormat="1" applyFont="1" applyBorder="1"/>
    <xf numFmtId="0" fontId="20" fillId="0" borderId="0" xfId="0" applyNumberFormat="1" applyFont="1"/>
    <xf numFmtId="0" fontId="22" fillId="0" borderId="36" xfId="0" applyFont="1" applyBorder="1" applyAlignment="1">
      <alignment horizontal="left"/>
    </xf>
    <xf numFmtId="0" fontId="20" fillId="0" borderId="0" xfId="0" applyFont="1" applyBorder="1"/>
    <xf numFmtId="0" fontId="22" fillId="0" borderId="24" xfId="0" applyFont="1" applyFill="1" applyBorder="1" applyAlignment="1"/>
    <xf numFmtId="0" fontId="22" fillId="0" borderId="36" xfId="0" applyFont="1" applyFill="1" applyBorder="1" applyAlignment="1"/>
    <xf numFmtId="0" fontId="20" fillId="0" borderId="0" xfId="0" applyFont="1" applyFill="1" applyBorder="1" applyAlignment="1"/>
    <xf numFmtId="0" fontId="22" fillId="0" borderId="24" xfId="0" applyFont="1" applyBorder="1" applyAlignment="1"/>
    <xf numFmtId="0" fontId="22" fillId="0" borderId="36" xfId="0" applyFont="1" applyBorder="1" applyAlignment="1"/>
    <xf numFmtId="3" fontId="20" fillId="0" borderId="0" xfId="0" applyNumberFormat="1" applyFont="1"/>
    <xf numFmtId="0" fontId="22" fillId="0" borderId="32" xfId="0" applyFont="1" applyBorder="1"/>
    <xf numFmtId="0" fontId="22" fillId="0" borderId="30" xfId="0" applyFont="1" applyBorder="1" applyAlignment="1">
      <alignment horizontal="left"/>
    </xf>
    <xf numFmtId="0" fontId="22" fillId="0" borderId="37" xfId="0" applyFont="1" applyBorder="1" applyAlignment="1">
      <alignment horizontal="left"/>
    </xf>
    <xf numFmtId="0" fontId="21" fillId="0" borderId="38" xfId="0" applyFont="1" applyBorder="1" applyAlignment="1">
      <alignment horizontal="centerContinuous" vertical="center"/>
    </xf>
    <xf numFmtId="0" fontId="25" fillId="0" borderId="39" xfId="0" applyFont="1" applyBorder="1" applyAlignment="1">
      <alignment horizontal="centerContinuous" vertical="center"/>
    </xf>
    <xf numFmtId="0" fontId="20" fillId="0" borderId="39" xfId="0" applyFont="1" applyBorder="1" applyAlignment="1">
      <alignment horizontal="centerContinuous" vertical="center"/>
    </xf>
    <xf numFmtId="0" fontId="20" fillId="0" borderId="40" xfId="0" applyFont="1" applyBorder="1" applyAlignment="1">
      <alignment horizontal="centerContinuous" vertical="center"/>
    </xf>
    <xf numFmtId="0" fontId="26" fillId="18" borderId="21" xfId="0" applyFont="1" applyFill="1" applyBorder="1" applyAlignment="1">
      <alignment horizontal="left"/>
    </xf>
    <xf numFmtId="0" fontId="20" fillId="18" borderId="22" xfId="0" applyFont="1" applyFill="1" applyBorder="1" applyAlignment="1">
      <alignment horizontal="left"/>
    </xf>
    <xf numFmtId="0" fontId="20" fillId="18" borderId="41" xfId="0" applyFont="1" applyFill="1" applyBorder="1" applyAlignment="1">
      <alignment horizontal="centerContinuous"/>
    </xf>
    <xf numFmtId="0" fontId="26" fillId="18" borderId="22" xfId="0" applyFont="1" applyFill="1" applyBorder="1" applyAlignment="1">
      <alignment horizontal="centerContinuous"/>
    </xf>
    <xf numFmtId="0" fontId="20" fillId="18" borderId="22" xfId="0" applyFont="1" applyFill="1" applyBorder="1" applyAlignment="1">
      <alignment horizontal="centerContinuous"/>
    </xf>
    <xf numFmtId="0" fontId="20" fillId="0" borderId="42" xfId="0" applyFont="1" applyBorder="1"/>
    <xf numFmtId="0" fontId="20" fillId="0" borderId="43" xfId="0" applyFont="1" applyBorder="1"/>
    <xf numFmtId="3" fontId="20" fillId="0" borderId="31" xfId="0" applyNumberFormat="1" applyFont="1" applyBorder="1"/>
    <xf numFmtId="0" fontId="20" fillId="0" borderId="27" xfId="0" applyFont="1" applyBorder="1"/>
    <xf numFmtId="3" fontId="20" fillId="0" borderId="29" xfId="0" applyNumberFormat="1" applyFont="1" applyBorder="1"/>
    <xf numFmtId="0" fontId="20" fillId="0" borderId="28" xfId="0" applyFont="1" applyBorder="1"/>
    <xf numFmtId="3" fontId="20" fillId="0" borderId="11" xfId="0" applyNumberFormat="1" applyFont="1" applyBorder="1"/>
    <xf numFmtId="0" fontId="20" fillId="0" borderId="12" xfId="0" applyFont="1" applyBorder="1"/>
    <xf numFmtId="0" fontId="20" fillId="0" borderId="44" xfId="0" applyFont="1" applyBorder="1"/>
    <xf numFmtId="0" fontId="20" fillId="0" borderId="43" xfId="0" applyFont="1" applyBorder="1" applyAlignment="1">
      <alignment shrinkToFit="1"/>
    </xf>
    <xf numFmtId="0" fontId="20" fillId="0" borderId="45" xfId="0" applyFont="1" applyBorder="1"/>
    <xf numFmtId="0" fontId="20" fillId="0" borderId="34" xfId="0" applyFont="1" applyBorder="1"/>
    <xf numFmtId="3" fontId="20" fillId="0" borderId="48" xfId="0" applyNumberFormat="1" applyFont="1" applyBorder="1"/>
    <xf numFmtId="0" fontId="20" fillId="0" borderId="46" xfId="0" applyFont="1" applyBorder="1"/>
    <xf numFmtId="3" fontId="20" fillId="0" borderId="49" xfId="0" applyNumberFormat="1" applyFont="1" applyBorder="1"/>
    <xf numFmtId="0" fontId="20" fillId="0" borderId="47" xfId="0" applyFont="1" applyBorder="1"/>
    <xf numFmtId="0" fontId="26" fillId="18" borderId="27" xfId="0" applyFont="1" applyFill="1" applyBorder="1"/>
    <xf numFmtId="0" fontId="26" fillId="18" borderId="29" xfId="0" applyFont="1" applyFill="1" applyBorder="1"/>
    <xf numFmtId="0" fontId="26" fillId="18" borderId="28" xfId="0" applyFont="1" applyFill="1" applyBorder="1"/>
    <xf numFmtId="0" fontId="26" fillId="18" borderId="50" xfId="0" applyFont="1" applyFill="1" applyBorder="1"/>
    <xf numFmtId="0" fontId="26" fillId="18" borderId="51" xfId="0" applyFont="1" applyFill="1" applyBorder="1"/>
    <xf numFmtId="0" fontId="20" fillId="0" borderId="14" xfId="0" applyFont="1" applyBorder="1"/>
    <xf numFmtId="0" fontId="20" fillId="0" borderId="13" xfId="0" applyFont="1" applyBorder="1"/>
    <xf numFmtId="0" fontId="20" fillId="0" borderId="52" xfId="0" applyFont="1" applyBorder="1"/>
    <xf numFmtId="0" fontId="20" fillId="0" borderId="0" xfId="0" applyFont="1" applyBorder="1" applyAlignment="1">
      <alignment horizontal="right"/>
    </xf>
    <xf numFmtId="167" fontId="20" fillId="0" borderId="0" xfId="0" applyNumberFormat="1" applyFont="1" applyBorder="1"/>
    <xf numFmtId="0" fontId="20" fillId="0" borderId="0" xfId="0" applyFont="1" applyFill="1" applyBorder="1"/>
    <xf numFmtId="0" fontId="20" fillId="0" borderId="53" xfId="0" applyFont="1" applyBorder="1"/>
    <xf numFmtId="0" fontId="20" fillId="0" borderId="54" xfId="0" applyFont="1" applyBorder="1"/>
    <xf numFmtId="0" fontId="20" fillId="0" borderId="55" xfId="0" applyFont="1" applyBorder="1"/>
    <xf numFmtId="0" fontId="20" fillId="0" borderId="16" xfId="0" applyFont="1" applyBorder="1"/>
    <xf numFmtId="165" fontId="20" fillId="0" borderId="17" xfId="0" applyNumberFormat="1" applyFont="1" applyBorder="1" applyAlignment="1">
      <alignment horizontal="right"/>
    </xf>
    <xf numFmtId="0" fontId="20" fillId="0" borderId="17" xfId="0" applyFont="1" applyBorder="1"/>
    <xf numFmtId="0" fontId="20" fillId="0" borderId="11" xfId="0" applyFont="1" applyBorder="1"/>
    <xf numFmtId="165" fontId="20" fillId="0" borderId="12" xfId="0" applyNumberFormat="1" applyFont="1" applyBorder="1" applyAlignment="1">
      <alignment horizontal="right"/>
    </xf>
    <xf numFmtId="0" fontId="25" fillId="18" borderId="46" xfId="0" applyFont="1" applyFill="1" applyBorder="1"/>
    <xf numFmtId="0" fontId="25" fillId="18" borderId="49" xfId="0" applyFont="1" applyFill="1" applyBorder="1"/>
    <xf numFmtId="0" fontId="25" fillId="18" borderId="47" xfId="0" applyFont="1" applyFill="1" applyBorder="1"/>
    <xf numFmtId="0" fontId="25" fillId="0" borderId="0" xfId="0" applyFont="1"/>
    <xf numFmtId="0" fontId="20" fillId="0" borderId="0" xfId="0" applyFont="1" applyAlignment="1">
      <alignment vertical="justify"/>
    </xf>
    <xf numFmtId="49" fontId="26" fillId="0" borderId="60" xfId="28" applyNumberFormat="1" applyFont="1" applyBorder="1"/>
    <xf numFmtId="49" fontId="20" fillId="0" borderId="60" xfId="28" applyNumberFormat="1" applyFont="1" applyBorder="1"/>
    <xf numFmtId="49" fontId="20" fillId="0" borderId="60" xfId="28" applyNumberFormat="1" applyFont="1" applyBorder="1" applyAlignment="1">
      <alignment horizontal="right"/>
    </xf>
    <xf numFmtId="0" fontId="20" fillId="0" borderId="61" xfId="28" applyFont="1" applyBorder="1"/>
    <xf numFmtId="49" fontId="20" fillId="0" borderId="60" xfId="0" applyNumberFormat="1" applyFont="1" applyBorder="1" applyAlignment="1">
      <alignment horizontal="left"/>
    </xf>
    <xf numFmtId="0" fontId="20" fillId="0" borderId="62" xfId="0" applyNumberFormat="1" applyFont="1" applyBorder="1"/>
    <xf numFmtId="49" fontId="26" fillId="0" borderId="65" xfId="28" applyNumberFormat="1" applyFont="1" applyBorder="1"/>
    <xf numFmtId="49" fontId="20" fillId="0" borderId="65" xfId="28" applyNumberFormat="1" applyFont="1" applyBorder="1"/>
    <xf numFmtId="49" fontId="20" fillId="0" borderId="65" xfId="28" applyNumberFormat="1" applyFont="1" applyBorder="1" applyAlignment="1">
      <alignment horizontal="right"/>
    </xf>
    <xf numFmtId="49" fontId="21" fillId="0" borderId="0" xfId="0" applyNumberFormat="1" applyFont="1" applyAlignment="1">
      <alignment horizontal="centerContinuous"/>
    </xf>
    <xf numFmtId="0" fontId="21" fillId="0" borderId="0" xfId="0" applyFont="1" applyAlignment="1">
      <alignment horizontal="centerContinuous"/>
    </xf>
    <xf numFmtId="0" fontId="21" fillId="0" borderId="0" xfId="0" applyFont="1" applyBorder="1" applyAlignment="1">
      <alignment horizontal="centerContinuous"/>
    </xf>
    <xf numFmtId="49" fontId="26" fillId="18" borderId="21" xfId="0" applyNumberFormat="1" applyFont="1" applyFill="1" applyBorder="1" applyAlignment="1">
      <alignment horizontal="center"/>
    </xf>
    <xf numFmtId="0" fontId="26" fillId="18" borderId="22" xfId="0" applyFont="1" applyFill="1" applyBorder="1" applyAlignment="1">
      <alignment horizontal="center"/>
    </xf>
    <xf numFmtId="0" fontId="26" fillId="18" borderId="41" xfId="0" applyFont="1" applyFill="1" applyBorder="1" applyAlignment="1">
      <alignment horizontal="center"/>
    </xf>
    <xf numFmtId="0" fontId="26" fillId="18" borderId="23" xfId="0" applyFont="1" applyFill="1" applyBorder="1" applyAlignment="1">
      <alignment horizontal="center"/>
    </xf>
    <xf numFmtId="0" fontId="26" fillId="18" borderId="68" xfId="0" applyFont="1" applyFill="1" applyBorder="1" applyAlignment="1">
      <alignment horizontal="center"/>
    </xf>
    <xf numFmtId="0" fontId="26" fillId="18" borderId="69" xfId="0" applyFont="1" applyFill="1" applyBorder="1" applyAlignment="1">
      <alignment horizontal="center"/>
    </xf>
    <xf numFmtId="3" fontId="20" fillId="0" borderId="52" xfId="0" applyNumberFormat="1" applyFont="1" applyBorder="1"/>
    <xf numFmtId="0" fontId="26" fillId="18" borderId="21" xfId="0" applyFont="1" applyFill="1" applyBorder="1"/>
    <xf numFmtId="0" fontId="26" fillId="18" borderId="22" xfId="0" applyFont="1" applyFill="1" applyBorder="1"/>
    <xf numFmtId="3" fontId="26" fillId="18" borderId="41" xfId="0" applyNumberFormat="1" applyFont="1" applyFill="1" applyBorder="1"/>
    <xf numFmtId="3" fontId="26" fillId="18" borderId="23" xfId="0" applyNumberFormat="1" applyFont="1" applyFill="1" applyBorder="1"/>
    <xf numFmtId="3" fontId="26" fillId="18" borderId="68" xfId="0" applyNumberFormat="1" applyFont="1" applyFill="1" applyBorder="1"/>
    <xf numFmtId="3" fontId="26" fillId="18" borderId="69" xfId="0" applyNumberFormat="1" applyFont="1" applyFill="1" applyBorder="1"/>
    <xf numFmtId="3" fontId="22" fillId="0" borderId="0" xfId="0" applyNumberFormat="1" applyFont="1"/>
    <xf numFmtId="4" fontId="22" fillId="0" borderId="0" xfId="0" applyNumberFormat="1" applyFont="1"/>
    <xf numFmtId="0" fontId="20" fillId="0" borderId="0" xfId="28" applyFont="1"/>
    <xf numFmtId="0" fontId="29" fillId="0" borderId="0" xfId="28" applyFont="1" applyAlignment="1">
      <alignment horizontal="centerContinuous"/>
    </xf>
    <xf numFmtId="0" fontId="30" fillId="0" borderId="0" xfId="28" applyFont="1" applyAlignment="1">
      <alignment horizontal="centerContinuous"/>
    </xf>
    <xf numFmtId="0" fontId="30" fillId="0" borderId="0" xfId="28" applyFont="1" applyAlignment="1">
      <alignment horizontal="right"/>
    </xf>
    <xf numFmtId="0" fontId="20" fillId="0" borderId="60" xfId="28" applyFont="1" applyBorder="1"/>
    <xf numFmtId="0" fontId="22" fillId="0" borderId="61" xfId="28" applyFont="1" applyBorder="1" applyAlignment="1">
      <alignment horizontal="right"/>
    </xf>
    <xf numFmtId="49" fontId="20" fillId="0" borderId="60" xfId="28" applyNumberFormat="1" applyFont="1" applyBorder="1" applyAlignment="1">
      <alignment horizontal="left"/>
    </xf>
    <xf numFmtId="0" fontId="20" fillId="0" borderId="62" xfId="28" applyFont="1" applyBorder="1"/>
    <xf numFmtId="0" fontId="20" fillId="0" borderId="65" xfId="28" applyFont="1" applyBorder="1"/>
    <xf numFmtId="0" fontId="22" fillId="0" borderId="0" xfId="28" applyFont="1"/>
    <xf numFmtId="0" fontId="20" fillId="0" borderId="0" xfId="28" applyFont="1" applyAlignment="1">
      <alignment horizontal="right"/>
    </xf>
    <xf numFmtId="0" fontId="20" fillId="0" borderId="0" xfId="28" applyFont="1" applyAlignment="1"/>
    <xf numFmtId="49" fontId="22" fillId="18" borderId="24" xfId="28" applyNumberFormat="1" applyFont="1" applyFill="1" applyBorder="1"/>
    <xf numFmtId="0" fontId="22" fillId="18" borderId="12" xfId="28" applyFont="1" applyFill="1" applyBorder="1" applyAlignment="1">
      <alignment horizontal="center"/>
    </xf>
    <xf numFmtId="0" fontId="22" fillId="18" borderId="12" xfId="28" applyNumberFormat="1" applyFont="1" applyFill="1" applyBorder="1" applyAlignment="1">
      <alignment horizontal="center"/>
    </xf>
    <xf numFmtId="0" fontId="22" fillId="18" borderId="24" xfId="28" applyFont="1" applyFill="1" applyBorder="1" applyAlignment="1">
      <alignment horizontal="center"/>
    </xf>
    <xf numFmtId="0" fontId="22" fillId="18" borderId="24" xfId="28" applyFont="1" applyFill="1" applyBorder="1" applyAlignment="1">
      <alignment horizontal="center" wrapText="1"/>
    </xf>
    <xf numFmtId="0" fontId="26" fillId="0" borderId="26" xfId="28" applyFont="1" applyBorder="1" applyAlignment="1">
      <alignment horizontal="center"/>
    </xf>
    <xf numFmtId="49" fontId="26" fillId="0" borderId="26" xfId="28" applyNumberFormat="1" applyFont="1" applyBorder="1" applyAlignment="1">
      <alignment horizontal="left"/>
    </xf>
    <xf numFmtId="0" fontId="26" fillId="0" borderId="10" xfId="28" applyFont="1" applyBorder="1"/>
    <xf numFmtId="0" fontId="20" fillId="0" borderId="11" xfId="28" applyFont="1" applyBorder="1" applyAlignment="1">
      <alignment horizontal="center"/>
    </xf>
    <xf numFmtId="0" fontId="20" fillId="0" borderId="11" xfId="28" applyNumberFormat="1" applyFont="1" applyBorder="1" applyAlignment="1">
      <alignment horizontal="right"/>
    </xf>
    <xf numFmtId="0" fontId="20" fillId="0" borderId="12" xfId="28" applyNumberFormat="1" applyFont="1" applyBorder="1"/>
    <xf numFmtId="0" fontId="20" fillId="0" borderId="15" xfId="28" applyNumberFormat="1" applyFont="1" applyFill="1" applyBorder="1"/>
    <xf numFmtId="0" fontId="20" fillId="0" borderId="17" xfId="28" applyNumberFormat="1" applyFont="1" applyFill="1" applyBorder="1"/>
    <xf numFmtId="0" fontId="20" fillId="0" borderId="15" xfId="28" applyFont="1" applyFill="1" applyBorder="1"/>
    <xf numFmtId="0" fontId="20" fillId="0" borderId="17" xfId="28" applyFont="1" applyFill="1" applyBorder="1"/>
    <xf numFmtId="0" fontId="31" fillId="0" borderId="0" xfId="28" applyFont="1"/>
    <xf numFmtId="0" fontId="27" fillId="0" borderId="25" xfId="28" applyFont="1" applyBorder="1" applyAlignment="1">
      <alignment horizontal="center" vertical="top"/>
    </xf>
    <xf numFmtId="49" fontId="27" fillId="0" borderId="25" xfId="28" applyNumberFormat="1" applyFont="1" applyBorder="1" applyAlignment="1">
      <alignment horizontal="left" vertical="top"/>
    </xf>
    <xf numFmtId="0" fontId="27" fillId="0" borderId="25" xfId="28" applyFont="1" applyBorder="1" applyAlignment="1">
      <alignment vertical="top" wrapText="1"/>
    </xf>
    <xf numFmtId="49" fontId="27" fillId="0" borderId="25" xfId="28" applyNumberFormat="1" applyFont="1" applyBorder="1" applyAlignment="1">
      <alignment horizontal="center" shrinkToFit="1"/>
    </xf>
    <xf numFmtId="4" fontId="27" fillId="0" borderId="25" xfId="28" applyNumberFormat="1" applyFont="1" applyBorder="1" applyAlignment="1">
      <alignment horizontal="right"/>
    </xf>
    <xf numFmtId="4" fontId="27" fillId="0" borderId="25" xfId="28" applyNumberFormat="1" applyFont="1" applyBorder="1"/>
    <xf numFmtId="164" fontId="27" fillId="0" borderId="25" xfId="28" applyNumberFormat="1" applyFont="1" applyBorder="1"/>
    <xf numFmtId="4" fontId="27" fillId="0" borderId="17" xfId="28" applyNumberFormat="1" applyFont="1" applyBorder="1"/>
    <xf numFmtId="0" fontId="22" fillId="0" borderId="26" xfId="28" applyFont="1" applyBorder="1" applyAlignment="1">
      <alignment horizontal="center"/>
    </xf>
    <xf numFmtId="49" fontId="22" fillId="0" borderId="26" xfId="28" applyNumberFormat="1" applyFont="1" applyBorder="1" applyAlignment="1">
      <alignment horizontal="left"/>
    </xf>
    <xf numFmtId="4" fontId="20" fillId="0" borderId="14" xfId="28" applyNumberFormat="1" applyFont="1" applyBorder="1"/>
    <xf numFmtId="0" fontId="34" fillId="0" borderId="0" xfId="28" applyFont="1" applyAlignment="1">
      <alignment wrapText="1"/>
    </xf>
    <xf numFmtId="49" fontId="22" fillId="0" borderId="26" xfId="28" applyNumberFormat="1" applyFont="1" applyBorder="1" applyAlignment="1">
      <alignment horizontal="right"/>
    </xf>
    <xf numFmtId="4" fontId="35" fillId="22" borderId="72" xfId="28" applyNumberFormat="1" applyFont="1" applyFill="1" applyBorder="1" applyAlignment="1">
      <alignment horizontal="right" wrapText="1"/>
    </xf>
    <xf numFmtId="0" fontId="35" fillId="22" borderId="13" xfId="28" applyFont="1" applyFill="1" applyBorder="1" applyAlignment="1">
      <alignment horizontal="left" wrapText="1"/>
    </xf>
    <xf numFmtId="0" fontId="35" fillId="0" borderId="14" xfId="0" applyFont="1" applyBorder="1" applyAlignment="1">
      <alignment horizontal="right"/>
    </xf>
    <xf numFmtId="0" fontId="20" fillId="0" borderId="13" xfId="28" applyFont="1" applyBorder="1"/>
    <xf numFmtId="0" fontId="20" fillId="0" borderId="0" xfId="28" applyFont="1" applyBorder="1"/>
    <xf numFmtId="0" fontId="20" fillId="18" borderId="24" xfId="28" applyFont="1" applyFill="1" applyBorder="1" applyAlignment="1">
      <alignment horizontal="center"/>
    </xf>
    <xf numFmtId="49" fontId="37" fillId="18" borderId="24" xfId="28" applyNumberFormat="1" applyFont="1" applyFill="1" applyBorder="1" applyAlignment="1">
      <alignment horizontal="left"/>
    </xf>
    <xf numFmtId="0" fontId="37" fillId="18" borderId="10" xfId="28" applyFont="1" applyFill="1" applyBorder="1"/>
    <xf numFmtId="0" fontId="20" fillId="18" borderId="11" xfId="28" applyFont="1" applyFill="1" applyBorder="1" applyAlignment="1">
      <alignment horizontal="center"/>
    </xf>
    <xf numFmtId="4" fontId="20" fillId="18" borderId="11" xfId="28" applyNumberFormat="1" applyFont="1" applyFill="1" applyBorder="1" applyAlignment="1">
      <alignment horizontal="right"/>
    </xf>
    <xf numFmtId="4" fontId="20" fillId="18" borderId="12" xfId="28" applyNumberFormat="1" applyFont="1" applyFill="1" applyBorder="1" applyAlignment="1">
      <alignment horizontal="right"/>
    </xf>
    <xf numFmtId="4" fontId="26" fillId="18" borderId="24" xfId="28" applyNumberFormat="1" applyFont="1" applyFill="1" applyBorder="1"/>
    <xf numFmtId="0" fontId="20" fillId="18" borderId="11" xfId="28" applyFont="1" applyFill="1" applyBorder="1"/>
    <xf numFmtId="4" fontId="26" fillId="18" borderId="12" xfId="28" applyNumberFormat="1" applyFont="1" applyFill="1" applyBorder="1"/>
    <xf numFmtId="3" fontId="20" fillId="0" borderId="0" xfId="28" applyNumberFormat="1" applyFont="1"/>
    <xf numFmtId="0" fontId="38" fillId="0" borderId="0" xfId="28" applyFont="1" applyAlignment="1"/>
    <xf numFmtId="0" fontId="39" fillId="0" borderId="0" xfId="28" applyFont="1" applyBorder="1"/>
    <xf numFmtId="3" fontId="39" fillId="0" borderId="0" xfId="28" applyNumberFormat="1" applyFont="1" applyBorder="1" applyAlignment="1">
      <alignment horizontal="right"/>
    </xf>
    <xf numFmtId="4" fontId="39" fillId="0" borderId="0" xfId="28" applyNumberFormat="1" applyFont="1" applyBorder="1"/>
    <xf numFmtId="0" fontId="38" fillId="0" borderId="0" xfId="28" applyFont="1" applyBorder="1" applyAlignment="1"/>
    <xf numFmtId="0" fontId="20" fillId="0" borderId="0" xfId="28" applyFont="1" applyBorder="1" applyAlignment="1">
      <alignment horizontal="right"/>
    </xf>
    <xf numFmtId="49" fontId="22" fillId="0" borderId="34" xfId="0" applyNumberFormat="1" applyFont="1" applyBorder="1"/>
    <xf numFmtId="3" fontId="20" fillId="0" borderId="14" xfId="0" applyNumberFormat="1" applyFont="1" applyBorder="1"/>
    <xf numFmtId="3" fontId="20" fillId="0" borderId="26" xfId="0" applyNumberFormat="1" applyFont="1" applyBorder="1"/>
    <xf numFmtId="3" fontId="20" fillId="0" borderId="73" xfId="0" applyNumberFormat="1" applyFont="1" applyBorder="1"/>
    <xf numFmtId="3" fontId="34" fillId="0" borderId="0" xfId="28" applyNumberFormat="1" applyFont="1" applyAlignment="1">
      <alignment wrapText="1"/>
    </xf>
    <xf numFmtId="0" fontId="22" fillId="19" borderId="0" xfId="0" applyFont="1" applyFill="1" applyBorder="1" applyAlignment="1">
      <alignment horizontal="left"/>
    </xf>
    <xf numFmtId="0" fontId="22" fillId="19" borderId="0" xfId="0" applyFont="1" applyFill="1" applyBorder="1"/>
    <xf numFmtId="168" fontId="22" fillId="19" borderId="0" xfId="0" applyNumberFormat="1" applyFont="1" applyFill="1" applyBorder="1"/>
    <xf numFmtId="3" fontId="23" fillId="19" borderId="0" xfId="0" applyNumberFormat="1" applyFont="1" applyFill="1" applyBorder="1" applyAlignment="1">
      <alignment horizontal="right"/>
    </xf>
    <xf numFmtId="0" fontId="20" fillId="19" borderId="0" xfId="0" applyFont="1" applyFill="1" applyBorder="1"/>
    <xf numFmtId="0" fontId="25" fillId="19" borderId="0" xfId="0" applyFont="1" applyFill="1" applyBorder="1" applyAlignment="1">
      <alignment horizontal="left"/>
    </xf>
    <xf numFmtId="0" fontId="21" fillId="19" borderId="0" xfId="0" applyFont="1" applyFill="1" applyBorder="1" applyAlignment="1">
      <alignment horizontal="center"/>
    </xf>
    <xf numFmtId="0" fontId="20" fillId="19" borderId="0" xfId="0" applyFont="1" applyFill="1" applyBorder="1" applyAlignment="1"/>
    <xf numFmtId="0" fontId="23" fillId="19" borderId="0" xfId="0" applyFont="1" applyFill="1" applyBorder="1" applyAlignment="1">
      <alignment vertical="center"/>
    </xf>
    <xf numFmtId="0" fontId="26" fillId="19" borderId="0" xfId="0" applyFont="1" applyFill="1" applyBorder="1" applyAlignment="1">
      <alignment vertical="center"/>
    </xf>
    <xf numFmtId="0" fontId="26" fillId="19" borderId="0" xfId="0" applyFont="1" applyFill="1" applyBorder="1" applyAlignment="1">
      <alignment vertical="center" wrapText="1"/>
    </xf>
    <xf numFmtId="0" fontId="26" fillId="19" borderId="0" xfId="0" applyFont="1" applyFill="1" applyBorder="1" applyAlignment="1">
      <alignment horizontal="center" vertical="center" wrapText="1"/>
    </xf>
    <xf numFmtId="49" fontId="22" fillId="19" borderId="0" xfId="0" applyNumberFormat="1" applyFont="1" applyFill="1" applyBorder="1" applyAlignment="1">
      <alignment horizontal="left"/>
    </xf>
    <xf numFmtId="3" fontId="22" fillId="19" borderId="0" xfId="0" applyNumberFormat="1" applyFont="1" applyFill="1" applyBorder="1" applyAlignment="1">
      <alignment horizontal="right"/>
    </xf>
    <xf numFmtId="49" fontId="23" fillId="19" borderId="0" xfId="0" applyNumberFormat="1" applyFont="1" applyFill="1" applyBorder="1" applyAlignment="1">
      <alignment horizontal="left" vertical="center"/>
    </xf>
    <xf numFmtId="3" fontId="23" fillId="19" borderId="0" xfId="0" applyNumberFormat="1" applyFont="1" applyFill="1" applyBorder="1" applyAlignment="1">
      <alignment horizontal="right" vertical="center"/>
    </xf>
    <xf numFmtId="0" fontId="21" fillId="19" borderId="0" xfId="0" applyFont="1" applyFill="1" applyBorder="1" applyAlignment="1">
      <alignment horizontal="centerContinuous"/>
    </xf>
    <xf numFmtId="3" fontId="21" fillId="19" borderId="0" xfId="0" applyNumberFormat="1" applyFont="1" applyFill="1" applyBorder="1" applyAlignment="1">
      <alignment horizontal="centerContinuous"/>
    </xf>
    <xf numFmtId="3" fontId="20" fillId="19" borderId="0" xfId="0" applyNumberFormat="1" applyFont="1" applyFill="1" applyBorder="1"/>
    <xf numFmtId="0" fontId="26" fillId="19" borderId="0" xfId="0" applyFont="1" applyFill="1" applyBorder="1"/>
    <xf numFmtId="0" fontId="26" fillId="19" borderId="0" xfId="0" applyFont="1" applyFill="1" applyBorder="1" applyAlignment="1">
      <alignment horizontal="right"/>
    </xf>
    <xf numFmtId="0" fontId="26" fillId="19" borderId="0" xfId="0" applyFont="1" applyFill="1" applyBorder="1" applyAlignment="1">
      <alignment horizontal="center"/>
    </xf>
    <xf numFmtId="4" fontId="23" fillId="19" borderId="0" xfId="0" applyNumberFormat="1" applyFont="1" applyFill="1" applyBorder="1" applyAlignment="1">
      <alignment horizontal="right"/>
    </xf>
    <xf numFmtId="3" fontId="20" fillId="19" borderId="0" xfId="0" applyNumberFormat="1" applyFont="1" applyFill="1" applyBorder="1" applyAlignment="1">
      <alignment horizontal="right"/>
    </xf>
    <xf numFmtId="165" fontId="20" fillId="19" borderId="0" xfId="0" applyNumberFormat="1" applyFont="1" applyFill="1" applyBorder="1" applyAlignment="1">
      <alignment horizontal="right"/>
    </xf>
    <xf numFmtId="4" fontId="20" fillId="19" borderId="0" xfId="0" applyNumberFormat="1" applyFont="1" applyFill="1" applyBorder="1" applyAlignment="1">
      <alignment horizontal="right"/>
    </xf>
    <xf numFmtId="4" fontId="20" fillId="19" borderId="0" xfId="0" applyNumberFormat="1" applyFont="1" applyFill="1" applyBorder="1"/>
    <xf numFmtId="0" fontId="27" fillId="0" borderId="26" xfId="28" applyFont="1" applyBorder="1" applyAlignment="1">
      <alignment horizontal="center" vertical="top"/>
    </xf>
    <xf numFmtId="49" fontId="27" fillId="0" borderId="26" xfId="28" applyNumberFormat="1" applyFont="1" applyBorder="1" applyAlignment="1">
      <alignment horizontal="left" vertical="top"/>
    </xf>
    <xf numFmtId="49" fontId="27" fillId="0" borderId="0" xfId="28" applyNumberFormat="1" applyFont="1" applyBorder="1" applyAlignment="1">
      <alignment horizontal="center" shrinkToFit="1"/>
    </xf>
    <xf numFmtId="4" fontId="27" fillId="0" borderId="0" xfId="28" applyNumberFormat="1" applyFont="1" applyBorder="1" applyAlignment="1">
      <alignment horizontal="right"/>
    </xf>
    <xf numFmtId="4" fontId="27" fillId="0" borderId="14" xfId="28" applyNumberFormat="1" applyFont="1" applyBorder="1"/>
    <xf numFmtId="164" fontId="27" fillId="0" borderId="0" xfId="28" applyNumberFormat="1" applyFont="1" applyBorder="1"/>
    <xf numFmtId="0" fontId="40" fillId="0" borderId="13" xfId="28" applyFont="1" applyBorder="1" applyAlignment="1">
      <alignment vertical="top" wrapText="1"/>
    </xf>
    <xf numFmtId="0" fontId="27" fillId="23" borderId="25" xfId="28" applyFont="1" applyFill="1" applyBorder="1" applyAlignment="1">
      <alignment horizontal="center" vertical="top"/>
    </xf>
    <xf numFmtId="49" fontId="27" fillId="23" borderId="25" xfId="28" applyNumberFormat="1" applyFont="1" applyFill="1" applyBorder="1" applyAlignment="1">
      <alignment horizontal="left" vertical="top"/>
    </xf>
    <xf numFmtId="0" fontId="27" fillId="23" borderId="25" xfId="28" applyFont="1" applyFill="1" applyBorder="1" applyAlignment="1">
      <alignment vertical="top" wrapText="1"/>
    </xf>
    <xf numFmtId="49" fontId="27" fillId="23" borderId="25" xfId="28" applyNumberFormat="1" applyFont="1" applyFill="1" applyBorder="1" applyAlignment="1">
      <alignment horizontal="center" shrinkToFit="1"/>
    </xf>
    <xf numFmtId="4" fontId="27" fillId="23" borderId="25" xfId="28" applyNumberFormat="1" applyFont="1" applyFill="1" applyBorder="1" applyAlignment="1">
      <alignment horizontal="right"/>
    </xf>
    <xf numFmtId="4" fontId="27" fillId="23" borderId="25" xfId="28" applyNumberFormat="1" applyFont="1" applyFill="1" applyBorder="1"/>
    <xf numFmtId="0" fontId="22" fillId="23" borderId="26" xfId="28" applyFont="1" applyFill="1" applyBorder="1" applyAlignment="1">
      <alignment horizontal="center"/>
    </xf>
    <xf numFmtId="49" fontId="22" fillId="23" borderId="26" xfId="28" applyNumberFormat="1" applyFont="1" applyFill="1" applyBorder="1" applyAlignment="1">
      <alignment horizontal="right"/>
    </xf>
    <xf numFmtId="4" fontId="35" fillId="24" borderId="72" xfId="28" applyNumberFormat="1" applyFont="1" applyFill="1" applyBorder="1" applyAlignment="1">
      <alignment horizontal="right" wrapText="1"/>
    </xf>
    <xf numFmtId="0" fontId="35" fillId="24" borderId="13" xfId="28" applyFont="1" applyFill="1" applyBorder="1" applyAlignment="1">
      <alignment horizontal="left" wrapText="1"/>
    </xf>
    <xf numFmtId="0" fontId="35" fillId="23" borderId="14" xfId="0" applyFont="1" applyFill="1" applyBorder="1" applyAlignment="1">
      <alignment horizontal="right"/>
    </xf>
    <xf numFmtId="0" fontId="27" fillId="0" borderId="25" xfId="28" applyFont="1" applyFill="1" applyBorder="1" applyAlignment="1">
      <alignment horizontal="center" vertical="top"/>
    </xf>
    <xf numFmtId="49" fontId="27" fillId="0" borderId="25" xfId="28" applyNumberFormat="1" applyFont="1" applyFill="1" applyBorder="1" applyAlignment="1">
      <alignment horizontal="left" vertical="top"/>
    </xf>
    <xf numFmtId="0" fontId="27" fillId="0" borderId="25" xfId="28" applyFont="1" applyFill="1" applyBorder="1" applyAlignment="1">
      <alignment vertical="top" wrapText="1"/>
    </xf>
    <xf numFmtId="49" fontId="27" fillId="0" borderId="25" xfId="28" applyNumberFormat="1" applyFont="1" applyFill="1" applyBorder="1" applyAlignment="1">
      <alignment horizontal="center" shrinkToFit="1"/>
    </xf>
    <xf numFmtId="4" fontId="27" fillId="0" borderId="25" xfId="28" applyNumberFormat="1" applyFont="1" applyFill="1" applyBorder="1" applyAlignment="1">
      <alignment horizontal="right"/>
    </xf>
    <xf numFmtId="4" fontId="27" fillId="0" borderId="25" xfId="28" applyNumberFormat="1" applyFont="1" applyFill="1" applyBorder="1"/>
    <xf numFmtId="0" fontId="22" fillId="0" borderId="26" xfId="28" applyFont="1" applyFill="1" applyBorder="1" applyAlignment="1">
      <alignment horizontal="center"/>
    </xf>
    <xf numFmtId="49" fontId="22" fillId="0" borderId="26" xfId="28" applyNumberFormat="1" applyFont="1" applyFill="1" applyBorder="1" applyAlignment="1">
      <alignment horizontal="right"/>
    </xf>
    <xf numFmtId="4" fontId="35" fillId="0" borderId="72" xfId="28" applyNumberFormat="1" applyFont="1" applyFill="1" applyBorder="1" applyAlignment="1">
      <alignment horizontal="right" wrapText="1"/>
    </xf>
    <xf numFmtId="0" fontId="35" fillId="0" borderId="13" xfId="28" applyFont="1" applyFill="1" applyBorder="1" applyAlignment="1">
      <alignment horizontal="left" wrapText="1"/>
    </xf>
    <xf numFmtId="0" fontId="35" fillId="0" borderId="14" xfId="0" applyFont="1" applyFill="1" applyBorder="1" applyAlignment="1">
      <alignment horizontal="right"/>
    </xf>
    <xf numFmtId="0" fontId="27" fillId="25" borderId="25" xfId="28" applyFont="1" applyFill="1" applyBorder="1" applyAlignment="1">
      <alignment horizontal="center" vertical="top"/>
    </xf>
    <xf numFmtId="49" fontId="27" fillId="25" borderId="25" xfId="28" applyNumberFormat="1" applyFont="1" applyFill="1" applyBorder="1" applyAlignment="1">
      <alignment horizontal="left" vertical="top"/>
    </xf>
    <xf numFmtId="0" fontId="27" fillId="25" borderId="25" xfId="28" applyFont="1" applyFill="1" applyBorder="1" applyAlignment="1">
      <alignment vertical="top" wrapText="1"/>
    </xf>
    <xf numFmtId="49" fontId="27" fillId="25" borderId="25" xfId="28" applyNumberFormat="1" applyFont="1" applyFill="1" applyBorder="1" applyAlignment="1">
      <alignment horizontal="center" shrinkToFit="1"/>
    </xf>
    <xf numFmtId="4" fontId="27" fillId="25" borderId="25" xfId="28" applyNumberFormat="1" applyFont="1" applyFill="1" applyBorder="1" applyAlignment="1">
      <alignment horizontal="right"/>
    </xf>
    <xf numFmtId="4" fontId="27" fillId="25" borderId="25" xfId="28" applyNumberFormat="1" applyFont="1" applyFill="1" applyBorder="1"/>
    <xf numFmtId="0" fontId="22" fillId="25" borderId="26" xfId="28" applyFont="1" applyFill="1" applyBorder="1" applyAlignment="1">
      <alignment horizontal="center"/>
    </xf>
    <xf numFmtId="49" fontId="22" fillId="25" borderId="26" xfId="28" applyNumberFormat="1" applyFont="1" applyFill="1" applyBorder="1" applyAlignment="1">
      <alignment horizontal="right"/>
    </xf>
    <xf numFmtId="4" fontId="35" fillId="26" borderId="72" xfId="28" applyNumberFormat="1" applyFont="1" applyFill="1" applyBorder="1" applyAlignment="1">
      <alignment horizontal="right" wrapText="1"/>
    </xf>
    <xf numFmtId="0" fontId="35" fillId="26" borderId="13" xfId="28" applyFont="1" applyFill="1" applyBorder="1" applyAlignment="1">
      <alignment horizontal="left" wrapText="1"/>
    </xf>
    <xf numFmtId="0" fontId="35" fillId="25" borderId="14" xfId="0" applyFont="1" applyFill="1" applyBorder="1" applyAlignment="1">
      <alignment horizontal="right"/>
    </xf>
    <xf numFmtId="3" fontId="25" fillId="21" borderId="22" xfId="0" applyNumberFormat="1" applyFont="1" applyFill="1" applyBorder="1" applyAlignment="1">
      <alignment horizontal="right" vertical="center"/>
    </xf>
    <xf numFmtId="3" fontId="25" fillId="21" borderId="23" xfId="0" applyNumberFormat="1" applyFont="1" applyFill="1" applyBorder="1" applyAlignment="1">
      <alignment horizontal="right" vertical="center"/>
    </xf>
    <xf numFmtId="4" fontId="20" fillId="0" borderId="16" xfId="0" applyNumberFormat="1" applyFont="1" applyBorder="1" applyAlignment="1">
      <alignment horizontal="right" vertical="center"/>
    </xf>
    <xf numFmtId="4" fontId="20" fillId="0" borderId="17" xfId="0" applyNumberFormat="1" applyFont="1" applyBorder="1" applyAlignment="1">
      <alignment horizontal="right" vertical="center"/>
    </xf>
    <xf numFmtId="4" fontId="20" fillId="0" borderId="0" xfId="0" applyNumberFormat="1" applyFont="1" applyBorder="1" applyAlignment="1">
      <alignment horizontal="right" vertical="center"/>
    </xf>
    <xf numFmtId="4" fontId="20" fillId="0" borderId="14" xfId="0" applyNumberFormat="1" applyFont="1" applyBorder="1" applyAlignment="1">
      <alignment horizontal="right" vertical="center"/>
    </xf>
    <xf numFmtId="4" fontId="20" fillId="0" borderId="19" xfId="0" applyNumberFormat="1" applyFont="1" applyBorder="1" applyAlignment="1">
      <alignment horizontal="right" vertical="center"/>
    </xf>
    <xf numFmtId="4" fontId="20" fillId="0" borderId="20" xfId="0" applyNumberFormat="1" applyFont="1" applyBorder="1" applyAlignment="1">
      <alignment horizontal="right" vertical="center"/>
    </xf>
    <xf numFmtId="0" fontId="22" fillId="0" borderId="24" xfId="0" applyFont="1" applyBorder="1" applyAlignment="1">
      <alignment horizontal="left"/>
    </xf>
    <xf numFmtId="0" fontId="22" fillId="0" borderId="10" xfId="0" applyFont="1" applyBorder="1" applyAlignment="1">
      <alignment horizontal="left"/>
    </xf>
    <xf numFmtId="0" fontId="22" fillId="0" borderId="24" xfId="0" applyFont="1" applyBorder="1" applyAlignment="1">
      <alignment horizontal="center"/>
    </xf>
    <xf numFmtId="0" fontId="20" fillId="0" borderId="46" xfId="0" applyFont="1" applyBorder="1" applyAlignment="1">
      <alignment horizontal="center" shrinkToFit="1"/>
    </xf>
    <xf numFmtId="0" fontId="20" fillId="0" borderId="47" xfId="0" applyFont="1" applyBorder="1" applyAlignment="1">
      <alignment horizontal="center" shrinkToFit="1"/>
    </xf>
    <xf numFmtId="0" fontId="20" fillId="0" borderId="0" xfId="0" applyFont="1" applyAlignment="1">
      <alignment horizontal="left" wrapText="1"/>
    </xf>
    <xf numFmtId="0" fontId="27" fillId="0" borderId="0" xfId="0" applyFont="1" applyAlignment="1">
      <alignment horizontal="left" vertical="top" wrapText="1"/>
    </xf>
    <xf numFmtId="166" fontId="20" fillId="0" borderId="10" xfId="0" applyNumberFormat="1" applyFont="1" applyBorder="1" applyAlignment="1">
      <alignment horizontal="right" indent="2"/>
    </xf>
    <xf numFmtId="166" fontId="20" fillId="0" borderId="36" xfId="0" applyNumberFormat="1" applyFont="1" applyBorder="1" applyAlignment="1">
      <alignment horizontal="right" indent="2"/>
    </xf>
    <xf numFmtId="166" fontId="25" fillId="18" borderId="56" xfId="0" applyNumberFormat="1" applyFont="1" applyFill="1" applyBorder="1" applyAlignment="1">
      <alignment horizontal="right" indent="2"/>
    </xf>
    <xf numFmtId="166" fontId="25" fillId="18" borderId="57" xfId="0" applyNumberFormat="1" applyFont="1" applyFill="1" applyBorder="1" applyAlignment="1">
      <alignment horizontal="right" indent="2"/>
    </xf>
    <xf numFmtId="3" fontId="26" fillId="19" borderId="0" xfId="0" applyNumberFormat="1" applyFont="1" applyFill="1" applyBorder="1" applyAlignment="1">
      <alignment horizontal="right"/>
    </xf>
    <xf numFmtId="0" fontId="20" fillId="0" borderId="58" xfId="28" applyFont="1" applyBorder="1" applyAlignment="1">
      <alignment horizontal="center"/>
    </xf>
    <xf numFmtId="0" fontId="20" fillId="0" borderId="59" xfId="28" applyFont="1" applyBorder="1" applyAlignment="1">
      <alignment horizontal="center"/>
    </xf>
    <xf numFmtId="0" fontId="20" fillId="0" borderId="63" xfId="28" applyFont="1" applyBorder="1" applyAlignment="1">
      <alignment horizontal="center"/>
    </xf>
    <xf numFmtId="0" fontId="20" fillId="0" borderId="64" xfId="28" applyFont="1" applyBorder="1" applyAlignment="1">
      <alignment horizontal="center"/>
    </xf>
    <xf numFmtId="0" fontId="20" fillId="0" borderId="66" xfId="28" applyFont="1" applyBorder="1" applyAlignment="1">
      <alignment horizontal="left"/>
    </xf>
    <xf numFmtId="0" fontId="20" fillId="0" borderId="65" xfId="28" applyFont="1" applyBorder="1" applyAlignment="1">
      <alignment horizontal="left"/>
    </xf>
    <xf numFmtId="0" fontId="20" fillId="0" borderId="67" xfId="28" applyFont="1" applyBorder="1" applyAlignment="1">
      <alignment horizontal="left"/>
    </xf>
    <xf numFmtId="0" fontId="32" fillId="22" borderId="13" xfId="28" applyNumberFormat="1" applyFont="1" applyFill="1" applyBorder="1" applyAlignment="1">
      <alignment horizontal="left" wrapText="1" indent="1"/>
    </xf>
    <xf numFmtId="0" fontId="33" fillId="0" borderId="0" xfId="0" applyNumberFormat="1" applyFont="1"/>
    <xf numFmtId="0" fontId="33" fillId="0" borderId="14" xfId="0" applyNumberFormat="1" applyFont="1" applyBorder="1"/>
    <xf numFmtId="0" fontId="28" fillId="0" borderId="0" xfId="28" applyFont="1" applyAlignment="1">
      <alignment horizontal="center"/>
    </xf>
    <xf numFmtId="49" fontId="20" fillId="0" borderId="63" xfId="28" applyNumberFormat="1" applyFont="1" applyBorder="1" applyAlignment="1">
      <alignment horizontal="center"/>
    </xf>
    <xf numFmtId="0" fontId="20" fillId="0" borderId="66" xfId="28" applyFont="1" applyBorder="1" applyAlignment="1">
      <alignment horizontal="center" shrinkToFit="1"/>
    </xf>
    <xf numFmtId="0" fontId="20" fillId="0" borderId="65" xfId="28" applyFont="1" applyBorder="1" applyAlignment="1">
      <alignment horizontal="center" shrinkToFit="1"/>
    </xf>
    <xf numFmtId="0" fontId="20" fillId="0" borderId="67" xfId="28" applyFont="1" applyBorder="1" applyAlignment="1">
      <alignment horizontal="center" shrinkToFit="1"/>
    </xf>
    <xf numFmtId="0" fontId="41" fillId="0" borderId="0" xfId="0" applyFont="1" applyAlignment="1">
      <alignment horizontal="left" vertical="top" wrapText="1"/>
    </xf>
    <xf numFmtId="49" fontId="35" fillId="22" borderId="70" xfId="28" applyNumberFormat="1" applyFont="1" applyFill="1" applyBorder="1" applyAlignment="1">
      <alignment horizontal="left" wrapText="1"/>
    </xf>
    <xf numFmtId="49" fontId="36" fillId="0" borderId="71" xfId="0" applyNumberFormat="1" applyFont="1" applyBorder="1" applyAlignment="1">
      <alignment horizontal="left" wrapText="1"/>
    </xf>
    <xf numFmtId="49" fontId="35" fillId="0" borderId="70" xfId="28" applyNumberFormat="1" applyFont="1" applyFill="1" applyBorder="1" applyAlignment="1">
      <alignment horizontal="left" wrapText="1"/>
    </xf>
    <xf numFmtId="49" fontId="36" fillId="0" borderId="71" xfId="0" applyNumberFormat="1" applyFont="1" applyFill="1" applyBorder="1" applyAlignment="1">
      <alignment horizontal="left" wrapText="1"/>
    </xf>
    <xf numFmtId="49" fontId="35" fillId="24" borderId="70" xfId="28" applyNumberFormat="1" applyFont="1" applyFill="1" applyBorder="1" applyAlignment="1">
      <alignment horizontal="left" wrapText="1"/>
    </xf>
    <xf numFmtId="49" fontId="36" fillId="23" borderId="71" xfId="0" applyNumberFormat="1" applyFont="1" applyFill="1" applyBorder="1" applyAlignment="1">
      <alignment horizontal="left" wrapText="1"/>
    </xf>
    <xf numFmtId="49" fontId="35" fillId="26" borderId="70" xfId="28" applyNumberFormat="1" applyFont="1" applyFill="1" applyBorder="1" applyAlignment="1">
      <alignment horizontal="left" wrapText="1"/>
    </xf>
    <xf numFmtId="49" fontId="36" fillId="25" borderId="71" xfId="0" applyNumberFormat="1" applyFont="1" applyFill="1" applyBorder="1" applyAlignment="1">
      <alignment horizontal="left" wrapText="1"/>
    </xf>
  </cellXfs>
  <cellStyles count="4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_POL.XLS" xfId="28"/>
    <cellStyle name="Poznámka" xfId="29" builtinId="10" customBuiltin="1"/>
    <cellStyle name="Propojená buňka" xfId="30" builtinId="24" customBuiltin="1"/>
    <cellStyle name="Správně" xfId="31" builtinId="26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/>
  <dimension ref="A1:O104"/>
  <sheetViews>
    <sheetView showGridLines="0" view="pageBreakPreview" topLeftCell="B1" zoomScale="75" zoomScaleNormal="100" zoomScaleSheetLayoutView="75" workbookViewId="0">
      <selection activeCell="F95" sqref="F95"/>
    </sheetView>
  </sheetViews>
  <sheetFormatPr defaultRowHeight="12.75"/>
  <cols>
    <col min="1" max="1" width="0.5703125" style="1" hidden="1" customWidth="1"/>
    <col min="2" max="2" width="7.1406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2" customWidth="1"/>
    <col min="8" max="8" width="13.5703125" style="1" customWidth="1"/>
    <col min="9" max="9" width="11.42578125" style="2" customWidth="1"/>
    <col min="10" max="10" width="7" style="2" customWidth="1"/>
    <col min="11" max="15" width="10.7109375" style="1" customWidth="1"/>
    <col min="16" max="16384" width="9.140625" style="1"/>
  </cols>
  <sheetData>
    <row r="1" spans="2:15" ht="12" customHeight="1"/>
    <row r="2" spans="2:15" ht="17.25" customHeight="1">
      <c r="B2" s="3"/>
      <c r="C2" s="4" t="s">
        <v>724</v>
      </c>
      <c r="E2" s="5"/>
      <c r="F2" s="4"/>
      <c r="G2" s="6"/>
      <c r="H2" s="7" t="s">
        <v>1569</v>
      </c>
      <c r="I2" s="8">
        <f ca="1">TODAY()</f>
        <v>41809</v>
      </c>
      <c r="K2" s="3"/>
    </row>
    <row r="3" spans="2:15" ht="6" customHeight="1">
      <c r="C3" s="9"/>
      <c r="D3" s="10" t="s">
        <v>1570</v>
      </c>
    </row>
    <row r="4" spans="2:15" ht="4.5" customHeight="1"/>
    <row r="5" spans="2:15" ht="16.5" customHeight="1">
      <c r="C5" s="11" t="s">
        <v>1571</v>
      </c>
      <c r="D5" s="12" t="s">
        <v>1663</v>
      </c>
      <c r="E5" s="13" t="s">
        <v>1664</v>
      </c>
      <c r="F5" s="14"/>
      <c r="G5" s="15"/>
      <c r="H5" s="14"/>
      <c r="I5" s="15"/>
      <c r="O5" s="8"/>
    </row>
    <row r="7" spans="2:15">
      <c r="C7" s="16" t="s">
        <v>1572</v>
      </c>
      <c r="D7" s="17"/>
      <c r="H7" s="18" t="s">
        <v>1573</v>
      </c>
      <c r="J7" s="17"/>
      <c r="K7" s="17"/>
    </row>
    <row r="8" spans="2:15">
      <c r="D8" s="17"/>
      <c r="H8" s="18" t="s">
        <v>1574</v>
      </c>
      <c r="J8" s="17"/>
      <c r="K8" s="17"/>
    </row>
    <row r="9" spans="2:15">
      <c r="C9" s="18"/>
      <c r="D9" s="17"/>
      <c r="H9" s="18"/>
      <c r="J9" s="17"/>
    </row>
    <row r="10" spans="2:15">
      <c r="H10" s="18"/>
      <c r="J10" s="17"/>
    </row>
    <row r="11" spans="2:15">
      <c r="C11" s="16" t="s">
        <v>1575</v>
      </c>
      <c r="D11" s="17"/>
      <c r="H11" s="18" t="s">
        <v>1573</v>
      </c>
      <c r="J11" s="17"/>
      <c r="K11" s="17"/>
    </row>
    <row r="12" spans="2:15">
      <c r="D12" s="17"/>
      <c r="H12" s="18" t="s">
        <v>1574</v>
      </c>
      <c r="J12" s="17"/>
      <c r="K12" s="17"/>
    </row>
    <row r="13" spans="2:15" ht="12" customHeight="1">
      <c r="C13" s="18"/>
      <c r="D13" s="17"/>
      <c r="J13" s="18"/>
    </row>
    <row r="14" spans="2:15" ht="24.75" customHeight="1">
      <c r="C14" s="19" t="s">
        <v>1576</v>
      </c>
      <c r="H14" s="19" t="s">
        <v>1577</v>
      </c>
      <c r="J14" s="18"/>
    </row>
    <row r="15" spans="2:15" ht="12.75" customHeight="1">
      <c r="J15" s="18"/>
    </row>
    <row r="16" spans="2:15" ht="28.5" customHeight="1">
      <c r="C16" s="19" t="s">
        <v>1578</v>
      </c>
      <c r="H16" s="19" t="s">
        <v>1578</v>
      </c>
    </row>
    <row r="17" spans="2:12" ht="25.5" customHeight="1"/>
    <row r="18" spans="2:12" ht="13.5" customHeight="1">
      <c r="B18" s="20"/>
      <c r="C18" s="21"/>
      <c r="D18" s="21"/>
      <c r="E18" s="22"/>
      <c r="F18" s="23"/>
      <c r="G18" s="24"/>
      <c r="H18" s="25"/>
      <c r="I18" s="24"/>
      <c r="J18" s="26" t="s">
        <v>1579</v>
      </c>
      <c r="K18" s="27"/>
    </row>
    <row r="19" spans="2:12" ht="15" customHeight="1">
      <c r="B19" s="28" t="s">
        <v>1580</v>
      </c>
      <c r="C19" s="29"/>
      <c r="D19" s="30">
        <v>15</v>
      </c>
      <c r="E19" s="31" t="s">
        <v>1581</v>
      </c>
      <c r="F19" s="32"/>
      <c r="G19" s="33"/>
      <c r="H19" s="33"/>
      <c r="I19" s="341">
        <f>ROUND(G34,0)</f>
        <v>0</v>
      </c>
      <c r="J19" s="342"/>
      <c r="K19" s="34"/>
    </row>
    <row r="20" spans="2:12">
      <c r="B20" s="28" t="s">
        <v>1582</v>
      </c>
      <c r="C20" s="29"/>
      <c r="D20" s="30">
        <f>SazbaDPH1</f>
        <v>15</v>
      </c>
      <c r="E20" s="31" t="s">
        <v>1581</v>
      </c>
      <c r="F20" s="35"/>
      <c r="G20" s="36"/>
      <c r="H20" s="36"/>
      <c r="I20" s="343">
        <f>ROUND(I19*D20/100,0)</f>
        <v>0</v>
      </c>
      <c r="J20" s="344"/>
      <c r="K20" s="34"/>
    </row>
    <row r="21" spans="2:12">
      <c r="B21" s="28" t="s">
        <v>1580</v>
      </c>
      <c r="C21" s="29"/>
      <c r="D21" s="30">
        <v>21</v>
      </c>
      <c r="E21" s="31" t="s">
        <v>1581</v>
      </c>
      <c r="F21" s="35"/>
      <c r="G21" s="36"/>
      <c r="H21" s="36"/>
      <c r="I21" s="343">
        <f>ROUND(H34,0)</f>
        <v>0</v>
      </c>
      <c r="J21" s="344"/>
      <c r="K21" s="34"/>
    </row>
    <row r="22" spans="2:12" ht="13.5" thickBot="1">
      <c r="B22" s="28" t="s">
        <v>1582</v>
      </c>
      <c r="C22" s="29"/>
      <c r="D22" s="30">
        <f>SazbaDPH2</f>
        <v>21</v>
      </c>
      <c r="E22" s="31" t="s">
        <v>1581</v>
      </c>
      <c r="F22" s="37"/>
      <c r="G22" s="38"/>
      <c r="H22" s="38"/>
      <c r="I22" s="345">
        <f>ROUND(I21*D21/100,0)</f>
        <v>0</v>
      </c>
      <c r="J22" s="346"/>
      <c r="K22" s="34"/>
    </row>
    <row r="23" spans="2:12" ht="16.5" thickBot="1">
      <c r="B23" s="39" t="s">
        <v>1583</v>
      </c>
      <c r="C23" s="40"/>
      <c r="D23" s="40"/>
      <c r="E23" s="41"/>
      <c r="F23" s="42"/>
      <c r="G23" s="43"/>
      <c r="H23" s="43"/>
      <c r="I23" s="339">
        <f>SUM(I19:I22)</f>
        <v>0</v>
      </c>
      <c r="J23" s="340"/>
      <c r="K23" s="44"/>
    </row>
    <row r="26" spans="2:12" ht="1.5" customHeight="1"/>
    <row r="27" spans="2:12" ht="15.75" customHeight="1">
      <c r="B27" s="13" t="s">
        <v>1584</v>
      </c>
      <c r="C27" s="45"/>
      <c r="D27" s="45"/>
      <c r="E27" s="45"/>
      <c r="F27" s="45"/>
      <c r="G27" s="45"/>
      <c r="H27" s="45"/>
      <c r="I27" s="45"/>
      <c r="J27" s="45"/>
      <c r="K27" s="45"/>
      <c r="L27" s="46"/>
    </row>
    <row r="28" spans="2:12" ht="5.25" customHeight="1">
      <c r="L28" s="46"/>
    </row>
    <row r="29" spans="2:12" ht="24" customHeight="1">
      <c r="B29" s="47" t="s">
        <v>1585</v>
      </c>
      <c r="C29" s="48"/>
      <c r="D29" s="48"/>
      <c r="E29" s="49"/>
      <c r="F29" s="50" t="s">
        <v>1586</v>
      </c>
      <c r="G29" s="51" t="str">
        <f>CONCATENATE("Základ DPH ",SazbaDPH1," %")</f>
        <v>Základ DPH 15 %</v>
      </c>
      <c r="H29" s="50" t="str">
        <f>CONCATENATE("Základ DPH ",SazbaDPH2," %")</f>
        <v>Základ DPH 21 %</v>
      </c>
      <c r="I29" s="50" t="s">
        <v>1587</v>
      </c>
      <c r="J29" s="50" t="s">
        <v>1581</v>
      </c>
    </row>
    <row r="30" spans="2:12">
      <c r="B30" s="52" t="s">
        <v>1666</v>
      </c>
      <c r="C30" s="53" t="s">
        <v>1667</v>
      </c>
      <c r="D30" s="54"/>
      <c r="E30" s="55"/>
      <c r="F30" s="56">
        <f>G30+H30+I30</f>
        <v>0</v>
      </c>
      <c r="G30" s="57">
        <v>0</v>
      </c>
      <c r="H30" s="58">
        <v>0</v>
      </c>
      <c r="I30" s="58">
        <f>(G30*SazbaDPH1)/100+(H30*SazbaDPH2)/100</f>
        <v>0</v>
      </c>
      <c r="J30" s="59" t="str">
        <f>IF(CelkemObjekty=0,"",F30/CelkemObjekty*100)</f>
        <v/>
      </c>
    </row>
    <row r="31" spans="2:12">
      <c r="B31" s="60" t="s">
        <v>1711</v>
      </c>
      <c r="C31" s="61" t="s">
        <v>2342</v>
      </c>
      <c r="D31" s="62"/>
      <c r="E31" s="63"/>
      <c r="F31" s="64">
        <f>G31+H31+I31</f>
        <v>0</v>
      </c>
      <c r="G31" s="65">
        <v>0</v>
      </c>
      <c r="H31" s="66">
        <v>0</v>
      </c>
      <c r="I31" s="66">
        <f>(G31*SazbaDPH1)/100+(H31*SazbaDPH2)/100</f>
        <v>0</v>
      </c>
      <c r="J31" s="59" t="str">
        <f>IF(CelkemObjekty=0,"",F31/CelkemObjekty*100)</f>
        <v/>
      </c>
    </row>
    <row r="32" spans="2:12">
      <c r="B32" s="60" t="s">
        <v>1320</v>
      </c>
      <c r="C32" s="61" t="s">
        <v>2341</v>
      </c>
      <c r="D32" s="62"/>
      <c r="E32" s="63"/>
      <c r="F32" s="64">
        <f>G32+H32+I32</f>
        <v>0</v>
      </c>
      <c r="G32" s="65">
        <v>0</v>
      </c>
      <c r="H32" s="66">
        <v>0</v>
      </c>
      <c r="I32" s="66">
        <f>(G32*SazbaDPH1)/100+(H32*SazbaDPH2)/100</f>
        <v>0</v>
      </c>
      <c r="J32" s="59" t="str">
        <f>IF(CelkemObjekty=0,"",F32/CelkemObjekty*100)</f>
        <v/>
      </c>
    </row>
    <row r="33" spans="2:11">
      <c r="B33" s="60" t="s">
        <v>101</v>
      </c>
      <c r="C33" s="61" t="s">
        <v>102</v>
      </c>
      <c r="D33" s="62"/>
      <c r="E33" s="63"/>
      <c r="F33" s="64">
        <f>G33+H33+I33</f>
        <v>0</v>
      </c>
      <c r="G33" s="65">
        <v>0</v>
      </c>
      <c r="H33" s="66">
        <v>0</v>
      </c>
      <c r="I33" s="66">
        <f>(G33*SazbaDPH1)/100+(H33*SazbaDPH2)/100</f>
        <v>0</v>
      </c>
      <c r="J33" s="59" t="str">
        <f>IF(CelkemObjekty=0,"",F33/CelkemObjekty*100)</f>
        <v/>
      </c>
    </row>
    <row r="34" spans="2:11" ht="17.25" customHeight="1">
      <c r="B34" s="67" t="s">
        <v>1588</v>
      </c>
      <c r="C34" s="68"/>
      <c r="D34" s="69"/>
      <c r="E34" s="70"/>
      <c r="F34" s="71">
        <f>SUM(F30:F33)</f>
        <v>0</v>
      </c>
      <c r="G34" s="71">
        <f>SUM(G30:G33)</f>
        <v>0</v>
      </c>
      <c r="H34" s="71">
        <f>SUM(H30:H33)</f>
        <v>0</v>
      </c>
      <c r="I34" s="71">
        <f>SUM(I30:I33)</f>
        <v>0</v>
      </c>
      <c r="J34" s="72" t="str">
        <f>IF(CelkemObjekty=0,"",F34/CelkemObjekty*100)</f>
        <v/>
      </c>
    </row>
    <row r="35" spans="2:11">
      <c r="B35" s="73"/>
      <c r="C35" s="73"/>
      <c r="D35" s="73"/>
      <c r="E35" s="73"/>
      <c r="F35" s="73"/>
      <c r="G35" s="73"/>
      <c r="H35" s="73"/>
      <c r="I35" s="73"/>
      <c r="J35" s="73"/>
      <c r="K35" s="73"/>
    </row>
    <row r="36" spans="2:11" ht="9.75" customHeight="1">
      <c r="B36" s="73"/>
      <c r="C36" s="73"/>
      <c r="D36" s="73"/>
      <c r="E36" s="73"/>
      <c r="F36" s="73"/>
      <c r="G36" s="73"/>
      <c r="H36" s="73"/>
      <c r="I36" s="73"/>
      <c r="J36" s="73"/>
      <c r="K36" s="73"/>
    </row>
    <row r="37" spans="2:11" ht="7.5" customHeight="1">
      <c r="B37" s="73"/>
      <c r="C37" s="73"/>
      <c r="D37" s="73"/>
      <c r="E37" s="73"/>
      <c r="F37" s="73"/>
      <c r="G37" s="73"/>
      <c r="H37" s="73"/>
      <c r="I37" s="73"/>
      <c r="J37" s="73"/>
      <c r="K37" s="73"/>
    </row>
    <row r="38" spans="2:11" ht="18">
      <c r="B38" s="13" t="s">
        <v>1589</v>
      </c>
      <c r="C38" s="45"/>
      <c r="D38" s="45"/>
      <c r="E38" s="45"/>
      <c r="F38" s="45"/>
      <c r="G38" s="45"/>
      <c r="H38" s="45"/>
      <c r="I38" s="45"/>
      <c r="J38" s="45"/>
      <c r="K38" s="73"/>
    </row>
    <row r="39" spans="2:11">
      <c r="K39" s="73"/>
    </row>
    <row r="40" spans="2:11" ht="25.5">
      <c r="B40" s="74" t="s">
        <v>1590</v>
      </c>
      <c r="C40" s="75" t="s">
        <v>1591</v>
      </c>
      <c r="D40" s="48"/>
      <c r="E40" s="49"/>
      <c r="F40" s="50" t="s">
        <v>1586</v>
      </c>
      <c r="G40" s="51" t="str">
        <f>CONCATENATE("Základ DPH ",SazbaDPH1," %")</f>
        <v>Základ DPH 15 %</v>
      </c>
      <c r="H40" s="50" t="str">
        <f>CONCATENATE("Základ DPH ",SazbaDPH2," %")</f>
        <v>Základ DPH 21 %</v>
      </c>
      <c r="I40" s="51" t="s">
        <v>1587</v>
      </c>
      <c r="J40" s="50" t="s">
        <v>1581</v>
      </c>
    </row>
    <row r="41" spans="2:11">
      <c r="B41" s="76" t="s">
        <v>1666</v>
      </c>
      <c r="C41" s="77" t="s">
        <v>1668</v>
      </c>
      <c r="D41" s="54"/>
      <c r="E41" s="55"/>
      <c r="F41" s="56">
        <f>G41+H41+I41</f>
        <v>0</v>
      </c>
      <c r="G41" s="57">
        <v>0</v>
      </c>
      <c r="H41" s="58">
        <v>0</v>
      </c>
      <c r="I41" s="65">
        <f>(G41*SazbaDPH1)/100+(H41*SazbaDPH2)/100</f>
        <v>0</v>
      </c>
      <c r="J41" s="59" t="str">
        <f>IF(CelkemObjekty=0,"",F41/CelkemObjekty*100)</f>
        <v/>
      </c>
    </row>
    <row r="42" spans="2:11">
      <c r="B42" s="78" t="s">
        <v>1711</v>
      </c>
      <c r="C42" s="79" t="s">
        <v>2343</v>
      </c>
      <c r="D42" s="62"/>
      <c r="E42" s="63"/>
      <c r="F42" s="64">
        <f>G42+H42+I42</f>
        <v>0</v>
      </c>
      <c r="G42" s="65">
        <v>0</v>
      </c>
      <c r="H42" s="66">
        <v>0</v>
      </c>
      <c r="I42" s="65">
        <f>(G42*SazbaDPH1)/100+(H42*SazbaDPH2)/100</f>
        <v>0</v>
      </c>
      <c r="J42" s="59" t="str">
        <f>IF(CelkemObjekty=0,"",F42/CelkemObjekty*100)</f>
        <v/>
      </c>
    </row>
    <row r="43" spans="2:11">
      <c r="B43" s="78" t="s">
        <v>1320</v>
      </c>
      <c r="C43" s="79" t="s">
        <v>2340</v>
      </c>
      <c r="D43" s="62"/>
      <c r="E43" s="63"/>
      <c r="F43" s="64">
        <f>G43+H43+I43</f>
        <v>0</v>
      </c>
      <c r="G43" s="65">
        <v>0</v>
      </c>
      <c r="H43" s="66">
        <v>0</v>
      </c>
      <c r="I43" s="65">
        <f>(G43*SazbaDPH1)/100+(H43*SazbaDPH2)/100</f>
        <v>0</v>
      </c>
      <c r="J43" s="59" t="str">
        <f>IF(CelkemObjekty=0,"",F43/CelkemObjekty*100)</f>
        <v/>
      </c>
    </row>
    <row r="44" spans="2:11">
      <c r="B44" s="78" t="s">
        <v>101</v>
      </c>
      <c r="C44" s="79" t="s">
        <v>103</v>
      </c>
      <c r="D44" s="62"/>
      <c r="E44" s="63"/>
      <c r="F44" s="64">
        <f>G44+H44+I44</f>
        <v>0</v>
      </c>
      <c r="G44" s="65">
        <v>0</v>
      </c>
      <c r="H44" s="66">
        <v>0</v>
      </c>
      <c r="I44" s="65">
        <f>(G44*SazbaDPH1)/100+(H44*SazbaDPH2)/100</f>
        <v>0</v>
      </c>
      <c r="J44" s="59" t="str">
        <f>IF(CelkemObjekty=0,"",F44/CelkemObjekty*100)</f>
        <v/>
      </c>
    </row>
    <row r="45" spans="2:11">
      <c r="B45" s="67" t="s">
        <v>1588</v>
      </c>
      <c r="C45" s="68"/>
      <c r="D45" s="69"/>
      <c r="E45" s="70"/>
      <c r="F45" s="71">
        <f>SUM(F41:F44)</f>
        <v>0</v>
      </c>
      <c r="G45" s="80">
        <f>SUM(G41:G44)</f>
        <v>0</v>
      </c>
      <c r="H45" s="71">
        <f>SUM(H41:H44)</f>
        <v>0</v>
      </c>
      <c r="I45" s="80">
        <f>SUM(I41:I44)</f>
        <v>0</v>
      </c>
      <c r="J45" s="72" t="str">
        <f>IF(CelkemObjekty=0,"",F45/CelkemObjekty*100)</f>
        <v/>
      </c>
    </row>
    <row r="46" spans="2:11" ht="9" customHeight="1"/>
    <row r="47" spans="2:11" ht="6" customHeight="1"/>
    <row r="48" spans="2:11" ht="3" customHeight="1"/>
    <row r="49" spans="2:10" ht="6.75" customHeight="1"/>
    <row r="50" spans="2:10" ht="20.25" customHeight="1">
      <c r="B50" s="13" t="s">
        <v>1592</v>
      </c>
      <c r="C50" s="45"/>
      <c r="D50" s="45"/>
      <c r="E50" s="45"/>
      <c r="F50" s="45"/>
      <c r="G50" s="45"/>
      <c r="H50" s="45"/>
      <c r="I50" s="45"/>
      <c r="J50" s="45"/>
    </row>
    <row r="51" spans="2:10" ht="9" customHeight="1"/>
    <row r="52" spans="2:10">
      <c r="B52" s="47" t="s">
        <v>1593</v>
      </c>
      <c r="C52" s="48"/>
      <c r="D52" s="48"/>
      <c r="E52" s="50" t="s">
        <v>1581</v>
      </c>
      <c r="F52" s="50" t="s">
        <v>1594</v>
      </c>
      <c r="G52" s="51" t="s">
        <v>1595</v>
      </c>
      <c r="H52" s="50" t="s">
        <v>1596</v>
      </c>
      <c r="I52" s="51" t="s">
        <v>1597</v>
      </c>
      <c r="J52" s="81" t="s">
        <v>1598</v>
      </c>
    </row>
    <row r="53" spans="2:10">
      <c r="B53" s="52" t="s">
        <v>1660</v>
      </c>
      <c r="C53" s="53" t="s">
        <v>1661</v>
      </c>
      <c r="D53" s="54"/>
      <c r="E53" s="82" t="str">
        <f t="shared" ref="E53:E85" si="0">IF(SUM(SoucetDilu)=0,"",SUM(F53:J53)/SUM(SoucetDilu)*100)</f>
        <v/>
      </c>
      <c r="F53" s="58">
        <v>0</v>
      </c>
      <c r="G53" s="57">
        <v>0</v>
      </c>
      <c r="H53" s="58">
        <v>0</v>
      </c>
      <c r="I53" s="57">
        <v>0</v>
      </c>
      <c r="J53" s="58">
        <v>0</v>
      </c>
    </row>
    <row r="54" spans="2:10">
      <c r="B54" s="60" t="s">
        <v>1761</v>
      </c>
      <c r="C54" s="61" t="s">
        <v>1762</v>
      </c>
      <c r="D54" s="62"/>
      <c r="E54" s="83" t="str">
        <f t="shared" si="0"/>
        <v/>
      </c>
      <c r="F54" s="66">
        <v>0</v>
      </c>
      <c r="G54" s="65">
        <v>0</v>
      </c>
      <c r="H54" s="66">
        <v>0</v>
      </c>
      <c r="I54" s="65">
        <v>0</v>
      </c>
      <c r="J54" s="66">
        <v>0</v>
      </c>
    </row>
    <row r="55" spans="2:10">
      <c r="B55" s="60" t="s">
        <v>1788</v>
      </c>
      <c r="C55" s="61" t="s">
        <v>1789</v>
      </c>
      <c r="D55" s="62"/>
      <c r="E55" s="83" t="str">
        <f t="shared" si="0"/>
        <v/>
      </c>
      <c r="F55" s="66">
        <v>0</v>
      </c>
      <c r="G55" s="65">
        <v>0</v>
      </c>
      <c r="H55" s="66">
        <v>0</v>
      </c>
      <c r="I55" s="65">
        <v>0</v>
      </c>
      <c r="J55" s="66">
        <v>0</v>
      </c>
    </row>
    <row r="56" spans="2:10">
      <c r="B56" s="60" t="s">
        <v>1892</v>
      </c>
      <c r="C56" s="61" t="s">
        <v>1893</v>
      </c>
      <c r="D56" s="62"/>
      <c r="E56" s="83" t="str">
        <f t="shared" si="0"/>
        <v/>
      </c>
      <c r="F56" s="66">
        <v>0</v>
      </c>
      <c r="G56" s="65">
        <v>0</v>
      </c>
      <c r="H56" s="66">
        <v>0</v>
      </c>
      <c r="I56" s="65">
        <v>0</v>
      </c>
      <c r="J56" s="66">
        <v>0</v>
      </c>
    </row>
    <row r="57" spans="2:10">
      <c r="B57" s="60" t="s">
        <v>1905</v>
      </c>
      <c r="C57" s="61" t="s">
        <v>1906</v>
      </c>
      <c r="D57" s="62"/>
      <c r="E57" s="83" t="str">
        <f t="shared" si="0"/>
        <v/>
      </c>
      <c r="F57" s="66">
        <v>0</v>
      </c>
      <c r="G57" s="65">
        <v>0</v>
      </c>
      <c r="H57" s="66">
        <v>0</v>
      </c>
      <c r="I57" s="65">
        <v>0</v>
      </c>
      <c r="J57" s="66">
        <v>0</v>
      </c>
    </row>
    <row r="58" spans="2:10">
      <c r="B58" s="60" t="s">
        <v>1913</v>
      </c>
      <c r="C58" s="61" t="s">
        <v>1914</v>
      </c>
      <c r="D58" s="62"/>
      <c r="E58" s="83" t="str">
        <f t="shared" si="0"/>
        <v/>
      </c>
      <c r="F58" s="66">
        <v>0</v>
      </c>
      <c r="G58" s="65">
        <v>0</v>
      </c>
      <c r="H58" s="66">
        <v>0</v>
      </c>
      <c r="I58" s="65">
        <v>0</v>
      </c>
      <c r="J58" s="66">
        <v>0</v>
      </c>
    </row>
    <row r="59" spans="2:10">
      <c r="B59" s="60" t="s">
        <v>2042</v>
      </c>
      <c r="C59" s="61" t="s">
        <v>2043</v>
      </c>
      <c r="D59" s="62"/>
      <c r="E59" s="83" t="str">
        <f t="shared" si="0"/>
        <v/>
      </c>
      <c r="F59" s="66">
        <v>0</v>
      </c>
      <c r="G59" s="65">
        <v>0</v>
      </c>
      <c r="H59" s="66">
        <v>0</v>
      </c>
      <c r="I59" s="65">
        <v>0</v>
      </c>
      <c r="J59" s="66">
        <v>0</v>
      </c>
    </row>
    <row r="60" spans="2:10">
      <c r="B60" s="60" t="s">
        <v>2080</v>
      </c>
      <c r="C60" s="61" t="s">
        <v>2081</v>
      </c>
      <c r="D60" s="62"/>
      <c r="E60" s="83" t="str">
        <f t="shared" si="0"/>
        <v/>
      </c>
      <c r="F60" s="66">
        <v>0</v>
      </c>
      <c r="G60" s="65">
        <v>0</v>
      </c>
      <c r="H60" s="66">
        <v>0</v>
      </c>
      <c r="I60" s="65">
        <v>0</v>
      </c>
      <c r="J60" s="66">
        <v>0</v>
      </c>
    </row>
    <row r="61" spans="2:10">
      <c r="B61" s="60" t="s">
        <v>2178</v>
      </c>
      <c r="C61" s="61" t="s">
        <v>2179</v>
      </c>
      <c r="D61" s="62"/>
      <c r="E61" s="83" t="str">
        <f t="shared" si="0"/>
        <v/>
      </c>
      <c r="F61" s="66">
        <v>0</v>
      </c>
      <c r="G61" s="65">
        <v>0</v>
      </c>
      <c r="H61" s="66">
        <v>0</v>
      </c>
      <c r="I61" s="65">
        <v>0</v>
      </c>
      <c r="J61" s="66">
        <v>0</v>
      </c>
    </row>
    <row r="62" spans="2:10">
      <c r="B62" s="60" t="s">
        <v>802</v>
      </c>
      <c r="C62" s="61" t="s">
        <v>803</v>
      </c>
      <c r="D62" s="62"/>
      <c r="E62" s="83" t="str">
        <f t="shared" si="0"/>
        <v/>
      </c>
      <c r="F62" s="66">
        <v>0</v>
      </c>
      <c r="G62" s="65">
        <v>0</v>
      </c>
      <c r="H62" s="66">
        <v>0</v>
      </c>
      <c r="I62" s="65">
        <v>0</v>
      </c>
      <c r="J62" s="66">
        <v>0</v>
      </c>
    </row>
    <row r="63" spans="2:10">
      <c r="B63" s="60" t="s">
        <v>869</v>
      </c>
      <c r="C63" s="61" t="s">
        <v>870</v>
      </c>
      <c r="D63" s="62"/>
      <c r="E63" s="83" t="str">
        <f t="shared" si="0"/>
        <v/>
      </c>
      <c r="F63" s="66">
        <v>0</v>
      </c>
      <c r="G63" s="65">
        <v>0</v>
      </c>
      <c r="H63" s="66">
        <v>0</v>
      </c>
      <c r="I63" s="65">
        <v>0</v>
      </c>
      <c r="J63" s="66">
        <v>0</v>
      </c>
    </row>
    <row r="64" spans="2:10">
      <c r="B64" s="60" t="s">
        <v>880</v>
      </c>
      <c r="C64" s="61" t="s">
        <v>881</v>
      </c>
      <c r="D64" s="62"/>
      <c r="E64" s="83" t="str">
        <f t="shared" si="0"/>
        <v/>
      </c>
      <c r="F64" s="66">
        <v>0</v>
      </c>
      <c r="G64" s="65">
        <v>0</v>
      </c>
      <c r="H64" s="66">
        <v>0</v>
      </c>
      <c r="I64" s="65">
        <v>0</v>
      </c>
      <c r="J64" s="66">
        <v>0</v>
      </c>
    </row>
    <row r="65" spans="2:10">
      <c r="B65" s="60" t="s">
        <v>538</v>
      </c>
      <c r="C65" s="61" t="s">
        <v>539</v>
      </c>
      <c r="D65" s="62"/>
      <c r="E65" s="83" t="str">
        <f t="shared" si="0"/>
        <v/>
      </c>
      <c r="F65" s="66">
        <v>0</v>
      </c>
      <c r="G65" s="65">
        <v>0</v>
      </c>
      <c r="H65" s="66">
        <v>0</v>
      </c>
      <c r="I65" s="65">
        <v>0</v>
      </c>
      <c r="J65" s="66">
        <v>0</v>
      </c>
    </row>
    <row r="66" spans="2:10">
      <c r="B66" s="60" t="s">
        <v>928</v>
      </c>
      <c r="C66" s="61" t="s">
        <v>929</v>
      </c>
      <c r="D66" s="62"/>
      <c r="E66" s="83" t="str">
        <f t="shared" si="0"/>
        <v/>
      </c>
      <c r="F66" s="66">
        <v>0</v>
      </c>
      <c r="G66" s="65">
        <v>0</v>
      </c>
      <c r="H66" s="66">
        <v>0</v>
      </c>
      <c r="I66" s="65">
        <v>0</v>
      </c>
      <c r="J66" s="66">
        <v>0</v>
      </c>
    </row>
    <row r="67" spans="2:10">
      <c r="B67" s="60" t="s">
        <v>942</v>
      </c>
      <c r="C67" s="61" t="s">
        <v>943</v>
      </c>
      <c r="D67" s="62"/>
      <c r="E67" s="83" t="str">
        <f t="shared" si="0"/>
        <v/>
      </c>
      <c r="F67" s="66">
        <v>0</v>
      </c>
      <c r="G67" s="65">
        <v>0</v>
      </c>
      <c r="H67" s="66">
        <v>0</v>
      </c>
      <c r="I67" s="65">
        <v>0</v>
      </c>
      <c r="J67" s="66">
        <v>0</v>
      </c>
    </row>
    <row r="68" spans="2:10">
      <c r="B68" s="60" t="s">
        <v>962</v>
      </c>
      <c r="C68" s="61" t="s">
        <v>963</v>
      </c>
      <c r="D68" s="62"/>
      <c r="E68" s="83" t="str">
        <f t="shared" si="0"/>
        <v/>
      </c>
      <c r="F68" s="66">
        <v>0</v>
      </c>
      <c r="G68" s="65">
        <v>0</v>
      </c>
      <c r="H68" s="66">
        <v>0</v>
      </c>
      <c r="I68" s="65">
        <v>0</v>
      </c>
      <c r="J68" s="66">
        <v>0</v>
      </c>
    </row>
    <row r="69" spans="2:10">
      <c r="B69" s="60" t="s">
        <v>1092</v>
      </c>
      <c r="C69" s="61" t="s">
        <v>1093</v>
      </c>
      <c r="D69" s="62"/>
      <c r="E69" s="83" t="str">
        <f t="shared" si="0"/>
        <v/>
      </c>
      <c r="F69" s="66">
        <v>0</v>
      </c>
      <c r="G69" s="65">
        <v>0</v>
      </c>
      <c r="H69" s="66">
        <v>0</v>
      </c>
      <c r="I69" s="65">
        <v>0</v>
      </c>
      <c r="J69" s="66">
        <v>0</v>
      </c>
    </row>
    <row r="70" spans="2:10">
      <c r="B70" s="60" t="s">
        <v>1166</v>
      </c>
      <c r="C70" s="61" t="s">
        <v>1167</v>
      </c>
      <c r="D70" s="62"/>
      <c r="E70" s="83" t="str">
        <f t="shared" si="0"/>
        <v/>
      </c>
      <c r="F70" s="66">
        <v>0</v>
      </c>
      <c r="G70" s="65">
        <v>0</v>
      </c>
      <c r="H70" s="66">
        <v>0</v>
      </c>
      <c r="I70" s="65">
        <v>0</v>
      </c>
      <c r="J70" s="66">
        <v>0</v>
      </c>
    </row>
    <row r="71" spans="2:10">
      <c r="B71" s="60" t="s">
        <v>1213</v>
      </c>
      <c r="C71" s="61" t="s">
        <v>1214</v>
      </c>
      <c r="D71" s="62"/>
      <c r="E71" s="83" t="str">
        <f t="shared" si="0"/>
        <v/>
      </c>
      <c r="F71" s="66">
        <v>0</v>
      </c>
      <c r="G71" s="65">
        <v>0</v>
      </c>
      <c r="H71" s="66">
        <v>0</v>
      </c>
      <c r="I71" s="65">
        <v>0</v>
      </c>
      <c r="J71" s="66">
        <v>0</v>
      </c>
    </row>
    <row r="72" spans="2:10">
      <c r="B72" s="60" t="s">
        <v>1235</v>
      </c>
      <c r="C72" s="61" t="s">
        <v>1236</v>
      </c>
      <c r="D72" s="62"/>
      <c r="E72" s="83" t="str">
        <f t="shared" si="0"/>
        <v/>
      </c>
      <c r="F72" s="66">
        <v>0</v>
      </c>
      <c r="G72" s="65">
        <v>0</v>
      </c>
      <c r="H72" s="66">
        <v>0</v>
      </c>
      <c r="I72" s="65">
        <v>0</v>
      </c>
      <c r="J72" s="66">
        <v>0</v>
      </c>
    </row>
    <row r="73" spans="2:10">
      <c r="B73" s="60" t="s">
        <v>1243</v>
      </c>
      <c r="C73" s="61" t="s">
        <v>1244</v>
      </c>
      <c r="D73" s="62"/>
      <c r="E73" s="83" t="str">
        <f t="shared" si="0"/>
        <v/>
      </c>
      <c r="F73" s="66">
        <v>0</v>
      </c>
      <c r="G73" s="65">
        <v>0</v>
      </c>
      <c r="H73" s="66">
        <v>0</v>
      </c>
      <c r="I73" s="65">
        <v>0</v>
      </c>
      <c r="J73" s="66">
        <v>0</v>
      </c>
    </row>
    <row r="74" spans="2:10">
      <c r="B74" s="60" t="s">
        <v>1288</v>
      </c>
      <c r="C74" s="61" t="s">
        <v>1289</v>
      </c>
      <c r="D74" s="62"/>
      <c r="E74" s="83" t="str">
        <f t="shared" si="0"/>
        <v/>
      </c>
      <c r="F74" s="66">
        <v>0</v>
      </c>
      <c r="G74" s="65">
        <v>0</v>
      </c>
      <c r="H74" s="66">
        <v>0</v>
      </c>
      <c r="I74" s="65">
        <v>0</v>
      </c>
      <c r="J74" s="66">
        <v>0</v>
      </c>
    </row>
    <row r="75" spans="2:10">
      <c r="B75" s="60" t="s">
        <v>1310</v>
      </c>
      <c r="C75" s="61" t="s">
        <v>1311</v>
      </c>
      <c r="D75" s="62"/>
      <c r="E75" s="83" t="str">
        <f t="shared" si="0"/>
        <v/>
      </c>
      <c r="F75" s="66">
        <v>0</v>
      </c>
      <c r="G75" s="65">
        <v>0</v>
      </c>
      <c r="H75" s="66">
        <v>0</v>
      </c>
      <c r="I75" s="65">
        <v>0</v>
      </c>
      <c r="J75" s="66">
        <v>0</v>
      </c>
    </row>
    <row r="76" spans="2:10">
      <c r="B76" s="60" t="s">
        <v>2184</v>
      </c>
      <c r="C76" s="61" t="s">
        <v>2185</v>
      </c>
      <c r="D76" s="62"/>
      <c r="E76" s="83" t="str">
        <f t="shared" si="0"/>
        <v/>
      </c>
      <c r="F76" s="66">
        <v>0</v>
      </c>
      <c r="G76" s="65">
        <v>0</v>
      </c>
      <c r="H76" s="66">
        <v>0</v>
      </c>
      <c r="I76" s="65">
        <v>0</v>
      </c>
      <c r="J76" s="66">
        <v>0</v>
      </c>
    </row>
    <row r="77" spans="2:10">
      <c r="B77" s="60" t="s">
        <v>1452</v>
      </c>
      <c r="C77" s="61" t="s">
        <v>1453</v>
      </c>
      <c r="D77" s="62"/>
      <c r="E77" s="83" t="str">
        <f t="shared" si="0"/>
        <v/>
      </c>
      <c r="F77" s="66">
        <v>0</v>
      </c>
      <c r="G77" s="65">
        <v>0</v>
      </c>
      <c r="H77" s="66">
        <v>0</v>
      </c>
      <c r="I77" s="65">
        <v>0</v>
      </c>
      <c r="J77" s="66">
        <v>0</v>
      </c>
    </row>
    <row r="78" spans="2:10">
      <c r="B78" s="60" t="s">
        <v>2211</v>
      </c>
      <c r="C78" s="61" t="s">
        <v>2212</v>
      </c>
      <c r="D78" s="62"/>
      <c r="E78" s="83" t="str">
        <f t="shared" si="0"/>
        <v/>
      </c>
      <c r="F78" s="66">
        <v>0</v>
      </c>
      <c r="G78" s="65">
        <v>0</v>
      </c>
      <c r="H78" s="66">
        <v>0</v>
      </c>
      <c r="I78" s="65">
        <v>0</v>
      </c>
      <c r="J78" s="66">
        <v>0</v>
      </c>
    </row>
    <row r="79" spans="2:10">
      <c r="B79" s="60" t="s">
        <v>2244</v>
      </c>
      <c r="C79" s="61" t="s">
        <v>2245</v>
      </c>
      <c r="D79" s="62"/>
      <c r="E79" s="83" t="str">
        <f t="shared" si="0"/>
        <v/>
      </c>
      <c r="F79" s="66">
        <v>0</v>
      </c>
      <c r="G79" s="65">
        <v>0</v>
      </c>
      <c r="H79" s="66">
        <v>0</v>
      </c>
      <c r="I79" s="65">
        <v>0</v>
      </c>
      <c r="J79" s="66">
        <v>0</v>
      </c>
    </row>
    <row r="80" spans="2:10">
      <c r="B80" s="60" t="s">
        <v>2256</v>
      </c>
      <c r="C80" s="61" t="s">
        <v>2257</v>
      </c>
      <c r="D80" s="62"/>
      <c r="E80" s="83" t="str">
        <f t="shared" si="0"/>
        <v/>
      </c>
      <c r="F80" s="66">
        <v>0</v>
      </c>
      <c r="G80" s="65">
        <v>0</v>
      </c>
      <c r="H80" s="66">
        <v>0</v>
      </c>
      <c r="I80" s="65">
        <v>0</v>
      </c>
      <c r="J80" s="66">
        <v>0</v>
      </c>
    </row>
    <row r="81" spans="2:10">
      <c r="B81" s="60" t="s">
        <v>797</v>
      </c>
      <c r="C81" s="61" t="s">
        <v>798</v>
      </c>
      <c r="D81" s="62"/>
      <c r="E81" s="83" t="str">
        <f t="shared" si="0"/>
        <v/>
      </c>
      <c r="F81" s="66">
        <v>0</v>
      </c>
      <c r="G81" s="65">
        <v>0</v>
      </c>
      <c r="H81" s="66">
        <v>0</v>
      </c>
      <c r="I81" s="65">
        <v>0</v>
      </c>
      <c r="J81" s="66">
        <v>0</v>
      </c>
    </row>
    <row r="82" spans="2:10">
      <c r="B82" s="60" t="s">
        <v>92</v>
      </c>
      <c r="C82" s="61" t="s">
        <v>93</v>
      </c>
      <c r="D82" s="62"/>
      <c r="E82" s="83" t="str">
        <f t="shared" si="0"/>
        <v/>
      </c>
      <c r="F82" s="66">
        <v>0</v>
      </c>
      <c r="G82" s="65">
        <v>0</v>
      </c>
      <c r="H82" s="66">
        <v>0</v>
      </c>
      <c r="I82" s="65">
        <v>0</v>
      </c>
      <c r="J82" s="66">
        <v>0</v>
      </c>
    </row>
    <row r="83" spans="2:10">
      <c r="B83" s="60" t="s">
        <v>1669</v>
      </c>
      <c r="C83" s="61" t="s">
        <v>1670</v>
      </c>
      <c r="D83" s="62"/>
      <c r="E83" s="83" t="str">
        <f t="shared" si="0"/>
        <v/>
      </c>
      <c r="F83" s="66">
        <v>0</v>
      </c>
      <c r="G83" s="65">
        <v>0</v>
      </c>
      <c r="H83" s="66">
        <v>0</v>
      </c>
      <c r="I83" s="65">
        <v>0</v>
      </c>
      <c r="J83" s="66">
        <v>0</v>
      </c>
    </row>
    <row r="84" spans="2:10">
      <c r="B84" s="60" t="s">
        <v>1699</v>
      </c>
      <c r="C84" s="61" t="s">
        <v>1700</v>
      </c>
      <c r="D84" s="62"/>
      <c r="E84" s="83" t="str">
        <f t="shared" si="0"/>
        <v/>
      </c>
      <c r="F84" s="66">
        <v>0</v>
      </c>
      <c r="G84" s="65">
        <v>0</v>
      </c>
      <c r="H84" s="66">
        <v>0</v>
      </c>
      <c r="I84" s="65">
        <v>0</v>
      </c>
      <c r="J84" s="66">
        <v>0</v>
      </c>
    </row>
    <row r="85" spans="2:10">
      <c r="B85" s="67" t="s">
        <v>1588</v>
      </c>
      <c r="C85" s="68"/>
      <c r="D85" s="69"/>
      <c r="E85" s="84" t="str">
        <f t="shared" si="0"/>
        <v/>
      </c>
      <c r="F85" s="71">
        <f>SUM(F53:F84)</f>
        <v>0</v>
      </c>
      <c r="G85" s="80">
        <f>SUM(G53:G84)</f>
        <v>0</v>
      </c>
      <c r="H85" s="71">
        <f>SUM(H53:H84)</f>
        <v>0</v>
      </c>
      <c r="I85" s="80">
        <f>SUM(I53:I84)</f>
        <v>0</v>
      </c>
      <c r="J85" s="71">
        <f>SUM(J53:J84)</f>
        <v>0</v>
      </c>
    </row>
    <row r="87" spans="2:10" ht="2.25" customHeight="1"/>
    <row r="88" spans="2:10" ht="1.5" customHeight="1"/>
    <row r="89" spans="2:10" ht="0.75" customHeight="1"/>
    <row r="90" spans="2:10" ht="0.75" customHeight="1"/>
    <row r="91" spans="2:10" ht="0.75" customHeight="1"/>
    <row r="92" spans="2:10" s="276" customFormat="1" ht="18">
      <c r="B92" s="277"/>
      <c r="C92" s="278"/>
      <c r="D92" s="278"/>
      <c r="E92" s="278"/>
      <c r="F92" s="278"/>
      <c r="G92" s="278"/>
      <c r="H92" s="278"/>
      <c r="I92" s="278"/>
      <c r="J92" s="278"/>
    </row>
    <row r="93" spans="2:10" s="276" customFormat="1">
      <c r="G93" s="279"/>
      <c r="I93" s="279"/>
      <c r="J93" s="279"/>
    </row>
    <row r="94" spans="2:10" s="276" customFormat="1">
      <c r="B94" s="280"/>
      <c r="C94" s="281"/>
      <c r="D94" s="281"/>
      <c r="E94" s="282"/>
      <c r="F94" s="283"/>
      <c r="G94" s="283"/>
      <c r="H94" s="283"/>
    </row>
    <row r="95" spans="2:10" s="276" customFormat="1">
      <c r="B95" s="284"/>
      <c r="C95" s="272"/>
      <c r="D95" s="273"/>
      <c r="E95" s="274"/>
      <c r="F95" s="275"/>
      <c r="G95" s="285"/>
      <c r="H95" s="285"/>
    </row>
    <row r="96" spans="2:10" s="276" customFormat="1">
      <c r="B96" s="284"/>
      <c r="C96" s="272"/>
      <c r="D96" s="273"/>
      <c r="E96" s="274"/>
      <c r="F96" s="275"/>
      <c r="G96" s="285"/>
      <c r="H96" s="285"/>
    </row>
    <row r="97" spans="2:8" s="276" customFormat="1">
      <c r="B97" s="284"/>
      <c r="C97" s="272"/>
      <c r="D97" s="273"/>
      <c r="E97" s="274"/>
      <c r="F97" s="275"/>
      <c r="G97" s="285"/>
      <c r="H97" s="285"/>
    </row>
    <row r="98" spans="2:8" s="276" customFormat="1">
      <c r="B98" s="284"/>
      <c r="C98" s="272"/>
      <c r="D98" s="273"/>
      <c r="E98" s="274"/>
      <c r="F98" s="275"/>
      <c r="G98" s="285"/>
      <c r="H98" s="285"/>
    </row>
    <row r="99" spans="2:8" s="276" customFormat="1">
      <c r="B99" s="284"/>
      <c r="C99" s="272"/>
      <c r="D99" s="273"/>
      <c r="E99" s="274"/>
      <c r="F99" s="275"/>
      <c r="G99" s="285"/>
      <c r="H99" s="285"/>
    </row>
    <row r="100" spans="2:8" s="276" customFormat="1">
      <c r="B100" s="284"/>
      <c r="C100" s="272"/>
      <c r="D100" s="273"/>
      <c r="E100" s="274"/>
      <c r="F100" s="275"/>
      <c r="G100" s="285"/>
      <c r="H100" s="285"/>
    </row>
    <row r="101" spans="2:8" s="276" customFormat="1">
      <c r="B101" s="284"/>
      <c r="C101" s="272"/>
      <c r="D101" s="273"/>
      <c r="E101" s="274"/>
      <c r="F101" s="275"/>
      <c r="G101" s="285"/>
      <c r="H101" s="285"/>
    </row>
    <row r="102" spans="2:8" s="276" customFormat="1">
      <c r="B102" s="284"/>
      <c r="C102" s="272"/>
      <c r="D102" s="273"/>
      <c r="E102" s="274"/>
      <c r="F102" s="275"/>
      <c r="G102" s="285"/>
      <c r="H102" s="285"/>
    </row>
    <row r="103" spans="2:8" s="276" customFormat="1">
      <c r="B103" s="280"/>
      <c r="C103" s="286"/>
      <c r="D103" s="280"/>
      <c r="E103" s="274"/>
      <c r="F103" s="287"/>
      <c r="G103" s="287"/>
      <c r="H103" s="287"/>
    </row>
    <row r="104" spans="2:8" s="276" customFormat="1">
      <c r="G104" s="279"/>
    </row>
  </sheetData>
  <mergeCells count="5">
    <mergeCell ref="I23:J23"/>
    <mergeCell ref="I19:J19"/>
    <mergeCell ref="I20:J20"/>
    <mergeCell ref="I21:J21"/>
    <mergeCell ref="I22:J22"/>
  </mergeCells>
  <phoneticPr fontId="19" type="noConversion"/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  <rowBreaks count="1" manualBreakCount="1">
    <brk id="49" min="1" max="9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sheetPr codeName="List4"/>
  <dimension ref="A1:CB513"/>
  <sheetViews>
    <sheetView showGridLines="0" showZeros="0" view="pageBreakPreview" zoomScaleNormal="100" zoomScaleSheetLayoutView="100" workbookViewId="0">
      <selection activeCell="C4" sqref="C4"/>
    </sheetView>
  </sheetViews>
  <sheetFormatPr defaultRowHeight="12.75"/>
  <cols>
    <col min="1" max="1" width="4.42578125" style="205" customWidth="1"/>
    <col min="2" max="2" width="11.5703125" style="205" customWidth="1"/>
    <col min="3" max="3" width="40.42578125" style="205" customWidth="1"/>
    <col min="4" max="4" width="5.5703125" style="205" customWidth="1"/>
    <col min="5" max="5" width="8.5703125" style="215" customWidth="1"/>
    <col min="6" max="6" width="9.85546875" style="205" customWidth="1"/>
    <col min="7" max="7" width="13.85546875" style="205" customWidth="1"/>
    <col min="8" max="8" width="11.7109375" style="205" hidden="1" customWidth="1"/>
    <col min="9" max="9" width="11.5703125" style="205" hidden="1" customWidth="1"/>
    <col min="10" max="10" width="11" style="205" hidden="1" customWidth="1"/>
    <col min="11" max="11" width="10.42578125" style="205" hidden="1" customWidth="1"/>
    <col min="12" max="12" width="75.42578125" style="205" customWidth="1"/>
    <col min="13" max="13" width="45.28515625" style="205" customWidth="1"/>
    <col min="14" max="16384" width="9.140625" style="205"/>
  </cols>
  <sheetData>
    <row r="1" spans="1:80" ht="15.75">
      <c r="A1" s="369" t="s">
        <v>726</v>
      </c>
      <c r="B1" s="369"/>
      <c r="C1" s="369"/>
      <c r="D1" s="369"/>
      <c r="E1" s="369"/>
      <c r="F1" s="369"/>
      <c r="G1" s="369"/>
    </row>
    <row r="2" spans="1:80" ht="14.25" customHeight="1" thickBot="1">
      <c r="B2" s="206"/>
      <c r="C2" s="207"/>
      <c r="D2" s="207"/>
      <c r="E2" s="208"/>
      <c r="F2" s="207"/>
      <c r="G2" s="207"/>
    </row>
    <row r="3" spans="1:80" ht="13.5" thickTop="1">
      <c r="A3" s="359" t="s">
        <v>1571</v>
      </c>
      <c r="B3" s="360"/>
      <c r="C3" s="178" t="s">
        <v>1665</v>
      </c>
      <c r="D3" s="209"/>
      <c r="E3" s="210" t="s">
        <v>1647</v>
      </c>
      <c r="F3" s="211" t="str">
        <f>'02 02 Rek'!H1</f>
        <v>02</v>
      </c>
      <c r="G3" s="212"/>
    </row>
    <row r="4" spans="1:80" ht="13.5" thickBot="1">
      <c r="A4" s="370" t="s">
        <v>1643</v>
      </c>
      <c r="B4" s="362"/>
      <c r="C4" s="184" t="s">
        <v>2340</v>
      </c>
      <c r="D4" s="213"/>
      <c r="E4" s="371" t="str">
        <f>'02 02 Rek'!G2</f>
        <v>SO 01 Výtah</v>
      </c>
      <c r="F4" s="372"/>
      <c r="G4" s="373"/>
    </row>
    <row r="5" spans="1:80" ht="13.5" thickTop="1">
      <c r="A5" s="214"/>
      <c r="G5" s="216"/>
    </row>
    <row r="6" spans="1:80" ht="27" customHeight="1">
      <c r="A6" s="217" t="s">
        <v>1648</v>
      </c>
      <c r="B6" s="218" t="s">
        <v>1649</v>
      </c>
      <c r="C6" s="218" t="s">
        <v>1650</v>
      </c>
      <c r="D6" s="218" t="s">
        <v>1651</v>
      </c>
      <c r="E6" s="219" t="s">
        <v>1652</v>
      </c>
      <c r="F6" s="218" t="s">
        <v>1653</v>
      </c>
      <c r="G6" s="220" t="s">
        <v>1654</v>
      </c>
      <c r="H6" s="221" t="s">
        <v>1655</v>
      </c>
      <c r="I6" s="221" t="s">
        <v>1656</v>
      </c>
      <c r="J6" s="221" t="s">
        <v>1657</v>
      </c>
      <c r="K6" s="221" t="s">
        <v>1658</v>
      </c>
    </row>
    <row r="7" spans="1:80">
      <c r="A7" s="222" t="s">
        <v>1659</v>
      </c>
      <c r="B7" s="223" t="s">
        <v>1660</v>
      </c>
      <c r="C7" s="224" t="s">
        <v>1661</v>
      </c>
      <c r="D7" s="225"/>
      <c r="E7" s="226"/>
      <c r="F7" s="226"/>
      <c r="G7" s="227"/>
      <c r="H7" s="228"/>
      <c r="I7" s="229"/>
      <c r="J7" s="230"/>
      <c r="K7" s="231"/>
      <c r="O7" s="232">
        <v>1</v>
      </c>
    </row>
    <row r="8" spans="1:80">
      <c r="A8" s="233">
        <v>1</v>
      </c>
      <c r="B8" s="234" t="s">
        <v>1713</v>
      </c>
      <c r="C8" s="235" t="s">
        <v>1714</v>
      </c>
      <c r="D8" s="236" t="s">
        <v>1715</v>
      </c>
      <c r="E8" s="237">
        <v>180</v>
      </c>
      <c r="F8" s="237">
        <v>0</v>
      </c>
      <c r="G8" s="238">
        <f>E8*F8</f>
        <v>0</v>
      </c>
      <c r="H8" s="239">
        <v>4.0000000000000003E-5</v>
      </c>
      <c r="I8" s="240">
        <f>E8*H8</f>
        <v>7.2000000000000007E-3</v>
      </c>
      <c r="J8" s="239">
        <v>0</v>
      </c>
      <c r="K8" s="240">
        <f>E8*J8</f>
        <v>0</v>
      </c>
      <c r="O8" s="232">
        <v>2</v>
      </c>
      <c r="AA8" s="205">
        <v>1</v>
      </c>
      <c r="AB8" s="205">
        <v>1</v>
      </c>
      <c r="AC8" s="205">
        <v>1</v>
      </c>
      <c r="AZ8" s="205">
        <v>1</v>
      </c>
      <c r="BA8" s="205">
        <f>IF(AZ8=1,G8,0)</f>
        <v>0</v>
      </c>
      <c r="BB8" s="205">
        <f>IF(AZ8=2,G8,0)</f>
        <v>0</v>
      </c>
      <c r="BC8" s="205">
        <f>IF(AZ8=3,G8,0)</f>
        <v>0</v>
      </c>
      <c r="BD8" s="205">
        <f>IF(AZ8=4,G8,0)</f>
        <v>0</v>
      </c>
      <c r="BE8" s="205">
        <f>IF(AZ8=5,G8,0)</f>
        <v>0</v>
      </c>
      <c r="CA8" s="232">
        <v>1</v>
      </c>
      <c r="CB8" s="232">
        <v>1</v>
      </c>
    </row>
    <row r="9" spans="1:80">
      <c r="A9" s="241"/>
      <c r="B9" s="245"/>
      <c r="C9" s="375" t="s">
        <v>1322</v>
      </c>
      <c r="D9" s="376"/>
      <c r="E9" s="246">
        <v>180</v>
      </c>
      <c r="F9" s="247"/>
      <c r="G9" s="248"/>
      <c r="H9" s="249"/>
      <c r="I9" s="243"/>
      <c r="J9" s="250"/>
      <c r="K9" s="243"/>
      <c r="M9" s="244" t="s">
        <v>1322</v>
      </c>
      <c r="O9" s="232"/>
    </row>
    <row r="10" spans="1:80">
      <c r="A10" s="233">
        <v>2</v>
      </c>
      <c r="B10" s="234" t="s">
        <v>1717</v>
      </c>
      <c r="C10" s="235" t="s">
        <v>1718</v>
      </c>
      <c r="D10" s="236" t="s">
        <v>1719</v>
      </c>
      <c r="E10" s="237">
        <v>30</v>
      </c>
      <c r="F10" s="237">
        <v>0</v>
      </c>
      <c r="G10" s="238">
        <f>E10*F10</f>
        <v>0</v>
      </c>
      <c r="H10" s="239">
        <v>0</v>
      </c>
      <c r="I10" s="240">
        <f>E10*H10</f>
        <v>0</v>
      </c>
      <c r="J10" s="239">
        <v>0</v>
      </c>
      <c r="K10" s="240">
        <f>E10*J10</f>
        <v>0</v>
      </c>
      <c r="O10" s="232">
        <v>2</v>
      </c>
      <c r="AA10" s="205">
        <v>1</v>
      </c>
      <c r="AB10" s="205">
        <v>1</v>
      </c>
      <c r="AC10" s="205">
        <v>1</v>
      </c>
      <c r="AZ10" s="205">
        <v>1</v>
      </c>
      <c r="BA10" s="205">
        <f>IF(AZ10=1,G10,0)</f>
        <v>0</v>
      </c>
      <c r="BB10" s="205">
        <f>IF(AZ10=2,G10,0)</f>
        <v>0</v>
      </c>
      <c r="BC10" s="205">
        <f>IF(AZ10=3,G10,0)</f>
        <v>0</v>
      </c>
      <c r="BD10" s="205">
        <f>IF(AZ10=4,G10,0)</f>
        <v>0</v>
      </c>
      <c r="BE10" s="205">
        <f>IF(AZ10=5,G10,0)</f>
        <v>0</v>
      </c>
      <c r="CA10" s="232">
        <v>1</v>
      </c>
      <c r="CB10" s="232">
        <v>1</v>
      </c>
    </row>
    <row r="11" spans="1:80">
      <c r="A11" s="241"/>
      <c r="B11" s="245"/>
      <c r="C11" s="375" t="s">
        <v>1323</v>
      </c>
      <c r="D11" s="376"/>
      <c r="E11" s="246">
        <v>30</v>
      </c>
      <c r="F11" s="247"/>
      <c r="G11" s="248"/>
      <c r="H11" s="249"/>
      <c r="I11" s="243"/>
      <c r="J11" s="250"/>
      <c r="K11" s="243"/>
      <c r="M11" s="244">
        <v>30</v>
      </c>
      <c r="O11" s="232"/>
    </row>
    <row r="12" spans="1:80">
      <c r="A12" s="233">
        <v>3</v>
      </c>
      <c r="B12" s="234" t="s">
        <v>1721</v>
      </c>
      <c r="C12" s="235" t="s">
        <v>1722</v>
      </c>
      <c r="D12" s="236" t="s">
        <v>1723</v>
      </c>
      <c r="E12" s="237">
        <v>16.924600000000002</v>
      </c>
      <c r="F12" s="237">
        <v>0</v>
      </c>
      <c r="G12" s="238">
        <f>E12*F12</f>
        <v>0</v>
      </c>
      <c r="H12" s="239">
        <v>1.068E-2</v>
      </c>
      <c r="I12" s="240">
        <f>E12*H12</f>
        <v>0.18075472800000003</v>
      </c>
      <c r="J12" s="239">
        <v>0</v>
      </c>
      <c r="K12" s="240">
        <f>E12*J12</f>
        <v>0</v>
      </c>
      <c r="O12" s="232">
        <v>2</v>
      </c>
      <c r="AA12" s="205">
        <v>1</v>
      </c>
      <c r="AB12" s="205">
        <v>1</v>
      </c>
      <c r="AC12" s="205">
        <v>1</v>
      </c>
      <c r="AZ12" s="205">
        <v>1</v>
      </c>
      <c r="BA12" s="205">
        <f>IF(AZ12=1,G12,0)</f>
        <v>0</v>
      </c>
      <c r="BB12" s="205">
        <f>IF(AZ12=2,G12,0)</f>
        <v>0</v>
      </c>
      <c r="BC12" s="205">
        <f>IF(AZ12=3,G12,0)</f>
        <v>0</v>
      </c>
      <c r="BD12" s="205">
        <f>IF(AZ12=4,G12,0)</f>
        <v>0</v>
      </c>
      <c r="BE12" s="205">
        <f>IF(AZ12=5,G12,0)</f>
        <v>0</v>
      </c>
      <c r="CA12" s="232">
        <v>1</v>
      </c>
      <c r="CB12" s="232">
        <v>1</v>
      </c>
    </row>
    <row r="13" spans="1:80">
      <c r="A13" s="241"/>
      <c r="B13" s="245"/>
      <c r="C13" s="375" t="s">
        <v>1324</v>
      </c>
      <c r="D13" s="376"/>
      <c r="E13" s="246">
        <v>16.924600000000002</v>
      </c>
      <c r="F13" s="247"/>
      <c r="G13" s="248"/>
      <c r="H13" s="249"/>
      <c r="I13" s="243"/>
      <c r="J13" s="250"/>
      <c r="K13" s="243"/>
      <c r="M13" s="244" t="s">
        <v>1324</v>
      </c>
      <c r="O13" s="232"/>
    </row>
    <row r="14" spans="1:80" ht="22.5">
      <c r="A14" s="233">
        <v>4</v>
      </c>
      <c r="B14" s="234" t="s">
        <v>1729</v>
      </c>
      <c r="C14" s="235" t="s">
        <v>1730</v>
      </c>
      <c r="D14" s="236" t="s">
        <v>1723</v>
      </c>
      <c r="E14" s="237">
        <v>9.7125000000000004</v>
      </c>
      <c r="F14" s="237">
        <v>0</v>
      </c>
      <c r="G14" s="238">
        <f>E14*F14</f>
        <v>0</v>
      </c>
      <c r="H14" s="239">
        <v>0</v>
      </c>
      <c r="I14" s="240">
        <f>E14*H14</f>
        <v>0</v>
      </c>
      <c r="J14" s="239">
        <v>0</v>
      </c>
      <c r="K14" s="240">
        <f>E14*J14</f>
        <v>0</v>
      </c>
      <c r="O14" s="232">
        <v>2</v>
      </c>
      <c r="AA14" s="205">
        <v>1</v>
      </c>
      <c r="AB14" s="205">
        <v>1</v>
      </c>
      <c r="AC14" s="205">
        <v>1</v>
      </c>
      <c r="AZ14" s="205">
        <v>1</v>
      </c>
      <c r="BA14" s="205">
        <f>IF(AZ14=1,G14,0)</f>
        <v>0</v>
      </c>
      <c r="BB14" s="205">
        <f>IF(AZ14=2,G14,0)</f>
        <v>0</v>
      </c>
      <c r="BC14" s="205">
        <f>IF(AZ14=3,G14,0)</f>
        <v>0</v>
      </c>
      <c r="BD14" s="205">
        <f>IF(AZ14=4,G14,0)</f>
        <v>0</v>
      </c>
      <c r="BE14" s="205">
        <f>IF(AZ14=5,G14,0)</f>
        <v>0</v>
      </c>
      <c r="CA14" s="232">
        <v>1</v>
      </c>
      <c r="CB14" s="232">
        <v>1</v>
      </c>
    </row>
    <row r="15" spans="1:80" ht="22.5">
      <c r="A15" s="241"/>
      <c r="B15" s="245"/>
      <c r="C15" s="375" t="s">
        <v>1325</v>
      </c>
      <c r="D15" s="376"/>
      <c r="E15" s="246">
        <v>9.7125000000000004</v>
      </c>
      <c r="F15" s="247"/>
      <c r="G15" s="248"/>
      <c r="H15" s="249"/>
      <c r="I15" s="243"/>
      <c r="J15" s="250"/>
      <c r="K15" s="243"/>
      <c r="M15" s="244" t="s">
        <v>1325</v>
      </c>
      <c r="O15" s="232"/>
    </row>
    <row r="16" spans="1:80">
      <c r="A16" s="233">
        <v>5</v>
      </c>
      <c r="B16" s="234" t="s">
        <v>1744</v>
      </c>
      <c r="C16" s="235" t="s">
        <v>1745</v>
      </c>
      <c r="D16" s="236" t="s">
        <v>1723</v>
      </c>
      <c r="E16" s="237">
        <v>52.024000000000001</v>
      </c>
      <c r="F16" s="237">
        <v>0</v>
      </c>
      <c r="G16" s="238">
        <f>E16*F16</f>
        <v>0</v>
      </c>
      <c r="H16" s="239">
        <v>0</v>
      </c>
      <c r="I16" s="240">
        <f>E16*H16</f>
        <v>0</v>
      </c>
      <c r="J16" s="239">
        <v>0</v>
      </c>
      <c r="K16" s="240">
        <f>E16*J16</f>
        <v>0</v>
      </c>
      <c r="O16" s="232">
        <v>2</v>
      </c>
      <c r="AA16" s="205">
        <v>1</v>
      </c>
      <c r="AB16" s="205">
        <v>1</v>
      </c>
      <c r="AC16" s="205">
        <v>1</v>
      </c>
      <c r="AZ16" s="205">
        <v>1</v>
      </c>
      <c r="BA16" s="205">
        <f>IF(AZ16=1,G16,0)</f>
        <v>0</v>
      </c>
      <c r="BB16" s="205">
        <f>IF(AZ16=2,G16,0)</f>
        <v>0</v>
      </c>
      <c r="BC16" s="205">
        <f>IF(AZ16=3,G16,0)</f>
        <v>0</v>
      </c>
      <c r="BD16" s="205">
        <f>IF(AZ16=4,G16,0)</f>
        <v>0</v>
      </c>
      <c r="BE16" s="205">
        <f>IF(AZ16=5,G16,0)</f>
        <v>0</v>
      </c>
      <c r="CA16" s="232">
        <v>1</v>
      </c>
      <c r="CB16" s="232">
        <v>1</v>
      </c>
    </row>
    <row r="17" spans="1:80">
      <c r="A17" s="241"/>
      <c r="B17" s="245"/>
      <c r="C17" s="375" t="s">
        <v>1326</v>
      </c>
      <c r="D17" s="376"/>
      <c r="E17" s="246">
        <v>52.024000000000001</v>
      </c>
      <c r="F17" s="247"/>
      <c r="G17" s="248"/>
      <c r="H17" s="249"/>
      <c r="I17" s="243"/>
      <c r="J17" s="250"/>
      <c r="K17" s="243"/>
      <c r="M17" s="244" t="s">
        <v>1326</v>
      </c>
      <c r="O17" s="232"/>
    </row>
    <row r="18" spans="1:80">
      <c r="A18" s="233">
        <v>6</v>
      </c>
      <c r="B18" s="234" t="s">
        <v>1748</v>
      </c>
      <c r="C18" s="235" t="s">
        <v>1749</v>
      </c>
      <c r="D18" s="236" t="s">
        <v>1723</v>
      </c>
      <c r="E18" s="237">
        <v>26.6371</v>
      </c>
      <c r="F18" s="237">
        <v>0</v>
      </c>
      <c r="G18" s="238">
        <f>E18*F18</f>
        <v>0</v>
      </c>
      <c r="H18" s="239">
        <v>0</v>
      </c>
      <c r="I18" s="240">
        <f>E18*H18</f>
        <v>0</v>
      </c>
      <c r="J18" s="239">
        <v>0</v>
      </c>
      <c r="K18" s="240">
        <f>E18*J18</f>
        <v>0</v>
      </c>
      <c r="O18" s="232">
        <v>2</v>
      </c>
      <c r="AA18" s="205">
        <v>1</v>
      </c>
      <c r="AB18" s="205">
        <v>1</v>
      </c>
      <c r="AC18" s="205">
        <v>1</v>
      </c>
      <c r="AZ18" s="205">
        <v>1</v>
      </c>
      <c r="BA18" s="205">
        <f>IF(AZ18=1,G18,0)</f>
        <v>0</v>
      </c>
      <c r="BB18" s="205">
        <f>IF(AZ18=2,G18,0)</f>
        <v>0</v>
      </c>
      <c r="BC18" s="205">
        <f>IF(AZ18=3,G18,0)</f>
        <v>0</v>
      </c>
      <c r="BD18" s="205">
        <f>IF(AZ18=4,G18,0)</f>
        <v>0</v>
      </c>
      <c r="BE18" s="205">
        <f>IF(AZ18=5,G18,0)</f>
        <v>0</v>
      </c>
      <c r="CA18" s="232">
        <v>1</v>
      </c>
      <c r="CB18" s="232">
        <v>1</v>
      </c>
    </row>
    <row r="19" spans="1:80">
      <c r="A19" s="241"/>
      <c r="B19" s="245"/>
      <c r="C19" s="375" t="s">
        <v>1327</v>
      </c>
      <c r="D19" s="376"/>
      <c r="E19" s="246">
        <v>26.6371</v>
      </c>
      <c r="F19" s="247"/>
      <c r="G19" s="248"/>
      <c r="H19" s="249"/>
      <c r="I19" s="243"/>
      <c r="J19" s="250"/>
      <c r="K19" s="243"/>
      <c r="M19" s="244" t="s">
        <v>1327</v>
      </c>
      <c r="O19" s="232"/>
    </row>
    <row r="20" spans="1:80">
      <c r="A20" s="233">
        <v>7</v>
      </c>
      <c r="B20" s="234" t="s">
        <v>1751</v>
      </c>
      <c r="C20" s="235" t="s">
        <v>1752</v>
      </c>
      <c r="D20" s="236" t="s">
        <v>1723</v>
      </c>
      <c r="E20" s="237">
        <v>26.6371</v>
      </c>
      <c r="F20" s="237">
        <v>0</v>
      </c>
      <c r="G20" s="238">
        <f>E20*F20</f>
        <v>0</v>
      </c>
      <c r="H20" s="239">
        <v>0</v>
      </c>
      <c r="I20" s="240">
        <f>E20*H20</f>
        <v>0</v>
      </c>
      <c r="J20" s="239">
        <v>0</v>
      </c>
      <c r="K20" s="240">
        <f>E20*J20</f>
        <v>0</v>
      </c>
      <c r="O20" s="232">
        <v>2</v>
      </c>
      <c r="AA20" s="205">
        <v>1</v>
      </c>
      <c r="AB20" s="205">
        <v>1</v>
      </c>
      <c r="AC20" s="205">
        <v>1</v>
      </c>
      <c r="AZ20" s="205">
        <v>1</v>
      </c>
      <c r="BA20" s="205">
        <f>IF(AZ20=1,G20,0)</f>
        <v>0</v>
      </c>
      <c r="BB20" s="205">
        <f>IF(AZ20=2,G20,0)</f>
        <v>0</v>
      </c>
      <c r="BC20" s="205">
        <f>IF(AZ20=3,G20,0)</f>
        <v>0</v>
      </c>
      <c r="BD20" s="205">
        <f>IF(AZ20=4,G20,0)</f>
        <v>0</v>
      </c>
      <c r="BE20" s="205">
        <f>IF(AZ20=5,G20,0)</f>
        <v>0</v>
      </c>
      <c r="CA20" s="232">
        <v>1</v>
      </c>
      <c r="CB20" s="232">
        <v>1</v>
      </c>
    </row>
    <row r="21" spans="1:80">
      <c r="A21" s="241"/>
      <c r="B21" s="245"/>
      <c r="C21" s="375" t="s">
        <v>1327</v>
      </c>
      <c r="D21" s="376"/>
      <c r="E21" s="246">
        <v>26.6371</v>
      </c>
      <c r="F21" s="247"/>
      <c r="G21" s="248"/>
      <c r="H21" s="249"/>
      <c r="I21" s="243"/>
      <c r="J21" s="250"/>
      <c r="K21" s="243"/>
      <c r="M21" s="244" t="s">
        <v>1327</v>
      </c>
      <c r="O21" s="232"/>
    </row>
    <row r="22" spans="1:80">
      <c r="A22" s="233">
        <v>8</v>
      </c>
      <c r="B22" s="234" t="s">
        <v>1754</v>
      </c>
      <c r="C22" s="235" t="s">
        <v>1755</v>
      </c>
      <c r="D22" s="236" t="s">
        <v>1723</v>
      </c>
      <c r="E22" s="237">
        <v>20.654599999999999</v>
      </c>
      <c r="F22" s="237">
        <v>0</v>
      </c>
      <c r="G22" s="238">
        <f>E22*F22</f>
        <v>0</v>
      </c>
      <c r="H22" s="239">
        <v>0</v>
      </c>
      <c r="I22" s="240">
        <f>E22*H22</f>
        <v>0</v>
      </c>
      <c r="J22" s="239">
        <v>0</v>
      </c>
      <c r="K22" s="240">
        <f>E22*J22</f>
        <v>0</v>
      </c>
      <c r="O22" s="232">
        <v>2</v>
      </c>
      <c r="AA22" s="205">
        <v>1</v>
      </c>
      <c r="AB22" s="205">
        <v>1</v>
      </c>
      <c r="AC22" s="205">
        <v>1</v>
      </c>
      <c r="AZ22" s="205">
        <v>1</v>
      </c>
      <c r="BA22" s="205">
        <f>IF(AZ22=1,G22,0)</f>
        <v>0</v>
      </c>
      <c r="BB22" s="205">
        <f>IF(AZ22=2,G22,0)</f>
        <v>0</v>
      </c>
      <c r="BC22" s="205">
        <f>IF(AZ22=3,G22,0)</f>
        <v>0</v>
      </c>
      <c r="BD22" s="205">
        <f>IF(AZ22=4,G22,0)</f>
        <v>0</v>
      </c>
      <c r="BE22" s="205">
        <f>IF(AZ22=5,G22,0)</f>
        <v>0</v>
      </c>
      <c r="CA22" s="232">
        <v>1</v>
      </c>
      <c r="CB22" s="232">
        <v>1</v>
      </c>
    </row>
    <row r="23" spans="1:80">
      <c r="A23" s="241"/>
      <c r="B23" s="245"/>
      <c r="C23" s="375" t="s">
        <v>1328</v>
      </c>
      <c r="D23" s="376"/>
      <c r="E23" s="246">
        <v>26.6371</v>
      </c>
      <c r="F23" s="247"/>
      <c r="G23" s="248"/>
      <c r="H23" s="249"/>
      <c r="I23" s="243"/>
      <c r="J23" s="250"/>
      <c r="K23" s="243"/>
      <c r="M23" s="244" t="s">
        <v>1328</v>
      </c>
      <c r="O23" s="232"/>
    </row>
    <row r="24" spans="1:80">
      <c r="A24" s="241"/>
      <c r="B24" s="245"/>
      <c r="C24" s="375" t="s">
        <v>1329</v>
      </c>
      <c r="D24" s="376"/>
      <c r="E24" s="246">
        <v>-5.9824999999999999</v>
      </c>
      <c r="F24" s="247"/>
      <c r="G24" s="248"/>
      <c r="H24" s="249"/>
      <c r="I24" s="243"/>
      <c r="J24" s="250"/>
      <c r="K24" s="243"/>
      <c r="M24" s="244" t="s">
        <v>1329</v>
      </c>
      <c r="O24" s="232"/>
    </row>
    <row r="25" spans="1:80">
      <c r="A25" s="233">
        <v>9</v>
      </c>
      <c r="B25" s="234" t="s">
        <v>1757</v>
      </c>
      <c r="C25" s="235" t="s">
        <v>1758</v>
      </c>
      <c r="D25" s="236" t="s">
        <v>1723</v>
      </c>
      <c r="E25" s="237">
        <v>20.654599999999999</v>
      </c>
      <c r="F25" s="237">
        <v>0</v>
      </c>
      <c r="G25" s="238">
        <f>E25*F25</f>
        <v>0</v>
      </c>
      <c r="H25" s="239">
        <v>0</v>
      </c>
      <c r="I25" s="240">
        <f>E25*H25</f>
        <v>0</v>
      </c>
      <c r="J25" s="239">
        <v>0</v>
      </c>
      <c r="K25" s="240">
        <f>E25*J25</f>
        <v>0</v>
      </c>
      <c r="O25" s="232">
        <v>2</v>
      </c>
      <c r="AA25" s="205">
        <v>1</v>
      </c>
      <c r="AB25" s="205">
        <v>1</v>
      </c>
      <c r="AC25" s="205">
        <v>1</v>
      </c>
      <c r="AZ25" s="205">
        <v>1</v>
      </c>
      <c r="BA25" s="205">
        <f>IF(AZ25=1,G25,0)</f>
        <v>0</v>
      </c>
      <c r="BB25" s="205">
        <f>IF(AZ25=2,G25,0)</f>
        <v>0</v>
      </c>
      <c r="BC25" s="205">
        <f>IF(AZ25=3,G25,0)</f>
        <v>0</v>
      </c>
      <c r="BD25" s="205">
        <f>IF(AZ25=4,G25,0)</f>
        <v>0</v>
      </c>
      <c r="BE25" s="205">
        <f>IF(AZ25=5,G25,0)</f>
        <v>0</v>
      </c>
      <c r="CA25" s="232">
        <v>1</v>
      </c>
      <c r="CB25" s="232">
        <v>1</v>
      </c>
    </row>
    <row r="26" spans="1:80">
      <c r="A26" s="241"/>
      <c r="B26" s="245"/>
      <c r="C26" s="375" t="s">
        <v>1330</v>
      </c>
      <c r="D26" s="376"/>
      <c r="E26" s="246">
        <v>20.654599999999999</v>
      </c>
      <c r="F26" s="247"/>
      <c r="G26" s="248"/>
      <c r="H26" s="249"/>
      <c r="I26" s="243"/>
      <c r="J26" s="250"/>
      <c r="K26" s="243"/>
      <c r="M26" s="271">
        <v>206546</v>
      </c>
      <c r="O26" s="232"/>
    </row>
    <row r="27" spans="1:80">
      <c r="A27" s="233">
        <v>10</v>
      </c>
      <c r="B27" s="234" t="s">
        <v>1331</v>
      </c>
      <c r="C27" s="235" t="s">
        <v>1332</v>
      </c>
      <c r="D27" s="236" t="s">
        <v>1723</v>
      </c>
      <c r="E27" s="237">
        <v>5.9824999999999999</v>
      </c>
      <c r="F27" s="237">
        <v>0</v>
      </c>
      <c r="G27" s="238">
        <f>E27*F27</f>
        <v>0</v>
      </c>
      <c r="H27" s="239">
        <v>0</v>
      </c>
      <c r="I27" s="240">
        <f>E27*H27</f>
        <v>0</v>
      </c>
      <c r="J27" s="239">
        <v>0</v>
      </c>
      <c r="K27" s="240">
        <f>E27*J27</f>
        <v>0</v>
      </c>
      <c r="O27" s="232">
        <v>2</v>
      </c>
      <c r="AA27" s="205">
        <v>1</v>
      </c>
      <c r="AB27" s="205">
        <v>1</v>
      </c>
      <c r="AC27" s="205">
        <v>1</v>
      </c>
      <c r="AZ27" s="205">
        <v>1</v>
      </c>
      <c r="BA27" s="205">
        <f>IF(AZ27=1,G27,0)</f>
        <v>0</v>
      </c>
      <c r="BB27" s="205">
        <f>IF(AZ27=2,G27,0)</f>
        <v>0</v>
      </c>
      <c r="BC27" s="205">
        <f>IF(AZ27=3,G27,0)</f>
        <v>0</v>
      </c>
      <c r="BD27" s="205">
        <f>IF(AZ27=4,G27,0)</f>
        <v>0</v>
      </c>
      <c r="BE27" s="205">
        <f>IF(AZ27=5,G27,0)</f>
        <v>0</v>
      </c>
      <c r="CA27" s="232">
        <v>1</v>
      </c>
      <c r="CB27" s="232">
        <v>1</v>
      </c>
    </row>
    <row r="28" spans="1:80" ht="22.5">
      <c r="A28" s="241"/>
      <c r="B28" s="245"/>
      <c r="C28" s="375" t="s">
        <v>1333</v>
      </c>
      <c r="D28" s="376"/>
      <c r="E28" s="246">
        <v>3.2656000000000001</v>
      </c>
      <c r="F28" s="247"/>
      <c r="G28" s="248"/>
      <c r="H28" s="249"/>
      <c r="I28" s="243"/>
      <c r="J28" s="250"/>
      <c r="K28" s="243"/>
      <c r="M28" s="244" t="s">
        <v>1333</v>
      </c>
      <c r="O28" s="232"/>
    </row>
    <row r="29" spans="1:80" ht="22.5">
      <c r="A29" s="241"/>
      <c r="B29" s="245"/>
      <c r="C29" s="375" t="s">
        <v>1334</v>
      </c>
      <c r="D29" s="376"/>
      <c r="E29" s="246">
        <v>2.7168999999999999</v>
      </c>
      <c r="F29" s="247"/>
      <c r="G29" s="248"/>
      <c r="H29" s="249"/>
      <c r="I29" s="243"/>
      <c r="J29" s="250"/>
      <c r="K29" s="243"/>
      <c r="M29" s="244" t="s">
        <v>1334</v>
      </c>
      <c r="O29" s="232"/>
    </row>
    <row r="30" spans="1:80">
      <c r="A30" s="233">
        <v>11</v>
      </c>
      <c r="B30" s="234" t="s">
        <v>1759</v>
      </c>
      <c r="C30" s="235" t="s">
        <v>1760</v>
      </c>
      <c r="D30" s="236" t="s">
        <v>1723</v>
      </c>
      <c r="E30" s="237">
        <v>20.654599999999999</v>
      </c>
      <c r="F30" s="237">
        <v>0</v>
      </c>
      <c r="G30" s="238">
        <f>E30*F30</f>
        <v>0</v>
      </c>
      <c r="H30" s="239">
        <v>0</v>
      </c>
      <c r="I30" s="240">
        <f>E30*H30</f>
        <v>0</v>
      </c>
      <c r="J30" s="239">
        <v>0</v>
      </c>
      <c r="K30" s="240">
        <f>E30*J30</f>
        <v>0</v>
      </c>
      <c r="O30" s="232">
        <v>2</v>
      </c>
      <c r="AA30" s="205">
        <v>1</v>
      </c>
      <c r="AB30" s="205">
        <v>1</v>
      </c>
      <c r="AC30" s="205">
        <v>1</v>
      </c>
      <c r="AZ30" s="205">
        <v>1</v>
      </c>
      <c r="BA30" s="205">
        <f>IF(AZ30=1,G30,0)</f>
        <v>0</v>
      </c>
      <c r="BB30" s="205">
        <f>IF(AZ30=2,G30,0)</f>
        <v>0</v>
      </c>
      <c r="BC30" s="205">
        <f>IF(AZ30=3,G30,0)</f>
        <v>0</v>
      </c>
      <c r="BD30" s="205">
        <f>IF(AZ30=4,G30,0)</f>
        <v>0</v>
      </c>
      <c r="BE30" s="205">
        <f>IF(AZ30=5,G30,0)</f>
        <v>0</v>
      </c>
      <c r="CA30" s="232">
        <v>1</v>
      </c>
      <c r="CB30" s="232">
        <v>1</v>
      </c>
    </row>
    <row r="31" spans="1:80">
      <c r="A31" s="241"/>
      <c r="B31" s="245"/>
      <c r="C31" s="375" t="s">
        <v>1330</v>
      </c>
      <c r="D31" s="376"/>
      <c r="E31" s="246">
        <v>20.654599999999999</v>
      </c>
      <c r="F31" s="247"/>
      <c r="G31" s="248"/>
      <c r="H31" s="249"/>
      <c r="I31" s="243"/>
      <c r="J31" s="250"/>
      <c r="K31" s="243"/>
      <c r="M31" s="271">
        <v>206546</v>
      </c>
      <c r="O31" s="232"/>
    </row>
    <row r="32" spans="1:80">
      <c r="A32" s="251"/>
      <c r="B32" s="252" t="s">
        <v>1662</v>
      </c>
      <c r="C32" s="253" t="s">
        <v>1712</v>
      </c>
      <c r="D32" s="254"/>
      <c r="E32" s="255"/>
      <c r="F32" s="256"/>
      <c r="G32" s="257">
        <f>SUM(G7:G31)</f>
        <v>0</v>
      </c>
      <c r="H32" s="258"/>
      <c r="I32" s="259">
        <f>SUM(I7:I31)</f>
        <v>0.18795472800000004</v>
      </c>
      <c r="J32" s="258"/>
      <c r="K32" s="259">
        <f>SUM(K7:K31)</f>
        <v>0</v>
      </c>
      <c r="O32" s="232">
        <v>4</v>
      </c>
      <c r="BA32" s="260">
        <f>SUM(BA7:BA31)</f>
        <v>0</v>
      </c>
      <c r="BB32" s="260">
        <f>SUM(BB7:BB31)</f>
        <v>0</v>
      </c>
      <c r="BC32" s="260">
        <f>SUM(BC7:BC31)</f>
        <v>0</v>
      </c>
      <c r="BD32" s="260">
        <f>SUM(BD7:BD31)</f>
        <v>0</v>
      </c>
      <c r="BE32" s="260">
        <f>SUM(BE7:BE31)</f>
        <v>0</v>
      </c>
    </row>
    <row r="33" spans="1:80">
      <c r="A33" s="222" t="s">
        <v>1659</v>
      </c>
      <c r="B33" s="223" t="s">
        <v>1761</v>
      </c>
      <c r="C33" s="224" t="s">
        <v>1762</v>
      </c>
      <c r="D33" s="225"/>
      <c r="E33" s="226"/>
      <c r="F33" s="226"/>
      <c r="G33" s="227"/>
      <c r="H33" s="228"/>
      <c r="I33" s="229"/>
      <c r="J33" s="230"/>
      <c r="K33" s="231"/>
      <c r="O33" s="232">
        <v>1</v>
      </c>
    </row>
    <row r="34" spans="1:80">
      <c r="A34" s="233">
        <v>12</v>
      </c>
      <c r="B34" s="234" t="s">
        <v>1335</v>
      </c>
      <c r="C34" s="235" t="s">
        <v>1336</v>
      </c>
      <c r="D34" s="236" t="s">
        <v>1723</v>
      </c>
      <c r="E34" s="237">
        <v>0.6663</v>
      </c>
      <c r="F34" s="237">
        <v>0</v>
      </c>
      <c r="G34" s="238">
        <f>E34*F34</f>
        <v>0</v>
      </c>
      <c r="H34" s="239">
        <v>2.5249999999999999</v>
      </c>
      <c r="I34" s="240">
        <f>E34*H34</f>
        <v>1.6824075000000001</v>
      </c>
      <c r="J34" s="239">
        <v>0</v>
      </c>
      <c r="K34" s="240">
        <f>E34*J34</f>
        <v>0</v>
      </c>
      <c r="O34" s="232">
        <v>2</v>
      </c>
      <c r="AA34" s="205">
        <v>1</v>
      </c>
      <c r="AB34" s="205">
        <v>1</v>
      </c>
      <c r="AC34" s="205">
        <v>1</v>
      </c>
      <c r="AZ34" s="205">
        <v>1</v>
      </c>
      <c r="BA34" s="205">
        <f>IF(AZ34=1,G34,0)</f>
        <v>0</v>
      </c>
      <c r="BB34" s="205">
        <f>IF(AZ34=2,G34,0)</f>
        <v>0</v>
      </c>
      <c r="BC34" s="205">
        <f>IF(AZ34=3,G34,0)</f>
        <v>0</v>
      </c>
      <c r="BD34" s="205">
        <f>IF(AZ34=4,G34,0)</f>
        <v>0</v>
      </c>
      <c r="BE34" s="205">
        <f>IF(AZ34=5,G34,0)</f>
        <v>0</v>
      </c>
      <c r="CA34" s="232">
        <v>1</v>
      </c>
      <c r="CB34" s="232">
        <v>1</v>
      </c>
    </row>
    <row r="35" spans="1:80">
      <c r="A35" s="241"/>
      <c r="B35" s="245"/>
      <c r="C35" s="375" t="s">
        <v>1337</v>
      </c>
      <c r="D35" s="376"/>
      <c r="E35" s="246">
        <v>0.6663</v>
      </c>
      <c r="F35" s="247"/>
      <c r="G35" s="248"/>
      <c r="H35" s="249"/>
      <c r="I35" s="243"/>
      <c r="J35" s="250"/>
      <c r="K35" s="243"/>
      <c r="M35" s="244" t="s">
        <v>1337</v>
      </c>
      <c r="O35" s="232"/>
    </row>
    <row r="36" spans="1:80" ht="22.5">
      <c r="A36" s="233">
        <v>13</v>
      </c>
      <c r="B36" s="234" t="s">
        <v>1338</v>
      </c>
      <c r="C36" s="235" t="s">
        <v>1339</v>
      </c>
      <c r="D36" s="236" t="s">
        <v>1723</v>
      </c>
      <c r="E36" s="237">
        <v>3.3311999999999999</v>
      </c>
      <c r="F36" s="237">
        <v>0</v>
      </c>
      <c r="G36" s="238">
        <f>E36*F36</f>
        <v>0</v>
      </c>
      <c r="H36" s="239">
        <v>2.5249999999999999</v>
      </c>
      <c r="I36" s="240">
        <f>E36*H36</f>
        <v>8.4112799999999996</v>
      </c>
      <c r="J36" s="239">
        <v>0</v>
      </c>
      <c r="K36" s="240">
        <f>E36*J36</f>
        <v>0</v>
      </c>
      <c r="O36" s="232">
        <v>2</v>
      </c>
      <c r="AA36" s="205">
        <v>1</v>
      </c>
      <c r="AB36" s="205">
        <v>1</v>
      </c>
      <c r="AC36" s="205">
        <v>1</v>
      </c>
      <c r="AZ36" s="205">
        <v>1</v>
      </c>
      <c r="BA36" s="205">
        <f>IF(AZ36=1,G36,0)</f>
        <v>0</v>
      </c>
      <c r="BB36" s="205">
        <f>IF(AZ36=2,G36,0)</f>
        <v>0</v>
      </c>
      <c r="BC36" s="205">
        <f>IF(AZ36=3,G36,0)</f>
        <v>0</v>
      </c>
      <c r="BD36" s="205">
        <f>IF(AZ36=4,G36,0)</f>
        <v>0</v>
      </c>
      <c r="BE36" s="205">
        <f>IF(AZ36=5,G36,0)</f>
        <v>0</v>
      </c>
      <c r="CA36" s="232">
        <v>1</v>
      </c>
      <c r="CB36" s="232">
        <v>1</v>
      </c>
    </row>
    <row r="37" spans="1:80">
      <c r="A37" s="241"/>
      <c r="B37" s="245"/>
      <c r="C37" s="375" t="s">
        <v>1340</v>
      </c>
      <c r="D37" s="376"/>
      <c r="E37" s="246">
        <v>3.3311999999999999</v>
      </c>
      <c r="F37" s="247"/>
      <c r="G37" s="248"/>
      <c r="H37" s="249"/>
      <c r="I37" s="243"/>
      <c r="J37" s="250"/>
      <c r="K37" s="243"/>
      <c r="M37" s="244" t="s">
        <v>1340</v>
      </c>
      <c r="O37" s="232"/>
    </row>
    <row r="38" spans="1:80">
      <c r="A38" s="233">
        <v>14</v>
      </c>
      <c r="B38" s="234" t="s">
        <v>1341</v>
      </c>
      <c r="C38" s="235" t="s">
        <v>1342</v>
      </c>
      <c r="D38" s="236" t="s">
        <v>1739</v>
      </c>
      <c r="E38" s="237">
        <v>6.36</v>
      </c>
      <c r="F38" s="237">
        <v>0</v>
      </c>
      <c r="G38" s="238">
        <f>E38*F38</f>
        <v>0</v>
      </c>
      <c r="H38" s="239">
        <v>2.0000000000000001E-4</v>
      </c>
      <c r="I38" s="240">
        <f>E38*H38</f>
        <v>1.2720000000000001E-3</v>
      </c>
      <c r="J38" s="239">
        <v>0</v>
      </c>
      <c r="K38" s="240">
        <f>E38*J38</f>
        <v>0</v>
      </c>
      <c r="O38" s="232">
        <v>2</v>
      </c>
      <c r="AA38" s="205">
        <v>1</v>
      </c>
      <c r="AB38" s="205">
        <v>1</v>
      </c>
      <c r="AC38" s="205">
        <v>1</v>
      </c>
      <c r="AZ38" s="205">
        <v>1</v>
      </c>
      <c r="BA38" s="205">
        <f>IF(AZ38=1,G38,0)</f>
        <v>0</v>
      </c>
      <c r="BB38" s="205">
        <f>IF(AZ38=2,G38,0)</f>
        <v>0</v>
      </c>
      <c r="BC38" s="205">
        <f>IF(AZ38=3,G38,0)</f>
        <v>0</v>
      </c>
      <c r="BD38" s="205">
        <f>IF(AZ38=4,G38,0)</f>
        <v>0</v>
      </c>
      <c r="BE38" s="205">
        <f>IF(AZ38=5,G38,0)</f>
        <v>0</v>
      </c>
      <c r="CA38" s="232">
        <v>1</v>
      </c>
      <c r="CB38" s="232">
        <v>1</v>
      </c>
    </row>
    <row r="39" spans="1:80">
      <c r="A39" s="241"/>
      <c r="B39" s="245"/>
      <c r="C39" s="375" t="s">
        <v>1343</v>
      </c>
      <c r="D39" s="376"/>
      <c r="E39" s="246">
        <v>6.36</v>
      </c>
      <c r="F39" s="247"/>
      <c r="G39" s="248"/>
      <c r="H39" s="249"/>
      <c r="I39" s="243"/>
      <c r="J39" s="250"/>
      <c r="K39" s="243"/>
      <c r="M39" s="244" t="s">
        <v>1343</v>
      </c>
      <c r="O39" s="232"/>
    </row>
    <row r="40" spans="1:80">
      <c r="A40" s="233">
        <v>15</v>
      </c>
      <c r="B40" s="234" t="s">
        <v>1344</v>
      </c>
      <c r="C40" s="235" t="s">
        <v>1345</v>
      </c>
      <c r="D40" s="236" t="s">
        <v>1739</v>
      </c>
      <c r="E40" s="237">
        <v>6.36</v>
      </c>
      <c r="F40" s="237">
        <v>0</v>
      </c>
      <c r="G40" s="238">
        <f>E40*F40</f>
        <v>0</v>
      </c>
      <c r="H40" s="239">
        <v>0</v>
      </c>
      <c r="I40" s="240">
        <f>E40*H40</f>
        <v>0</v>
      </c>
      <c r="J40" s="239">
        <v>0</v>
      </c>
      <c r="K40" s="240">
        <f>E40*J40</f>
        <v>0</v>
      </c>
      <c r="O40" s="232">
        <v>2</v>
      </c>
      <c r="AA40" s="205">
        <v>1</v>
      </c>
      <c r="AB40" s="205">
        <v>1</v>
      </c>
      <c r="AC40" s="205">
        <v>1</v>
      </c>
      <c r="AZ40" s="205">
        <v>1</v>
      </c>
      <c r="BA40" s="205">
        <f>IF(AZ40=1,G40,0)</f>
        <v>0</v>
      </c>
      <c r="BB40" s="205">
        <f>IF(AZ40=2,G40,0)</f>
        <v>0</v>
      </c>
      <c r="BC40" s="205">
        <f>IF(AZ40=3,G40,0)</f>
        <v>0</v>
      </c>
      <c r="BD40" s="205">
        <f>IF(AZ40=4,G40,0)</f>
        <v>0</v>
      </c>
      <c r="BE40" s="205">
        <f>IF(AZ40=5,G40,0)</f>
        <v>0</v>
      </c>
      <c r="CA40" s="232">
        <v>1</v>
      </c>
      <c r="CB40" s="232">
        <v>1</v>
      </c>
    </row>
    <row r="41" spans="1:80">
      <c r="A41" s="241"/>
      <c r="B41" s="245"/>
      <c r="C41" s="375" t="s">
        <v>1346</v>
      </c>
      <c r="D41" s="376"/>
      <c r="E41" s="246">
        <v>6.36</v>
      </c>
      <c r="F41" s="247"/>
      <c r="G41" s="248"/>
      <c r="H41" s="249"/>
      <c r="I41" s="243"/>
      <c r="J41" s="250"/>
      <c r="K41" s="243"/>
      <c r="M41" s="244" t="s">
        <v>1346</v>
      </c>
      <c r="O41" s="232"/>
    </row>
    <row r="42" spans="1:80">
      <c r="A42" s="233">
        <v>16</v>
      </c>
      <c r="B42" s="234" t="s">
        <v>1347</v>
      </c>
      <c r="C42" s="235" t="s">
        <v>1348</v>
      </c>
      <c r="D42" s="236" t="s">
        <v>1739</v>
      </c>
      <c r="E42" s="237">
        <v>2.12</v>
      </c>
      <c r="F42" s="237">
        <v>0</v>
      </c>
      <c r="G42" s="238">
        <f>E42*F42</f>
        <v>0</v>
      </c>
      <c r="H42" s="239">
        <v>3.9050000000000001E-2</v>
      </c>
      <c r="I42" s="240">
        <f>E42*H42</f>
        <v>8.2786000000000012E-2</v>
      </c>
      <c r="J42" s="239">
        <v>0</v>
      </c>
      <c r="K42" s="240">
        <f>E42*J42</f>
        <v>0</v>
      </c>
      <c r="O42" s="232">
        <v>2</v>
      </c>
      <c r="AA42" s="205">
        <v>1</v>
      </c>
      <c r="AB42" s="205">
        <v>1</v>
      </c>
      <c r="AC42" s="205">
        <v>1</v>
      </c>
      <c r="AZ42" s="205">
        <v>1</v>
      </c>
      <c r="BA42" s="205">
        <f>IF(AZ42=1,G42,0)</f>
        <v>0</v>
      </c>
      <c r="BB42" s="205">
        <f>IF(AZ42=2,G42,0)</f>
        <v>0</v>
      </c>
      <c r="BC42" s="205">
        <f>IF(AZ42=3,G42,0)</f>
        <v>0</v>
      </c>
      <c r="BD42" s="205">
        <f>IF(AZ42=4,G42,0)</f>
        <v>0</v>
      </c>
      <c r="BE42" s="205">
        <f>IF(AZ42=5,G42,0)</f>
        <v>0</v>
      </c>
      <c r="CA42" s="232">
        <v>1</v>
      </c>
      <c r="CB42" s="232">
        <v>1</v>
      </c>
    </row>
    <row r="43" spans="1:80">
      <c r="A43" s="241"/>
      <c r="B43" s="245"/>
      <c r="C43" s="375" t="s">
        <v>1349</v>
      </c>
      <c r="D43" s="376"/>
      <c r="E43" s="246">
        <v>2.12</v>
      </c>
      <c r="F43" s="247"/>
      <c r="G43" s="248"/>
      <c r="H43" s="249"/>
      <c r="I43" s="243"/>
      <c r="J43" s="250"/>
      <c r="K43" s="243"/>
      <c r="M43" s="244" t="s">
        <v>1349</v>
      </c>
      <c r="O43" s="232"/>
    </row>
    <row r="44" spans="1:80">
      <c r="A44" s="233">
        <v>17</v>
      </c>
      <c r="B44" s="234" t="s">
        <v>1350</v>
      </c>
      <c r="C44" s="235" t="s">
        <v>1351</v>
      </c>
      <c r="D44" s="236" t="s">
        <v>1739</v>
      </c>
      <c r="E44" s="237">
        <v>2.12</v>
      </c>
      <c r="F44" s="237">
        <v>0</v>
      </c>
      <c r="G44" s="238">
        <f>E44*F44</f>
        <v>0</v>
      </c>
      <c r="H44" s="239">
        <v>0</v>
      </c>
      <c r="I44" s="240">
        <f>E44*H44</f>
        <v>0</v>
      </c>
      <c r="J44" s="239">
        <v>0</v>
      </c>
      <c r="K44" s="240">
        <f>E44*J44</f>
        <v>0</v>
      </c>
      <c r="O44" s="232">
        <v>2</v>
      </c>
      <c r="AA44" s="205">
        <v>1</v>
      </c>
      <c r="AB44" s="205">
        <v>1</v>
      </c>
      <c r="AC44" s="205">
        <v>1</v>
      </c>
      <c r="AZ44" s="205">
        <v>1</v>
      </c>
      <c r="BA44" s="205">
        <f>IF(AZ44=1,G44,0)</f>
        <v>0</v>
      </c>
      <c r="BB44" s="205">
        <f>IF(AZ44=2,G44,0)</f>
        <v>0</v>
      </c>
      <c r="BC44" s="205">
        <f>IF(AZ44=3,G44,0)</f>
        <v>0</v>
      </c>
      <c r="BD44" s="205">
        <f>IF(AZ44=4,G44,0)</f>
        <v>0</v>
      </c>
      <c r="BE44" s="205">
        <f>IF(AZ44=5,G44,0)</f>
        <v>0</v>
      </c>
      <c r="CA44" s="232">
        <v>1</v>
      </c>
      <c r="CB44" s="232">
        <v>1</v>
      </c>
    </row>
    <row r="45" spans="1:80">
      <c r="A45" s="241"/>
      <c r="B45" s="245"/>
      <c r="C45" s="375" t="s">
        <v>1352</v>
      </c>
      <c r="D45" s="376"/>
      <c r="E45" s="246">
        <v>2.12</v>
      </c>
      <c r="F45" s="247"/>
      <c r="G45" s="248"/>
      <c r="H45" s="249"/>
      <c r="I45" s="243"/>
      <c r="J45" s="250"/>
      <c r="K45" s="243"/>
      <c r="M45" s="244" t="s">
        <v>1352</v>
      </c>
      <c r="O45" s="232"/>
    </row>
    <row r="46" spans="1:80">
      <c r="A46" s="233">
        <v>18</v>
      </c>
      <c r="B46" s="234" t="s">
        <v>1353</v>
      </c>
      <c r="C46" s="235" t="s">
        <v>1354</v>
      </c>
      <c r="D46" s="236" t="s">
        <v>1772</v>
      </c>
      <c r="E46" s="237">
        <v>0.3997</v>
      </c>
      <c r="F46" s="237">
        <v>0</v>
      </c>
      <c r="G46" s="238">
        <f>E46*F46</f>
        <v>0</v>
      </c>
      <c r="H46" s="239">
        <v>1.0217400000000001</v>
      </c>
      <c r="I46" s="240">
        <f>E46*H46</f>
        <v>0.40838947800000003</v>
      </c>
      <c r="J46" s="239">
        <v>0</v>
      </c>
      <c r="K46" s="240">
        <f>E46*J46</f>
        <v>0</v>
      </c>
      <c r="O46" s="232">
        <v>2</v>
      </c>
      <c r="AA46" s="205">
        <v>1</v>
      </c>
      <c r="AB46" s="205">
        <v>1</v>
      </c>
      <c r="AC46" s="205">
        <v>1</v>
      </c>
      <c r="AZ46" s="205">
        <v>1</v>
      </c>
      <c r="BA46" s="205">
        <f>IF(AZ46=1,G46,0)</f>
        <v>0</v>
      </c>
      <c r="BB46" s="205">
        <f>IF(AZ46=2,G46,0)</f>
        <v>0</v>
      </c>
      <c r="BC46" s="205">
        <f>IF(AZ46=3,G46,0)</f>
        <v>0</v>
      </c>
      <c r="BD46" s="205">
        <f>IF(AZ46=4,G46,0)</f>
        <v>0</v>
      </c>
      <c r="BE46" s="205">
        <f>IF(AZ46=5,G46,0)</f>
        <v>0</v>
      </c>
      <c r="CA46" s="232">
        <v>1</v>
      </c>
      <c r="CB46" s="232">
        <v>1</v>
      </c>
    </row>
    <row r="47" spans="1:80">
      <c r="A47" s="241"/>
      <c r="B47" s="245"/>
      <c r="C47" s="375" t="s">
        <v>1355</v>
      </c>
      <c r="D47" s="376"/>
      <c r="E47" s="246">
        <v>0.3997</v>
      </c>
      <c r="F47" s="247"/>
      <c r="G47" s="248"/>
      <c r="H47" s="249"/>
      <c r="I47" s="243"/>
      <c r="J47" s="250"/>
      <c r="K47" s="243"/>
      <c r="M47" s="244" t="s">
        <v>1355</v>
      </c>
      <c r="O47" s="232"/>
    </row>
    <row r="48" spans="1:80" ht="22.5">
      <c r="A48" s="233">
        <v>19</v>
      </c>
      <c r="B48" s="234" t="s">
        <v>1356</v>
      </c>
      <c r="C48" s="235" t="s">
        <v>1357</v>
      </c>
      <c r="D48" s="236" t="s">
        <v>1772</v>
      </c>
      <c r="E48" s="237">
        <v>5.6000000000000001E-2</v>
      </c>
      <c r="F48" s="237">
        <v>0</v>
      </c>
      <c r="G48" s="238">
        <f>E48*F48</f>
        <v>0</v>
      </c>
      <c r="H48" s="239">
        <v>1.05474</v>
      </c>
      <c r="I48" s="240">
        <f>E48*H48</f>
        <v>5.9065440000000004E-2</v>
      </c>
      <c r="J48" s="239">
        <v>0</v>
      </c>
      <c r="K48" s="240">
        <f>E48*J48</f>
        <v>0</v>
      </c>
      <c r="O48" s="232">
        <v>2</v>
      </c>
      <c r="AA48" s="205">
        <v>1</v>
      </c>
      <c r="AB48" s="205">
        <v>1</v>
      </c>
      <c r="AC48" s="205">
        <v>1</v>
      </c>
      <c r="AZ48" s="205">
        <v>1</v>
      </c>
      <c r="BA48" s="205">
        <f>IF(AZ48=1,G48,0)</f>
        <v>0</v>
      </c>
      <c r="BB48" s="205">
        <f>IF(AZ48=2,G48,0)</f>
        <v>0</v>
      </c>
      <c r="BC48" s="205">
        <f>IF(AZ48=3,G48,0)</f>
        <v>0</v>
      </c>
      <c r="BD48" s="205">
        <f>IF(AZ48=4,G48,0)</f>
        <v>0</v>
      </c>
      <c r="BE48" s="205">
        <f>IF(AZ48=5,G48,0)</f>
        <v>0</v>
      </c>
      <c r="CA48" s="232">
        <v>1</v>
      </c>
      <c r="CB48" s="232">
        <v>1</v>
      </c>
    </row>
    <row r="49" spans="1:80" ht="22.5">
      <c r="A49" s="241"/>
      <c r="B49" s="245"/>
      <c r="C49" s="375" t="s">
        <v>1358</v>
      </c>
      <c r="D49" s="376"/>
      <c r="E49" s="246">
        <v>5.6000000000000001E-2</v>
      </c>
      <c r="F49" s="247"/>
      <c r="G49" s="248"/>
      <c r="H49" s="249"/>
      <c r="I49" s="243"/>
      <c r="J49" s="250"/>
      <c r="K49" s="243"/>
      <c r="M49" s="244" t="s">
        <v>1358</v>
      </c>
      <c r="O49" s="232"/>
    </row>
    <row r="50" spans="1:80" ht="22.5">
      <c r="A50" s="233">
        <v>20</v>
      </c>
      <c r="B50" s="234" t="s">
        <v>1764</v>
      </c>
      <c r="C50" s="235" t="s">
        <v>1765</v>
      </c>
      <c r="D50" s="236" t="s">
        <v>1739</v>
      </c>
      <c r="E50" s="237">
        <v>3.0750000000000002</v>
      </c>
      <c r="F50" s="237">
        <v>0</v>
      </c>
      <c r="G50" s="238">
        <f>E50*F50</f>
        <v>0</v>
      </c>
      <c r="H50" s="239">
        <v>0.38500000000000001</v>
      </c>
      <c r="I50" s="240">
        <f>E50*H50</f>
        <v>1.183875</v>
      </c>
      <c r="J50" s="239">
        <v>0</v>
      </c>
      <c r="K50" s="240">
        <f>E50*J50</f>
        <v>0</v>
      </c>
      <c r="O50" s="232">
        <v>2</v>
      </c>
      <c r="AA50" s="205">
        <v>1</v>
      </c>
      <c r="AB50" s="205">
        <v>1</v>
      </c>
      <c r="AC50" s="205">
        <v>1</v>
      </c>
      <c r="AZ50" s="205">
        <v>1</v>
      </c>
      <c r="BA50" s="205">
        <f>IF(AZ50=1,G50,0)</f>
        <v>0</v>
      </c>
      <c r="BB50" s="205">
        <f>IF(AZ50=2,G50,0)</f>
        <v>0</v>
      </c>
      <c r="BC50" s="205">
        <f>IF(AZ50=3,G50,0)</f>
        <v>0</v>
      </c>
      <c r="BD50" s="205">
        <f>IF(AZ50=4,G50,0)</f>
        <v>0</v>
      </c>
      <c r="BE50" s="205">
        <f>IF(AZ50=5,G50,0)</f>
        <v>0</v>
      </c>
      <c r="CA50" s="232">
        <v>1</v>
      </c>
      <c r="CB50" s="232">
        <v>1</v>
      </c>
    </row>
    <row r="51" spans="1:80">
      <c r="A51" s="241"/>
      <c r="B51" s="245"/>
      <c r="C51" s="375" t="s">
        <v>1359</v>
      </c>
      <c r="D51" s="376"/>
      <c r="E51" s="246">
        <v>3.0750000000000002</v>
      </c>
      <c r="F51" s="247"/>
      <c r="G51" s="248"/>
      <c r="H51" s="249"/>
      <c r="I51" s="243"/>
      <c r="J51" s="250"/>
      <c r="K51" s="243"/>
      <c r="M51" s="244" t="s">
        <v>1359</v>
      </c>
      <c r="O51" s="232"/>
    </row>
    <row r="52" spans="1:80" ht="22.5">
      <c r="A52" s="233">
        <v>21</v>
      </c>
      <c r="B52" s="234" t="s">
        <v>1767</v>
      </c>
      <c r="C52" s="235" t="s">
        <v>1768</v>
      </c>
      <c r="D52" s="236" t="s">
        <v>1723</v>
      </c>
      <c r="E52" s="237">
        <v>12.4344</v>
      </c>
      <c r="F52" s="237">
        <v>0</v>
      </c>
      <c r="G52" s="238">
        <f>E52*F52</f>
        <v>0</v>
      </c>
      <c r="H52" s="239">
        <v>2.6262799999999999</v>
      </c>
      <c r="I52" s="240">
        <f>E52*H52</f>
        <v>32.656216031999996</v>
      </c>
      <c r="J52" s="239">
        <v>0</v>
      </c>
      <c r="K52" s="240">
        <f>E52*J52</f>
        <v>0</v>
      </c>
      <c r="O52" s="232">
        <v>2</v>
      </c>
      <c r="AA52" s="205">
        <v>1</v>
      </c>
      <c r="AB52" s="205">
        <v>1</v>
      </c>
      <c r="AC52" s="205">
        <v>1</v>
      </c>
      <c r="AZ52" s="205">
        <v>1</v>
      </c>
      <c r="BA52" s="205">
        <f>IF(AZ52=1,G52,0)</f>
        <v>0</v>
      </c>
      <c r="BB52" s="205">
        <f>IF(AZ52=2,G52,0)</f>
        <v>0</v>
      </c>
      <c r="BC52" s="205">
        <f>IF(AZ52=3,G52,0)</f>
        <v>0</v>
      </c>
      <c r="BD52" s="205">
        <f>IF(AZ52=4,G52,0)</f>
        <v>0</v>
      </c>
      <c r="BE52" s="205">
        <f>IF(AZ52=5,G52,0)</f>
        <v>0</v>
      </c>
      <c r="CA52" s="232">
        <v>1</v>
      </c>
      <c r="CB52" s="232">
        <v>1</v>
      </c>
    </row>
    <row r="53" spans="1:80">
      <c r="A53" s="241"/>
      <c r="B53" s="245"/>
      <c r="C53" s="375" t="s">
        <v>1360</v>
      </c>
      <c r="D53" s="376"/>
      <c r="E53" s="246">
        <v>12.4344</v>
      </c>
      <c r="F53" s="247"/>
      <c r="G53" s="248"/>
      <c r="H53" s="249"/>
      <c r="I53" s="243"/>
      <c r="J53" s="250"/>
      <c r="K53" s="243"/>
      <c r="M53" s="244" t="s">
        <v>1360</v>
      </c>
      <c r="O53" s="232"/>
    </row>
    <row r="54" spans="1:80">
      <c r="A54" s="233">
        <v>22</v>
      </c>
      <c r="B54" s="234" t="s">
        <v>1770</v>
      </c>
      <c r="C54" s="235" t="s">
        <v>1771</v>
      </c>
      <c r="D54" s="236" t="s">
        <v>1772</v>
      </c>
      <c r="E54" s="237">
        <v>0.40610000000000002</v>
      </c>
      <c r="F54" s="237">
        <v>0</v>
      </c>
      <c r="G54" s="238">
        <f>E54*F54</f>
        <v>0</v>
      </c>
      <c r="H54" s="239">
        <v>1.0211600000000001</v>
      </c>
      <c r="I54" s="240">
        <f>E54*H54</f>
        <v>0.41469307600000005</v>
      </c>
      <c r="J54" s="239">
        <v>0</v>
      </c>
      <c r="K54" s="240">
        <f>E54*J54</f>
        <v>0</v>
      </c>
      <c r="O54" s="232">
        <v>2</v>
      </c>
      <c r="AA54" s="205">
        <v>1</v>
      </c>
      <c r="AB54" s="205">
        <v>1</v>
      </c>
      <c r="AC54" s="205">
        <v>1</v>
      </c>
      <c r="AZ54" s="205">
        <v>1</v>
      </c>
      <c r="BA54" s="205">
        <f>IF(AZ54=1,G54,0)</f>
        <v>0</v>
      </c>
      <c r="BB54" s="205">
        <f>IF(AZ54=2,G54,0)</f>
        <v>0</v>
      </c>
      <c r="BC54" s="205">
        <f>IF(AZ54=3,G54,0)</f>
        <v>0</v>
      </c>
      <c r="BD54" s="205">
        <f>IF(AZ54=4,G54,0)</f>
        <v>0</v>
      </c>
      <c r="BE54" s="205">
        <f>IF(AZ54=5,G54,0)</f>
        <v>0</v>
      </c>
      <c r="CA54" s="232">
        <v>1</v>
      </c>
      <c r="CB54" s="232">
        <v>1</v>
      </c>
    </row>
    <row r="55" spans="1:80">
      <c r="A55" s="241"/>
      <c r="B55" s="245"/>
      <c r="C55" s="375" t="s">
        <v>1361</v>
      </c>
      <c r="D55" s="376"/>
      <c r="E55" s="246">
        <v>0.40610000000000002</v>
      </c>
      <c r="F55" s="247"/>
      <c r="G55" s="248"/>
      <c r="H55" s="249"/>
      <c r="I55" s="243"/>
      <c r="J55" s="250"/>
      <c r="K55" s="243"/>
      <c r="M55" s="244" t="s">
        <v>1361</v>
      </c>
      <c r="O55" s="232"/>
    </row>
    <row r="56" spans="1:80">
      <c r="A56" s="233">
        <v>23</v>
      </c>
      <c r="B56" s="234" t="s">
        <v>1362</v>
      </c>
      <c r="C56" s="235" t="s">
        <v>1363</v>
      </c>
      <c r="D56" s="236" t="s">
        <v>1723</v>
      </c>
      <c r="E56" s="237">
        <v>2.2896999999999998</v>
      </c>
      <c r="F56" s="237">
        <v>0</v>
      </c>
      <c r="G56" s="238">
        <f>E56*F56</f>
        <v>0</v>
      </c>
      <c r="H56" s="239">
        <v>2.5249999999999999</v>
      </c>
      <c r="I56" s="240">
        <f>E56*H56</f>
        <v>5.7814924999999997</v>
      </c>
      <c r="J56" s="239">
        <v>0</v>
      </c>
      <c r="K56" s="240">
        <f>E56*J56</f>
        <v>0</v>
      </c>
      <c r="O56" s="232">
        <v>2</v>
      </c>
      <c r="AA56" s="205">
        <v>1</v>
      </c>
      <c r="AB56" s="205">
        <v>1</v>
      </c>
      <c r="AC56" s="205">
        <v>1</v>
      </c>
      <c r="AZ56" s="205">
        <v>1</v>
      </c>
      <c r="BA56" s="205">
        <f>IF(AZ56=1,G56,0)</f>
        <v>0</v>
      </c>
      <c r="BB56" s="205">
        <f>IF(AZ56=2,G56,0)</f>
        <v>0</v>
      </c>
      <c r="BC56" s="205">
        <f>IF(AZ56=3,G56,0)</f>
        <v>0</v>
      </c>
      <c r="BD56" s="205">
        <f>IF(AZ56=4,G56,0)</f>
        <v>0</v>
      </c>
      <c r="BE56" s="205">
        <f>IF(AZ56=5,G56,0)</f>
        <v>0</v>
      </c>
      <c r="CA56" s="232">
        <v>1</v>
      </c>
      <c r="CB56" s="232">
        <v>1</v>
      </c>
    </row>
    <row r="57" spans="1:80" ht="22.5">
      <c r="A57" s="241"/>
      <c r="B57" s="245"/>
      <c r="C57" s="375" t="s">
        <v>1364</v>
      </c>
      <c r="D57" s="376"/>
      <c r="E57" s="246">
        <v>2.2896999999999998</v>
      </c>
      <c r="F57" s="247"/>
      <c r="G57" s="248"/>
      <c r="H57" s="249"/>
      <c r="I57" s="243"/>
      <c r="J57" s="250"/>
      <c r="K57" s="243"/>
      <c r="M57" s="244" t="s">
        <v>1364</v>
      </c>
      <c r="O57" s="232"/>
    </row>
    <row r="58" spans="1:80">
      <c r="A58" s="233">
        <v>24</v>
      </c>
      <c r="B58" s="234" t="s">
        <v>1778</v>
      </c>
      <c r="C58" s="235" t="s">
        <v>1779</v>
      </c>
      <c r="D58" s="236" t="s">
        <v>1739</v>
      </c>
      <c r="E58" s="237">
        <v>19.739999999999998</v>
      </c>
      <c r="F58" s="237">
        <v>0</v>
      </c>
      <c r="G58" s="238">
        <f>E58*F58</f>
        <v>0</v>
      </c>
      <c r="H58" s="239">
        <v>3.9309999999999998E-2</v>
      </c>
      <c r="I58" s="240">
        <f>E58*H58</f>
        <v>0.77597939999999987</v>
      </c>
      <c r="J58" s="239">
        <v>0</v>
      </c>
      <c r="K58" s="240">
        <f>E58*J58</f>
        <v>0</v>
      </c>
      <c r="O58" s="232">
        <v>2</v>
      </c>
      <c r="AA58" s="205">
        <v>1</v>
      </c>
      <c r="AB58" s="205">
        <v>1</v>
      </c>
      <c r="AC58" s="205">
        <v>1</v>
      </c>
      <c r="AZ58" s="205">
        <v>1</v>
      </c>
      <c r="BA58" s="205">
        <f>IF(AZ58=1,G58,0)</f>
        <v>0</v>
      </c>
      <c r="BB58" s="205">
        <f>IF(AZ58=2,G58,0)</f>
        <v>0</v>
      </c>
      <c r="BC58" s="205">
        <f>IF(AZ58=3,G58,0)</f>
        <v>0</v>
      </c>
      <c r="BD58" s="205">
        <f>IF(AZ58=4,G58,0)</f>
        <v>0</v>
      </c>
      <c r="BE58" s="205">
        <f>IF(AZ58=5,G58,0)</f>
        <v>0</v>
      </c>
      <c r="CA58" s="232">
        <v>1</v>
      </c>
      <c r="CB58" s="232">
        <v>1</v>
      </c>
    </row>
    <row r="59" spans="1:80" ht="33.75">
      <c r="A59" s="241"/>
      <c r="B59" s="245"/>
      <c r="C59" s="375" t="s">
        <v>1365</v>
      </c>
      <c r="D59" s="376"/>
      <c r="E59" s="246">
        <v>19.739999999999998</v>
      </c>
      <c r="F59" s="247"/>
      <c r="G59" s="248"/>
      <c r="H59" s="249"/>
      <c r="I59" s="243"/>
      <c r="J59" s="250"/>
      <c r="K59" s="243"/>
      <c r="M59" s="244" t="s">
        <v>1365</v>
      </c>
      <c r="O59" s="232"/>
    </row>
    <row r="60" spans="1:80">
      <c r="A60" s="233">
        <v>25</v>
      </c>
      <c r="B60" s="234" t="s">
        <v>1781</v>
      </c>
      <c r="C60" s="235" t="s">
        <v>1782</v>
      </c>
      <c r="D60" s="236" t="s">
        <v>1739</v>
      </c>
      <c r="E60" s="237">
        <v>19.739999999999998</v>
      </c>
      <c r="F60" s="237">
        <v>0</v>
      </c>
      <c r="G60" s="238">
        <f>E60*F60</f>
        <v>0</v>
      </c>
      <c r="H60" s="239">
        <v>0</v>
      </c>
      <c r="I60" s="240">
        <f>E60*H60</f>
        <v>0</v>
      </c>
      <c r="J60" s="239">
        <v>0</v>
      </c>
      <c r="K60" s="240">
        <f>E60*J60</f>
        <v>0</v>
      </c>
      <c r="O60" s="232">
        <v>2</v>
      </c>
      <c r="AA60" s="205">
        <v>1</v>
      </c>
      <c r="AB60" s="205">
        <v>1</v>
      </c>
      <c r="AC60" s="205">
        <v>1</v>
      </c>
      <c r="AZ60" s="205">
        <v>1</v>
      </c>
      <c r="BA60" s="205">
        <f>IF(AZ60=1,G60,0)</f>
        <v>0</v>
      </c>
      <c r="BB60" s="205">
        <f>IF(AZ60=2,G60,0)</f>
        <v>0</v>
      </c>
      <c r="BC60" s="205">
        <f>IF(AZ60=3,G60,0)</f>
        <v>0</v>
      </c>
      <c r="BD60" s="205">
        <f>IF(AZ60=4,G60,0)</f>
        <v>0</v>
      </c>
      <c r="BE60" s="205">
        <f>IF(AZ60=5,G60,0)</f>
        <v>0</v>
      </c>
      <c r="CA60" s="232">
        <v>1</v>
      </c>
      <c r="CB60" s="232">
        <v>1</v>
      </c>
    </row>
    <row r="61" spans="1:80">
      <c r="A61" s="241"/>
      <c r="B61" s="245"/>
      <c r="C61" s="375" t="s">
        <v>1366</v>
      </c>
      <c r="D61" s="376"/>
      <c r="E61" s="246">
        <v>19.739999999999998</v>
      </c>
      <c r="F61" s="247"/>
      <c r="G61" s="248"/>
      <c r="H61" s="249"/>
      <c r="I61" s="243"/>
      <c r="J61" s="250"/>
      <c r="K61" s="243"/>
      <c r="M61" s="244" t="s">
        <v>1366</v>
      </c>
      <c r="O61" s="232"/>
    </row>
    <row r="62" spans="1:80">
      <c r="A62" s="233">
        <v>26</v>
      </c>
      <c r="B62" s="234" t="s">
        <v>1784</v>
      </c>
      <c r="C62" s="235" t="s">
        <v>1785</v>
      </c>
      <c r="D62" s="236" t="s">
        <v>1772</v>
      </c>
      <c r="E62" s="237">
        <v>0.27479999999999999</v>
      </c>
      <c r="F62" s="237">
        <v>0</v>
      </c>
      <c r="G62" s="238">
        <f>E62*F62</f>
        <v>0</v>
      </c>
      <c r="H62" s="239">
        <v>1.0210999999999999</v>
      </c>
      <c r="I62" s="240">
        <f>E62*H62</f>
        <v>0.28059827999999998</v>
      </c>
      <c r="J62" s="239">
        <v>0</v>
      </c>
      <c r="K62" s="240">
        <f>E62*J62</f>
        <v>0</v>
      </c>
      <c r="O62" s="232">
        <v>2</v>
      </c>
      <c r="AA62" s="205">
        <v>1</v>
      </c>
      <c r="AB62" s="205">
        <v>1</v>
      </c>
      <c r="AC62" s="205">
        <v>1</v>
      </c>
      <c r="AZ62" s="205">
        <v>1</v>
      </c>
      <c r="BA62" s="205">
        <f>IF(AZ62=1,G62,0)</f>
        <v>0</v>
      </c>
      <c r="BB62" s="205">
        <f>IF(AZ62=2,G62,0)</f>
        <v>0</v>
      </c>
      <c r="BC62" s="205">
        <f>IF(AZ62=3,G62,0)</f>
        <v>0</v>
      </c>
      <c r="BD62" s="205">
        <f>IF(AZ62=4,G62,0)</f>
        <v>0</v>
      </c>
      <c r="BE62" s="205">
        <f>IF(AZ62=5,G62,0)</f>
        <v>0</v>
      </c>
      <c r="CA62" s="232">
        <v>1</v>
      </c>
      <c r="CB62" s="232">
        <v>1</v>
      </c>
    </row>
    <row r="63" spans="1:80">
      <c r="A63" s="241"/>
      <c r="B63" s="245"/>
      <c r="C63" s="375" t="s">
        <v>1367</v>
      </c>
      <c r="D63" s="376"/>
      <c r="E63" s="246">
        <v>0.27479999999999999</v>
      </c>
      <c r="F63" s="247"/>
      <c r="G63" s="248"/>
      <c r="H63" s="249"/>
      <c r="I63" s="243"/>
      <c r="J63" s="250"/>
      <c r="K63" s="243"/>
      <c r="M63" s="244" t="s">
        <v>1367</v>
      </c>
      <c r="O63" s="232"/>
    </row>
    <row r="64" spans="1:80">
      <c r="A64" s="251"/>
      <c r="B64" s="252" t="s">
        <v>1662</v>
      </c>
      <c r="C64" s="253" t="s">
        <v>1763</v>
      </c>
      <c r="D64" s="254"/>
      <c r="E64" s="255"/>
      <c r="F64" s="256"/>
      <c r="G64" s="257">
        <f>SUM(G33:G63)</f>
        <v>0</v>
      </c>
      <c r="H64" s="258"/>
      <c r="I64" s="259">
        <f>SUM(I33:I63)</f>
        <v>51.738054705999993</v>
      </c>
      <c r="J64" s="258"/>
      <c r="K64" s="259">
        <f>SUM(K33:K63)</f>
        <v>0</v>
      </c>
      <c r="O64" s="232">
        <v>4</v>
      </c>
      <c r="BA64" s="260">
        <f>SUM(BA33:BA63)</f>
        <v>0</v>
      </c>
      <c r="BB64" s="260">
        <f>SUM(BB33:BB63)</f>
        <v>0</v>
      </c>
      <c r="BC64" s="260">
        <f>SUM(BC33:BC63)</f>
        <v>0</v>
      </c>
      <c r="BD64" s="260">
        <f>SUM(BD33:BD63)</f>
        <v>0</v>
      </c>
      <c r="BE64" s="260">
        <f>SUM(BE33:BE63)</f>
        <v>0</v>
      </c>
    </row>
    <row r="65" spans="1:80">
      <c r="A65" s="222" t="s">
        <v>1659</v>
      </c>
      <c r="B65" s="223" t="s">
        <v>1788</v>
      </c>
      <c r="C65" s="224" t="s">
        <v>1789</v>
      </c>
      <c r="D65" s="225"/>
      <c r="E65" s="226"/>
      <c r="F65" s="226"/>
      <c r="G65" s="227"/>
      <c r="H65" s="228"/>
      <c r="I65" s="229"/>
      <c r="J65" s="230"/>
      <c r="K65" s="231"/>
      <c r="O65" s="232">
        <v>1</v>
      </c>
    </row>
    <row r="66" spans="1:80">
      <c r="A66" s="233">
        <v>27</v>
      </c>
      <c r="B66" s="234" t="s">
        <v>1368</v>
      </c>
      <c r="C66" s="235" t="s">
        <v>1369</v>
      </c>
      <c r="D66" s="236" t="s">
        <v>1723</v>
      </c>
      <c r="E66" s="237">
        <v>20.744299999999999</v>
      </c>
      <c r="F66" s="237">
        <v>0</v>
      </c>
      <c r="G66" s="238">
        <f>E66*F66</f>
        <v>0</v>
      </c>
      <c r="H66" s="239">
        <v>2.5276700000000001</v>
      </c>
      <c r="I66" s="240">
        <f>E66*H66</f>
        <v>52.434744780999999</v>
      </c>
      <c r="J66" s="239">
        <v>0</v>
      </c>
      <c r="K66" s="240">
        <f>E66*J66</f>
        <v>0</v>
      </c>
      <c r="O66" s="232">
        <v>2</v>
      </c>
      <c r="AA66" s="205">
        <v>1</v>
      </c>
      <c r="AB66" s="205">
        <v>1</v>
      </c>
      <c r="AC66" s="205">
        <v>1</v>
      </c>
      <c r="AZ66" s="205">
        <v>1</v>
      </c>
      <c r="BA66" s="205">
        <f>IF(AZ66=1,G66,0)</f>
        <v>0</v>
      </c>
      <c r="BB66" s="205">
        <f>IF(AZ66=2,G66,0)</f>
        <v>0</v>
      </c>
      <c r="BC66" s="205">
        <f>IF(AZ66=3,G66,0)</f>
        <v>0</v>
      </c>
      <c r="BD66" s="205">
        <f>IF(AZ66=4,G66,0)</f>
        <v>0</v>
      </c>
      <c r="BE66" s="205">
        <f>IF(AZ66=5,G66,0)</f>
        <v>0</v>
      </c>
      <c r="CA66" s="232">
        <v>1</v>
      </c>
      <c r="CB66" s="232">
        <v>1</v>
      </c>
    </row>
    <row r="67" spans="1:80" ht="33.75">
      <c r="A67" s="241"/>
      <c r="B67" s="245"/>
      <c r="C67" s="375" t="s">
        <v>1370</v>
      </c>
      <c r="D67" s="376"/>
      <c r="E67" s="246">
        <v>9.2863000000000007</v>
      </c>
      <c r="F67" s="247"/>
      <c r="G67" s="248"/>
      <c r="H67" s="249"/>
      <c r="I67" s="243"/>
      <c r="J67" s="250"/>
      <c r="K67" s="243"/>
      <c r="M67" s="244" t="s">
        <v>1370</v>
      </c>
      <c r="O67" s="232"/>
    </row>
    <row r="68" spans="1:80">
      <c r="A68" s="241"/>
      <c r="B68" s="245"/>
      <c r="C68" s="375" t="s">
        <v>1371</v>
      </c>
      <c r="D68" s="376"/>
      <c r="E68" s="246">
        <v>5.8871000000000002</v>
      </c>
      <c r="F68" s="247"/>
      <c r="G68" s="248"/>
      <c r="H68" s="249"/>
      <c r="I68" s="243"/>
      <c r="J68" s="250"/>
      <c r="K68" s="243"/>
      <c r="M68" s="244" t="s">
        <v>1371</v>
      </c>
      <c r="O68" s="232"/>
    </row>
    <row r="69" spans="1:80" ht="22.5">
      <c r="A69" s="241"/>
      <c r="B69" s="245"/>
      <c r="C69" s="375" t="s">
        <v>1372</v>
      </c>
      <c r="D69" s="376"/>
      <c r="E69" s="246">
        <v>5.5709</v>
      </c>
      <c r="F69" s="247"/>
      <c r="G69" s="248"/>
      <c r="H69" s="249"/>
      <c r="I69" s="243"/>
      <c r="J69" s="250"/>
      <c r="K69" s="243"/>
      <c r="M69" s="244" t="s">
        <v>1372</v>
      </c>
      <c r="O69" s="232"/>
    </row>
    <row r="70" spans="1:80">
      <c r="A70" s="233">
        <v>28</v>
      </c>
      <c r="B70" s="234" t="s">
        <v>1373</v>
      </c>
      <c r="C70" s="235" t="s">
        <v>1374</v>
      </c>
      <c r="D70" s="236" t="s">
        <v>1739</v>
      </c>
      <c r="E70" s="237">
        <v>203.34049999999999</v>
      </c>
      <c r="F70" s="237">
        <v>0</v>
      </c>
      <c r="G70" s="238">
        <f>E70*F70</f>
        <v>0</v>
      </c>
      <c r="H70" s="239">
        <v>3.9309999999999998E-2</v>
      </c>
      <c r="I70" s="240">
        <f>E70*H70</f>
        <v>7.9933150549999992</v>
      </c>
      <c r="J70" s="239">
        <v>0</v>
      </c>
      <c r="K70" s="240">
        <f>E70*J70</f>
        <v>0</v>
      </c>
      <c r="O70" s="232">
        <v>2</v>
      </c>
      <c r="AA70" s="205">
        <v>1</v>
      </c>
      <c r="AB70" s="205">
        <v>1</v>
      </c>
      <c r="AC70" s="205">
        <v>1</v>
      </c>
      <c r="AZ70" s="205">
        <v>1</v>
      </c>
      <c r="BA70" s="205">
        <f>IF(AZ70=1,G70,0)</f>
        <v>0</v>
      </c>
      <c r="BB70" s="205">
        <f>IF(AZ70=2,G70,0)</f>
        <v>0</v>
      </c>
      <c r="BC70" s="205">
        <f>IF(AZ70=3,G70,0)</f>
        <v>0</v>
      </c>
      <c r="BD70" s="205">
        <f>IF(AZ70=4,G70,0)</f>
        <v>0</v>
      </c>
      <c r="BE70" s="205">
        <f>IF(AZ70=5,G70,0)</f>
        <v>0</v>
      </c>
      <c r="CA70" s="232">
        <v>1</v>
      </c>
      <c r="CB70" s="232">
        <v>1</v>
      </c>
    </row>
    <row r="71" spans="1:80">
      <c r="A71" s="241"/>
      <c r="B71" s="242"/>
      <c r="C71" s="366" t="s">
        <v>1375</v>
      </c>
      <c r="D71" s="367"/>
      <c r="E71" s="367"/>
      <c r="F71" s="367"/>
      <c r="G71" s="368"/>
      <c r="I71" s="243"/>
      <c r="K71" s="243"/>
      <c r="L71" s="244" t="s">
        <v>1375</v>
      </c>
      <c r="O71" s="232">
        <v>3</v>
      </c>
    </row>
    <row r="72" spans="1:80" ht="22.5">
      <c r="A72" s="241"/>
      <c r="B72" s="242"/>
      <c r="C72" s="366" t="s">
        <v>1376</v>
      </c>
      <c r="D72" s="367"/>
      <c r="E72" s="367"/>
      <c r="F72" s="367"/>
      <c r="G72" s="368"/>
      <c r="I72" s="243"/>
      <c r="K72" s="243"/>
      <c r="L72" s="244" t="s">
        <v>1376</v>
      </c>
      <c r="O72" s="232">
        <v>3</v>
      </c>
    </row>
    <row r="73" spans="1:80">
      <c r="A73" s="241"/>
      <c r="B73" s="242"/>
      <c r="C73" s="366" t="s">
        <v>1377</v>
      </c>
      <c r="D73" s="367"/>
      <c r="E73" s="367"/>
      <c r="F73" s="367"/>
      <c r="G73" s="368"/>
      <c r="I73" s="243"/>
      <c r="K73" s="243"/>
      <c r="L73" s="244" t="s">
        <v>1377</v>
      </c>
      <c r="O73" s="232">
        <v>3</v>
      </c>
    </row>
    <row r="74" spans="1:80" ht="22.5">
      <c r="A74" s="241"/>
      <c r="B74" s="242"/>
      <c r="C74" s="366" t="s">
        <v>1378</v>
      </c>
      <c r="D74" s="367"/>
      <c r="E74" s="367"/>
      <c r="F74" s="367"/>
      <c r="G74" s="368"/>
      <c r="I74" s="243"/>
      <c r="K74" s="243"/>
      <c r="L74" s="244" t="s">
        <v>1378</v>
      </c>
      <c r="O74" s="232">
        <v>3</v>
      </c>
    </row>
    <row r="75" spans="1:80" ht="33.75">
      <c r="A75" s="241"/>
      <c r="B75" s="245"/>
      <c r="C75" s="375" t="s">
        <v>1379</v>
      </c>
      <c r="D75" s="376"/>
      <c r="E75" s="246">
        <v>79.850999999999999</v>
      </c>
      <c r="F75" s="247"/>
      <c r="G75" s="248"/>
      <c r="H75" s="249"/>
      <c r="I75" s="243"/>
      <c r="J75" s="250"/>
      <c r="K75" s="243"/>
      <c r="M75" s="244" t="s">
        <v>1379</v>
      </c>
      <c r="O75" s="232"/>
    </row>
    <row r="76" spans="1:80">
      <c r="A76" s="241"/>
      <c r="B76" s="245"/>
      <c r="C76" s="375" t="s">
        <v>1380</v>
      </c>
      <c r="D76" s="376"/>
      <c r="E76" s="246">
        <v>21.316500000000001</v>
      </c>
      <c r="F76" s="247"/>
      <c r="G76" s="248"/>
      <c r="H76" s="249"/>
      <c r="I76" s="243"/>
      <c r="J76" s="250"/>
      <c r="K76" s="243"/>
      <c r="M76" s="244" t="s">
        <v>1380</v>
      </c>
      <c r="O76" s="232"/>
    </row>
    <row r="77" spans="1:80" ht="22.5">
      <c r="A77" s="241"/>
      <c r="B77" s="245"/>
      <c r="C77" s="375" t="s">
        <v>1381</v>
      </c>
      <c r="D77" s="376"/>
      <c r="E77" s="246">
        <v>48.006</v>
      </c>
      <c r="F77" s="247"/>
      <c r="G77" s="248"/>
      <c r="H77" s="249"/>
      <c r="I77" s="243"/>
      <c r="J77" s="250"/>
      <c r="K77" s="243"/>
      <c r="M77" s="244" t="s">
        <v>1381</v>
      </c>
      <c r="O77" s="232"/>
    </row>
    <row r="78" spans="1:80" ht="33.75">
      <c r="A78" s="241"/>
      <c r="B78" s="245"/>
      <c r="C78" s="375" t="s">
        <v>1382</v>
      </c>
      <c r="D78" s="376"/>
      <c r="E78" s="246">
        <v>54.167000000000002</v>
      </c>
      <c r="F78" s="247"/>
      <c r="G78" s="248"/>
      <c r="H78" s="249"/>
      <c r="I78" s="243"/>
      <c r="J78" s="250"/>
      <c r="K78" s="243"/>
      <c r="M78" s="244" t="s">
        <v>1382</v>
      </c>
      <c r="O78" s="232"/>
    </row>
    <row r="79" spans="1:80">
      <c r="A79" s="233">
        <v>29</v>
      </c>
      <c r="B79" s="234" t="s">
        <v>1383</v>
      </c>
      <c r="C79" s="235" t="s">
        <v>1384</v>
      </c>
      <c r="D79" s="236" t="s">
        <v>1739</v>
      </c>
      <c r="E79" s="237">
        <v>203.34049999999999</v>
      </c>
      <c r="F79" s="237">
        <v>0</v>
      </c>
      <c r="G79" s="238">
        <f>E79*F79</f>
        <v>0</v>
      </c>
      <c r="H79" s="239">
        <v>0</v>
      </c>
      <c r="I79" s="240">
        <f>E79*H79</f>
        <v>0</v>
      </c>
      <c r="J79" s="239">
        <v>0</v>
      </c>
      <c r="K79" s="240">
        <f>E79*J79</f>
        <v>0</v>
      </c>
      <c r="O79" s="232">
        <v>2</v>
      </c>
      <c r="AA79" s="205">
        <v>1</v>
      </c>
      <c r="AB79" s="205">
        <v>1</v>
      </c>
      <c r="AC79" s="205">
        <v>1</v>
      </c>
      <c r="AZ79" s="205">
        <v>1</v>
      </c>
      <c r="BA79" s="205">
        <f>IF(AZ79=1,G79,0)</f>
        <v>0</v>
      </c>
      <c r="BB79" s="205">
        <f>IF(AZ79=2,G79,0)</f>
        <v>0</v>
      </c>
      <c r="BC79" s="205">
        <f>IF(AZ79=3,G79,0)</f>
        <v>0</v>
      </c>
      <c r="BD79" s="205">
        <f>IF(AZ79=4,G79,0)</f>
        <v>0</v>
      </c>
      <c r="BE79" s="205">
        <f>IF(AZ79=5,G79,0)</f>
        <v>0</v>
      </c>
      <c r="CA79" s="232">
        <v>1</v>
      </c>
      <c r="CB79" s="232">
        <v>1</v>
      </c>
    </row>
    <row r="80" spans="1:80">
      <c r="A80" s="241"/>
      <c r="B80" s="242"/>
      <c r="C80" s="366" t="s">
        <v>1375</v>
      </c>
      <c r="D80" s="367"/>
      <c r="E80" s="367"/>
      <c r="F80" s="367"/>
      <c r="G80" s="368"/>
      <c r="I80" s="243"/>
      <c r="K80" s="243"/>
      <c r="L80" s="244" t="s">
        <v>1375</v>
      </c>
      <c r="O80" s="232">
        <v>3</v>
      </c>
    </row>
    <row r="81" spans="1:80" ht="22.5">
      <c r="A81" s="241"/>
      <c r="B81" s="242"/>
      <c r="C81" s="366" t="s">
        <v>1376</v>
      </c>
      <c r="D81" s="367"/>
      <c r="E81" s="367"/>
      <c r="F81" s="367"/>
      <c r="G81" s="368"/>
      <c r="I81" s="243"/>
      <c r="K81" s="243"/>
      <c r="L81" s="244" t="s">
        <v>1376</v>
      </c>
      <c r="O81" s="232">
        <v>3</v>
      </c>
    </row>
    <row r="82" spans="1:80">
      <c r="A82" s="241"/>
      <c r="B82" s="242"/>
      <c r="C82" s="366" t="s">
        <v>1377</v>
      </c>
      <c r="D82" s="367"/>
      <c r="E82" s="367"/>
      <c r="F82" s="367"/>
      <c r="G82" s="368"/>
      <c r="I82" s="243"/>
      <c r="K82" s="243"/>
      <c r="L82" s="244" t="s">
        <v>1377</v>
      </c>
      <c r="O82" s="232">
        <v>3</v>
      </c>
    </row>
    <row r="83" spans="1:80" ht="22.5">
      <c r="A83" s="241"/>
      <c r="B83" s="242"/>
      <c r="C83" s="366" t="s">
        <v>1378</v>
      </c>
      <c r="D83" s="367"/>
      <c r="E83" s="367"/>
      <c r="F83" s="367"/>
      <c r="G83" s="368"/>
      <c r="I83" s="243"/>
      <c r="K83" s="243"/>
      <c r="L83" s="244" t="s">
        <v>1378</v>
      </c>
      <c r="O83" s="232">
        <v>3</v>
      </c>
    </row>
    <row r="84" spans="1:80">
      <c r="A84" s="241"/>
      <c r="B84" s="245"/>
      <c r="C84" s="375" t="s">
        <v>1385</v>
      </c>
      <c r="D84" s="376"/>
      <c r="E84" s="246">
        <v>203.34049999999999</v>
      </c>
      <c r="F84" s="247"/>
      <c r="G84" s="248"/>
      <c r="H84" s="249"/>
      <c r="I84" s="243"/>
      <c r="J84" s="250"/>
      <c r="K84" s="243"/>
      <c r="M84" s="271">
        <v>2033405</v>
      </c>
      <c r="O84" s="232"/>
    </row>
    <row r="85" spans="1:80">
      <c r="A85" s="233">
        <v>30</v>
      </c>
      <c r="B85" s="234" t="s">
        <v>1386</v>
      </c>
      <c r="C85" s="235" t="s">
        <v>1387</v>
      </c>
      <c r="D85" s="236" t="s">
        <v>1772</v>
      </c>
      <c r="E85" s="237">
        <v>3.3959000000000001</v>
      </c>
      <c r="F85" s="237">
        <v>0</v>
      </c>
      <c r="G85" s="238">
        <f>E85*F85</f>
        <v>0</v>
      </c>
      <c r="H85" s="239">
        <v>1.0202899999999999</v>
      </c>
      <c r="I85" s="240">
        <f>E85*H85</f>
        <v>3.4648028109999998</v>
      </c>
      <c r="J85" s="239">
        <v>0</v>
      </c>
      <c r="K85" s="240">
        <f>E85*J85</f>
        <v>0</v>
      </c>
      <c r="O85" s="232">
        <v>2</v>
      </c>
      <c r="AA85" s="205">
        <v>1</v>
      </c>
      <c r="AB85" s="205">
        <v>1</v>
      </c>
      <c r="AC85" s="205">
        <v>1</v>
      </c>
      <c r="AZ85" s="205">
        <v>1</v>
      </c>
      <c r="BA85" s="205">
        <f>IF(AZ85=1,G85,0)</f>
        <v>0</v>
      </c>
      <c r="BB85" s="205">
        <f>IF(AZ85=2,G85,0)</f>
        <v>0</v>
      </c>
      <c r="BC85" s="205">
        <f>IF(AZ85=3,G85,0)</f>
        <v>0</v>
      </c>
      <c r="BD85" s="205">
        <f>IF(AZ85=4,G85,0)</f>
        <v>0</v>
      </c>
      <c r="BE85" s="205">
        <f>IF(AZ85=5,G85,0)</f>
        <v>0</v>
      </c>
      <c r="CA85" s="232">
        <v>1</v>
      </c>
      <c r="CB85" s="232">
        <v>1</v>
      </c>
    </row>
    <row r="86" spans="1:80" ht="33.75">
      <c r="A86" s="241"/>
      <c r="B86" s="242"/>
      <c r="C86" s="366" t="s">
        <v>1388</v>
      </c>
      <c r="D86" s="367"/>
      <c r="E86" s="367"/>
      <c r="F86" s="367"/>
      <c r="G86" s="368"/>
      <c r="I86" s="243"/>
      <c r="K86" s="243"/>
      <c r="L86" s="244" t="s">
        <v>1388</v>
      </c>
      <c r="O86" s="232">
        <v>3</v>
      </c>
    </row>
    <row r="87" spans="1:80" ht="22.5">
      <c r="A87" s="241"/>
      <c r="B87" s="245"/>
      <c r="C87" s="375" t="s">
        <v>1389</v>
      </c>
      <c r="D87" s="376"/>
      <c r="E87" s="246">
        <v>3.3959000000000001</v>
      </c>
      <c r="F87" s="247"/>
      <c r="G87" s="248"/>
      <c r="H87" s="249"/>
      <c r="I87" s="243"/>
      <c r="J87" s="250"/>
      <c r="K87" s="243"/>
      <c r="M87" s="244" t="s">
        <v>1389</v>
      </c>
      <c r="O87" s="232"/>
    </row>
    <row r="88" spans="1:80">
      <c r="A88" s="233">
        <v>31</v>
      </c>
      <c r="B88" s="234" t="s">
        <v>1390</v>
      </c>
      <c r="C88" s="235" t="s">
        <v>1391</v>
      </c>
      <c r="D88" s="236" t="s">
        <v>1772</v>
      </c>
      <c r="E88" s="237">
        <v>1.7188000000000001</v>
      </c>
      <c r="F88" s="237">
        <v>0</v>
      </c>
      <c r="G88" s="238">
        <f>E88*F88</f>
        <v>0</v>
      </c>
      <c r="H88" s="239">
        <v>1.05758</v>
      </c>
      <c r="I88" s="240">
        <f>E88*H88</f>
        <v>1.817768504</v>
      </c>
      <c r="J88" s="239">
        <v>0</v>
      </c>
      <c r="K88" s="240">
        <f>E88*J88</f>
        <v>0</v>
      </c>
      <c r="O88" s="232">
        <v>2</v>
      </c>
      <c r="AA88" s="205">
        <v>1</v>
      </c>
      <c r="AB88" s="205">
        <v>1</v>
      </c>
      <c r="AC88" s="205">
        <v>1</v>
      </c>
      <c r="AZ88" s="205">
        <v>1</v>
      </c>
      <c r="BA88" s="205">
        <f>IF(AZ88=1,G88,0)</f>
        <v>0</v>
      </c>
      <c r="BB88" s="205">
        <f>IF(AZ88=2,G88,0)</f>
        <v>0</v>
      </c>
      <c r="BC88" s="205">
        <f>IF(AZ88=3,G88,0)</f>
        <v>0</v>
      </c>
      <c r="BD88" s="205">
        <f>IF(AZ88=4,G88,0)</f>
        <v>0</v>
      </c>
      <c r="BE88" s="205">
        <f>IF(AZ88=5,G88,0)</f>
        <v>0</v>
      </c>
      <c r="CA88" s="232">
        <v>1</v>
      </c>
      <c r="CB88" s="232">
        <v>1</v>
      </c>
    </row>
    <row r="89" spans="1:80" ht="22.5">
      <c r="A89" s="241"/>
      <c r="B89" s="245"/>
      <c r="C89" s="375" t="s">
        <v>1392</v>
      </c>
      <c r="D89" s="376"/>
      <c r="E89" s="246">
        <v>1.7188000000000001</v>
      </c>
      <c r="F89" s="247"/>
      <c r="G89" s="248"/>
      <c r="H89" s="249"/>
      <c r="I89" s="243"/>
      <c r="J89" s="250"/>
      <c r="K89" s="243"/>
      <c r="M89" s="244" t="s">
        <v>1392</v>
      </c>
      <c r="O89" s="232"/>
    </row>
    <row r="90" spans="1:80">
      <c r="A90" s="233">
        <v>32</v>
      </c>
      <c r="B90" s="234" t="s">
        <v>1393</v>
      </c>
      <c r="C90" s="235" t="s">
        <v>1394</v>
      </c>
      <c r="D90" s="236" t="s">
        <v>1739</v>
      </c>
      <c r="E90" s="237">
        <v>2.6349999999999998</v>
      </c>
      <c r="F90" s="237">
        <v>0</v>
      </c>
      <c r="G90" s="238">
        <f>E90*F90</f>
        <v>0</v>
      </c>
      <c r="H90" s="239">
        <v>0.1055</v>
      </c>
      <c r="I90" s="240">
        <f>E90*H90</f>
        <v>0.27799249999999998</v>
      </c>
      <c r="J90" s="239">
        <v>0</v>
      </c>
      <c r="K90" s="240">
        <f>E90*J90</f>
        <v>0</v>
      </c>
      <c r="O90" s="232">
        <v>2</v>
      </c>
      <c r="AA90" s="205">
        <v>1</v>
      </c>
      <c r="AB90" s="205">
        <v>1</v>
      </c>
      <c r="AC90" s="205">
        <v>1</v>
      </c>
      <c r="AZ90" s="205">
        <v>1</v>
      </c>
      <c r="BA90" s="205">
        <f>IF(AZ90=1,G90,0)</f>
        <v>0</v>
      </c>
      <c r="BB90" s="205">
        <f>IF(AZ90=2,G90,0)</f>
        <v>0</v>
      </c>
      <c r="BC90" s="205">
        <f>IF(AZ90=3,G90,0)</f>
        <v>0</v>
      </c>
      <c r="BD90" s="205">
        <f>IF(AZ90=4,G90,0)</f>
        <v>0</v>
      </c>
      <c r="BE90" s="205">
        <f>IF(AZ90=5,G90,0)</f>
        <v>0</v>
      </c>
      <c r="CA90" s="232">
        <v>1</v>
      </c>
      <c r="CB90" s="232">
        <v>1</v>
      </c>
    </row>
    <row r="91" spans="1:80">
      <c r="A91" s="241"/>
      <c r="B91" s="245"/>
      <c r="C91" s="375" t="s">
        <v>1395</v>
      </c>
      <c r="D91" s="376"/>
      <c r="E91" s="246">
        <v>0.56100000000000005</v>
      </c>
      <c r="F91" s="247"/>
      <c r="G91" s="248"/>
      <c r="H91" s="249"/>
      <c r="I91" s="243"/>
      <c r="J91" s="250"/>
      <c r="K91" s="243"/>
      <c r="M91" s="244" t="s">
        <v>1395</v>
      </c>
      <c r="O91" s="232"/>
    </row>
    <row r="92" spans="1:80">
      <c r="A92" s="241"/>
      <c r="B92" s="245"/>
      <c r="C92" s="375" t="s">
        <v>1396</v>
      </c>
      <c r="D92" s="376"/>
      <c r="E92" s="246">
        <v>2.0739999999999998</v>
      </c>
      <c r="F92" s="247"/>
      <c r="G92" s="248"/>
      <c r="H92" s="249"/>
      <c r="I92" s="243"/>
      <c r="J92" s="250"/>
      <c r="K92" s="243"/>
      <c r="M92" s="244" t="s">
        <v>1396</v>
      </c>
      <c r="O92" s="232"/>
    </row>
    <row r="93" spans="1:80">
      <c r="A93" s="251"/>
      <c r="B93" s="252" t="s">
        <v>1662</v>
      </c>
      <c r="C93" s="253" t="s">
        <v>1790</v>
      </c>
      <c r="D93" s="254"/>
      <c r="E93" s="255"/>
      <c r="F93" s="256"/>
      <c r="G93" s="257">
        <f>SUM(G65:G92)</f>
        <v>0</v>
      </c>
      <c r="H93" s="258"/>
      <c r="I93" s="259">
        <f>SUM(I65:I92)</f>
        <v>65.988623650999997</v>
      </c>
      <c r="J93" s="258"/>
      <c r="K93" s="259">
        <f>SUM(K65:K92)</f>
        <v>0</v>
      </c>
      <c r="O93" s="232">
        <v>4</v>
      </c>
      <c r="BA93" s="260">
        <f>SUM(BA65:BA92)</f>
        <v>0</v>
      </c>
      <c r="BB93" s="260">
        <f>SUM(BB65:BB92)</f>
        <v>0</v>
      </c>
      <c r="BC93" s="260">
        <f>SUM(BC65:BC92)</f>
        <v>0</v>
      </c>
      <c r="BD93" s="260">
        <f>SUM(BD65:BD92)</f>
        <v>0</v>
      </c>
      <c r="BE93" s="260">
        <f>SUM(BE65:BE92)</f>
        <v>0</v>
      </c>
    </row>
    <row r="94" spans="1:80">
      <c r="A94" s="222" t="s">
        <v>1659</v>
      </c>
      <c r="B94" s="223" t="s">
        <v>1892</v>
      </c>
      <c r="C94" s="224" t="s">
        <v>1893</v>
      </c>
      <c r="D94" s="225"/>
      <c r="E94" s="226"/>
      <c r="F94" s="226"/>
      <c r="G94" s="227"/>
      <c r="H94" s="228"/>
      <c r="I94" s="229"/>
      <c r="J94" s="230"/>
      <c r="K94" s="231"/>
      <c r="O94" s="232">
        <v>1</v>
      </c>
    </row>
    <row r="95" spans="1:80">
      <c r="A95" s="233">
        <v>33</v>
      </c>
      <c r="B95" s="234" t="s">
        <v>1397</v>
      </c>
      <c r="C95" s="235" t="s">
        <v>1398</v>
      </c>
      <c r="D95" s="236" t="s">
        <v>1798</v>
      </c>
      <c r="E95" s="237">
        <v>10</v>
      </c>
      <c r="F95" s="237">
        <v>0</v>
      </c>
      <c r="G95" s="238">
        <f>E95*F95</f>
        <v>0</v>
      </c>
      <c r="H95" s="239">
        <v>4.7499999999999999E-3</v>
      </c>
      <c r="I95" s="240">
        <f>E95*H95</f>
        <v>4.7500000000000001E-2</v>
      </c>
      <c r="J95" s="239">
        <v>0</v>
      </c>
      <c r="K95" s="240">
        <f>E95*J95</f>
        <v>0</v>
      </c>
      <c r="O95" s="232">
        <v>2</v>
      </c>
      <c r="AA95" s="205">
        <v>1</v>
      </c>
      <c r="AB95" s="205">
        <v>1</v>
      </c>
      <c r="AC95" s="205">
        <v>1</v>
      </c>
      <c r="AZ95" s="205">
        <v>1</v>
      </c>
      <c r="BA95" s="205">
        <f>IF(AZ95=1,G95,0)</f>
        <v>0</v>
      </c>
      <c r="BB95" s="205">
        <f>IF(AZ95=2,G95,0)</f>
        <v>0</v>
      </c>
      <c r="BC95" s="205">
        <f>IF(AZ95=3,G95,0)</f>
        <v>0</v>
      </c>
      <c r="BD95" s="205">
        <f>IF(AZ95=4,G95,0)</f>
        <v>0</v>
      </c>
      <c r="BE95" s="205">
        <f>IF(AZ95=5,G95,0)</f>
        <v>0</v>
      </c>
      <c r="CA95" s="232">
        <v>1</v>
      </c>
      <c r="CB95" s="232">
        <v>1</v>
      </c>
    </row>
    <row r="96" spans="1:80">
      <c r="A96" s="241"/>
      <c r="B96" s="245"/>
      <c r="C96" s="375" t="s">
        <v>1399</v>
      </c>
      <c r="D96" s="376"/>
      <c r="E96" s="246">
        <v>5</v>
      </c>
      <c r="F96" s="247"/>
      <c r="G96" s="248"/>
      <c r="H96" s="249"/>
      <c r="I96" s="243"/>
      <c r="J96" s="250"/>
      <c r="K96" s="243"/>
      <c r="M96" s="244" t="s">
        <v>1399</v>
      </c>
      <c r="O96" s="232"/>
    </row>
    <row r="97" spans="1:80">
      <c r="A97" s="241"/>
      <c r="B97" s="245"/>
      <c r="C97" s="375" t="s">
        <v>1400</v>
      </c>
      <c r="D97" s="376"/>
      <c r="E97" s="246">
        <v>5</v>
      </c>
      <c r="F97" s="247"/>
      <c r="G97" s="248"/>
      <c r="H97" s="249"/>
      <c r="I97" s="243"/>
      <c r="J97" s="250"/>
      <c r="K97" s="243"/>
      <c r="M97" s="244" t="s">
        <v>1400</v>
      </c>
      <c r="O97" s="232"/>
    </row>
    <row r="98" spans="1:80">
      <c r="A98" s="233">
        <v>34</v>
      </c>
      <c r="B98" s="234" t="s">
        <v>1401</v>
      </c>
      <c r="C98" s="235" t="s">
        <v>1402</v>
      </c>
      <c r="D98" s="236" t="s">
        <v>1798</v>
      </c>
      <c r="E98" s="237">
        <v>2</v>
      </c>
      <c r="F98" s="237">
        <v>0</v>
      </c>
      <c r="G98" s="238">
        <f>E98*F98</f>
        <v>0</v>
      </c>
      <c r="H98" s="239">
        <v>4.7499999999999999E-3</v>
      </c>
      <c r="I98" s="240">
        <f>E98*H98</f>
        <v>9.4999999999999998E-3</v>
      </c>
      <c r="J98" s="239">
        <v>0</v>
      </c>
      <c r="K98" s="240">
        <f>E98*J98</f>
        <v>0</v>
      </c>
      <c r="O98" s="232">
        <v>2</v>
      </c>
      <c r="AA98" s="205">
        <v>1</v>
      </c>
      <c r="AB98" s="205">
        <v>1</v>
      </c>
      <c r="AC98" s="205">
        <v>1</v>
      </c>
      <c r="AZ98" s="205">
        <v>1</v>
      </c>
      <c r="BA98" s="205">
        <f>IF(AZ98=1,G98,0)</f>
        <v>0</v>
      </c>
      <c r="BB98" s="205">
        <f>IF(AZ98=2,G98,0)</f>
        <v>0</v>
      </c>
      <c r="BC98" s="205">
        <f>IF(AZ98=3,G98,0)</f>
        <v>0</v>
      </c>
      <c r="BD98" s="205">
        <f>IF(AZ98=4,G98,0)</f>
        <v>0</v>
      </c>
      <c r="BE98" s="205">
        <f>IF(AZ98=5,G98,0)</f>
        <v>0</v>
      </c>
      <c r="CA98" s="232">
        <v>1</v>
      </c>
      <c r="CB98" s="232">
        <v>1</v>
      </c>
    </row>
    <row r="99" spans="1:80">
      <c r="A99" s="241"/>
      <c r="B99" s="245"/>
      <c r="C99" s="375" t="s">
        <v>1403</v>
      </c>
      <c r="D99" s="376"/>
      <c r="E99" s="246">
        <v>1</v>
      </c>
      <c r="F99" s="247"/>
      <c r="G99" s="248"/>
      <c r="H99" s="249"/>
      <c r="I99" s="243"/>
      <c r="J99" s="250"/>
      <c r="K99" s="243"/>
      <c r="M99" s="244" t="s">
        <v>1403</v>
      </c>
      <c r="O99" s="232"/>
    </row>
    <row r="100" spans="1:80">
      <c r="A100" s="241"/>
      <c r="B100" s="245"/>
      <c r="C100" s="375" t="s">
        <v>1404</v>
      </c>
      <c r="D100" s="376"/>
      <c r="E100" s="246">
        <v>1</v>
      </c>
      <c r="F100" s="247"/>
      <c r="G100" s="248"/>
      <c r="H100" s="249"/>
      <c r="I100" s="243"/>
      <c r="J100" s="250"/>
      <c r="K100" s="243"/>
      <c r="M100" s="244" t="s">
        <v>1404</v>
      </c>
      <c r="O100" s="232"/>
    </row>
    <row r="101" spans="1:80" ht="22.5">
      <c r="A101" s="233">
        <v>35</v>
      </c>
      <c r="B101" s="234" t="s">
        <v>1899</v>
      </c>
      <c r="C101" s="235" t="s">
        <v>1900</v>
      </c>
      <c r="D101" s="236" t="s">
        <v>1798</v>
      </c>
      <c r="E101" s="237">
        <v>8</v>
      </c>
      <c r="F101" s="237">
        <v>0</v>
      </c>
      <c r="G101" s="238">
        <f>E101*F101</f>
        <v>0</v>
      </c>
      <c r="H101" s="239">
        <v>5.8000000000000003E-2</v>
      </c>
      <c r="I101" s="240">
        <f>E101*H101</f>
        <v>0.46400000000000002</v>
      </c>
      <c r="J101" s="239">
        <v>0</v>
      </c>
      <c r="K101" s="240">
        <f>E101*J101</f>
        <v>0</v>
      </c>
      <c r="O101" s="232">
        <v>2</v>
      </c>
      <c r="AA101" s="205">
        <v>1</v>
      </c>
      <c r="AB101" s="205">
        <v>1</v>
      </c>
      <c r="AC101" s="205">
        <v>1</v>
      </c>
      <c r="AZ101" s="205">
        <v>1</v>
      </c>
      <c r="BA101" s="205">
        <f>IF(AZ101=1,G101,0)</f>
        <v>0</v>
      </c>
      <c r="BB101" s="205">
        <f>IF(AZ101=2,G101,0)</f>
        <v>0</v>
      </c>
      <c r="BC101" s="205">
        <f>IF(AZ101=3,G101,0)</f>
        <v>0</v>
      </c>
      <c r="BD101" s="205">
        <f>IF(AZ101=4,G101,0)</f>
        <v>0</v>
      </c>
      <c r="BE101" s="205">
        <f>IF(AZ101=5,G101,0)</f>
        <v>0</v>
      </c>
      <c r="CA101" s="232">
        <v>1</v>
      </c>
      <c r="CB101" s="232">
        <v>1</v>
      </c>
    </row>
    <row r="102" spans="1:80">
      <c r="A102" s="241"/>
      <c r="B102" s="245"/>
      <c r="C102" s="375" t="s">
        <v>1405</v>
      </c>
      <c r="D102" s="376"/>
      <c r="E102" s="246">
        <v>4</v>
      </c>
      <c r="F102" s="247"/>
      <c r="G102" s="248"/>
      <c r="H102" s="249"/>
      <c r="I102" s="243"/>
      <c r="J102" s="250"/>
      <c r="K102" s="243"/>
      <c r="M102" s="244" t="s">
        <v>1405</v>
      </c>
      <c r="O102" s="232"/>
    </row>
    <row r="103" spans="1:80">
      <c r="A103" s="241"/>
      <c r="B103" s="245"/>
      <c r="C103" s="375" t="s">
        <v>1406</v>
      </c>
      <c r="D103" s="376"/>
      <c r="E103" s="246">
        <v>4</v>
      </c>
      <c r="F103" s="247"/>
      <c r="G103" s="248"/>
      <c r="H103" s="249"/>
      <c r="I103" s="243"/>
      <c r="J103" s="250"/>
      <c r="K103" s="243"/>
      <c r="M103" s="244" t="s">
        <v>1406</v>
      </c>
      <c r="O103" s="232"/>
    </row>
    <row r="104" spans="1:80" ht="22.5">
      <c r="A104" s="233">
        <v>36</v>
      </c>
      <c r="B104" s="234" t="s">
        <v>1407</v>
      </c>
      <c r="C104" s="235" t="s">
        <v>1408</v>
      </c>
      <c r="D104" s="236" t="s">
        <v>1772</v>
      </c>
      <c r="E104" s="237">
        <v>0.12889999999999999</v>
      </c>
      <c r="F104" s="237">
        <v>0</v>
      </c>
      <c r="G104" s="238">
        <f>E104*F104</f>
        <v>0</v>
      </c>
      <c r="H104" s="239">
        <v>1.09663</v>
      </c>
      <c r="I104" s="240">
        <f>E104*H104</f>
        <v>0.14135560699999999</v>
      </c>
      <c r="J104" s="239">
        <v>0</v>
      </c>
      <c r="K104" s="240">
        <f>E104*J104</f>
        <v>0</v>
      </c>
      <c r="O104" s="232">
        <v>2</v>
      </c>
      <c r="AA104" s="205">
        <v>1</v>
      </c>
      <c r="AB104" s="205">
        <v>1</v>
      </c>
      <c r="AC104" s="205">
        <v>1</v>
      </c>
      <c r="AZ104" s="205">
        <v>1</v>
      </c>
      <c r="BA104" s="205">
        <f>IF(AZ104=1,G104,0)</f>
        <v>0</v>
      </c>
      <c r="BB104" s="205">
        <f>IF(AZ104=2,G104,0)</f>
        <v>0</v>
      </c>
      <c r="BC104" s="205">
        <f>IF(AZ104=3,G104,0)</f>
        <v>0</v>
      </c>
      <c r="BD104" s="205">
        <f>IF(AZ104=4,G104,0)</f>
        <v>0</v>
      </c>
      <c r="BE104" s="205">
        <f>IF(AZ104=5,G104,0)</f>
        <v>0</v>
      </c>
      <c r="CA104" s="232">
        <v>1</v>
      </c>
      <c r="CB104" s="232">
        <v>1</v>
      </c>
    </row>
    <row r="105" spans="1:80" ht="22.5">
      <c r="A105" s="241"/>
      <c r="B105" s="245"/>
      <c r="C105" s="375" t="s">
        <v>1409</v>
      </c>
      <c r="D105" s="376"/>
      <c r="E105" s="246">
        <v>6.4399999999999999E-2</v>
      </c>
      <c r="F105" s="247"/>
      <c r="G105" s="248"/>
      <c r="H105" s="249"/>
      <c r="I105" s="243"/>
      <c r="J105" s="250"/>
      <c r="K105" s="243"/>
      <c r="M105" s="244" t="s">
        <v>1409</v>
      </c>
      <c r="O105" s="232"/>
    </row>
    <row r="106" spans="1:80" ht="22.5">
      <c r="A106" s="241"/>
      <c r="B106" s="245"/>
      <c r="C106" s="375" t="s">
        <v>1410</v>
      </c>
      <c r="D106" s="376"/>
      <c r="E106" s="246">
        <v>6.4399999999999999E-2</v>
      </c>
      <c r="F106" s="247"/>
      <c r="G106" s="248"/>
      <c r="H106" s="249"/>
      <c r="I106" s="243"/>
      <c r="J106" s="250"/>
      <c r="K106" s="243"/>
      <c r="M106" s="244" t="s">
        <v>1410</v>
      </c>
      <c r="O106" s="232"/>
    </row>
    <row r="107" spans="1:80">
      <c r="A107" s="233">
        <v>37</v>
      </c>
      <c r="B107" s="234" t="s">
        <v>1411</v>
      </c>
      <c r="C107" s="235" t="s">
        <v>1412</v>
      </c>
      <c r="D107" s="236" t="s">
        <v>1798</v>
      </c>
      <c r="E107" s="237">
        <v>2</v>
      </c>
      <c r="F107" s="237">
        <v>0</v>
      </c>
      <c r="G107" s="238">
        <f>E107*F107</f>
        <v>0</v>
      </c>
      <c r="H107" s="239">
        <v>0.12</v>
      </c>
      <c r="I107" s="240">
        <f>E107*H107</f>
        <v>0.24</v>
      </c>
      <c r="J107" s="239"/>
      <c r="K107" s="240">
        <f>E107*J107</f>
        <v>0</v>
      </c>
      <c r="O107" s="232">
        <v>2</v>
      </c>
      <c r="AA107" s="205">
        <v>3</v>
      </c>
      <c r="AB107" s="205">
        <v>1</v>
      </c>
      <c r="AC107" s="205">
        <v>59341117</v>
      </c>
      <c r="AZ107" s="205">
        <v>1</v>
      </c>
      <c r="BA107" s="205">
        <f>IF(AZ107=1,G107,0)</f>
        <v>0</v>
      </c>
      <c r="BB107" s="205">
        <f>IF(AZ107=2,G107,0)</f>
        <v>0</v>
      </c>
      <c r="BC107" s="205">
        <f>IF(AZ107=3,G107,0)</f>
        <v>0</v>
      </c>
      <c r="BD107" s="205">
        <f>IF(AZ107=4,G107,0)</f>
        <v>0</v>
      </c>
      <c r="BE107" s="205">
        <f>IF(AZ107=5,G107,0)</f>
        <v>0</v>
      </c>
      <c r="CA107" s="232">
        <v>3</v>
      </c>
      <c r="CB107" s="232">
        <v>1</v>
      </c>
    </row>
    <row r="108" spans="1:80">
      <c r="A108" s="241"/>
      <c r="B108" s="245"/>
      <c r="C108" s="375" t="s">
        <v>1403</v>
      </c>
      <c r="D108" s="376"/>
      <c r="E108" s="246">
        <v>1</v>
      </c>
      <c r="F108" s="247"/>
      <c r="G108" s="248"/>
      <c r="H108" s="249"/>
      <c r="I108" s="243"/>
      <c r="J108" s="250"/>
      <c r="K108" s="243"/>
      <c r="M108" s="244" t="s">
        <v>1403</v>
      </c>
      <c r="O108" s="232"/>
    </row>
    <row r="109" spans="1:80">
      <c r="A109" s="241"/>
      <c r="B109" s="245"/>
      <c r="C109" s="375" t="s">
        <v>1404</v>
      </c>
      <c r="D109" s="376"/>
      <c r="E109" s="246">
        <v>1</v>
      </c>
      <c r="F109" s="247"/>
      <c r="G109" s="248"/>
      <c r="H109" s="249"/>
      <c r="I109" s="243"/>
      <c r="J109" s="250"/>
      <c r="K109" s="243"/>
      <c r="M109" s="244" t="s">
        <v>1404</v>
      </c>
      <c r="O109" s="232"/>
    </row>
    <row r="110" spans="1:80">
      <c r="A110" s="233">
        <v>38</v>
      </c>
      <c r="B110" s="234" t="s">
        <v>1413</v>
      </c>
      <c r="C110" s="235" t="s">
        <v>1414</v>
      </c>
      <c r="D110" s="236" t="s">
        <v>1798</v>
      </c>
      <c r="E110" s="237">
        <v>10</v>
      </c>
      <c r="F110" s="237">
        <v>0</v>
      </c>
      <c r="G110" s="238">
        <f>E110*F110</f>
        <v>0</v>
      </c>
      <c r="H110" s="239">
        <v>7.4999999999999997E-2</v>
      </c>
      <c r="I110" s="240">
        <f>E110*H110</f>
        <v>0.75</v>
      </c>
      <c r="J110" s="239"/>
      <c r="K110" s="240">
        <f>E110*J110</f>
        <v>0</v>
      </c>
      <c r="O110" s="232">
        <v>2</v>
      </c>
      <c r="AA110" s="205">
        <v>3</v>
      </c>
      <c r="AB110" s="205">
        <v>1</v>
      </c>
      <c r="AC110" s="205">
        <v>59341721</v>
      </c>
      <c r="AZ110" s="205">
        <v>1</v>
      </c>
      <c r="BA110" s="205">
        <f>IF(AZ110=1,G110,0)</f>
        <v>0</v>
      </c>
      <c r="BB110" s="205">
        <f>IF(AZ110=2,G110,0)</f>
        <v>0</v>
      </c>
      <c r="BC110" s="205">
        <f>IF(AZ110=3,G110,0)</f>
        <v>0</v>
      </c>
      <c r="BD110" s="205">
        <f>IF(AZ110=4,G110,0)</f>
        <v>0</v>
      </c>
      <c r="BE110" s="205">
        <f>IF(AZ110=5,G110,0)</f>
        <v>0</v>
      </c>
      <c r="CA110" s="232">
        <v>3</v>
      </c>
      <c r="CB110" s="232">
        <v>1</v>
      </c>
    </row>
    <row r="111" spans="1:80">
      <c r="A111" s="241"/>
      <c r="B111" s="245"/>
      <c r="C111" s="375" t="s">
        <v>1399</v>
      </c>
      <c r="D111" s="376"/>
      <c r="E111" s="246">
        <v>5</v>
      </c>
      <c r="F111" s="247"/>
      <c r="G111" s="248"/>
      <c r="H111" s="249"/>
      <c r="I111" s="243"/>
      <c r="J111" s="250"/>
      <c r="K111" s="243"/>
      <c r="M111" s="244" t="s">
        <v>1399</v>
      </c>
      <c r="O111" s="232"/>
    </row>
    <row r="112" spans="1:80">
      <c r="A112" s="241"/>
      <c r="B112" s="245"/>
      <c r="C112" s="375" t="s">
        <v>1400</v>
      </c>
      <c r="D112" s="376"/>
      <c r="E112" s="246">
        <v>5</v>
      </c>
      <c r="F112" s="247"/>
      <c r="G112" s="248"/>
      <c r="H112" s="249"/>
      <c r="I112" s="243"/>
      <c r="J112" s="250"/>
      <c r="K112" s="243"/>
      <c r="M112" s="244" t="s">
        <v>1400</v>
      </c>
      <c r="O112" s="232"/>
    </row>
    <row r="113" spans="1:80">
      <c r="A113" s="251"/>
      <c r="B113" s="252" t="s">
        <v>1662</v>
      </c>
      <c r="C113" s="253" t="s">
        <v>1894</v>
      </c>
      <c r="D113" s="254"/>
      <c r="E113" s="255"/>
      <c r="F113" s="256"/>
      <c r="G113" s="257">
        <f>SUM(G94:G112)</f>
        <v>0</v>
      </c>
      <c r="H113" s="258"/>
      <c r="I113" s="259">
        <f>SUM(I94:I112)</f>
        <v>1.6523556070000001</v>
      </c>
      <c r="J113" s="258"/>
      <c r="K113" s="259">
        <f>SUM(K94:K112)</f>
        <v>0</v>
      </c>
      <c r="O113" s="232">
        <v>4</v>
      </c>
      <c r="BA113" s="260">
        <f>SUM(BA94:BA112)</f>
        <v>0</v>
      </c>
      <c r="BB113" s="260">
        <f>SUM(BB94:BB112)</f>
        <v>0</v>
      </c>
      <c r="BC113" s="260">
        <f>SUM(BC94:BC112)</f>
        <v>0</v>
      </c>
      <c r="BD113" s="260">
        <f>SUM(BD94:BD112)</f>
        <v>0</v>
      </c>
      <c r="BE113" s="260">
        <f>SUM(BE94:BE112)</f>
        <v>0</v>
      </c>
    </row>
    <row r="114" spans="1:80">
      <c r="A114" s="222" t="s">
        <v>1659</v>
      </c>
      <c r="B114" s="223" t="s">
        <v>1913</v>
      </c>
      <c r="C114" s="224" t="s">
        <v>1914</v>
      </c>
      <c r="D114" s="225"/>
      <c r="E114" s="226"/>
      <c r="F114" s="226"/>
      <c r="G114" s="227"/>
      <c r="H114" s="228"/>
      <c r="I114" s="229"/>
      <c r="J114" s="230"/>
      <c r="K114" s="231"/>
      <c r="O114" s="232">
        <v>1</v>
      </c>
    </row>
    <row r="115" spans="1:80">
      <c r="A115" s="233">
        <v>39</v>
      </c>
      <c r="B115" s="234" t="s">
        <v>1916</v>
      </c>
      <c r="C115" s="235" t="s">
        <v>1917</v>
      </c>
      <c r="D115" s="236" t="s">
        <v>1739</v>
      </c>
      <c r="E115" s="237">
        <v>76.303200000000004</v>
      </c>
      <c r="F115" s="237">
        <v>0</v>
      </c>
      <c r="G115" s="238">
        <f>E115*F115</f>
        <v>0</v>
      </c>
      <c r="H115" s="239">
        <v>4.0000000000000003E-5</v>
      </c>
      <c r="I115" s="240">
        <f>E115*H115</f>
        <v>3.0521280000000003E-3</v>
      </c>
      <c r="J115" s="239">
        <v>0</v>
      </c>
      <c r="K115" s="240">
        <f>E115*J115</f>
        <v>0</v>
      </c>
      <c r="O115" s="232">
        <v>2</v>
      </c>
      <c r="AA115" s="205">
        <v>1</v>
      </c>
      <c r="AB115" s="205">
        <v>1</v>
      </c>
      <c r="AC115" s="205">
        <v>1</v>
      </c>
      <c r="AZ115" s="205">
        <v>1</v>
      </c>
      <c r="BA115" s="205">
        <f>IF(AZ115=1,G115,0)</f>
        <v>0</v>
      </c>
      <c r="BB115" s="205">
        <f>IF(AZ115=2,G115,0)</f>
        <v>0</v>
      </c>
      <c r="BC115" s="205">
        <f>IF(AZ115=3,G115,0)</f>
        <v>0</v>
      </c>
      <c r="BD115" s="205">
        <f>IF(AZ115=4,G115,0)</f>
        <v>0</v>
      </c>
      <c r="BE115" s="205">
        <f>IF(AZ115=5,G115,0)</f>
        <v>0</v>
      </c>
      <c r="CA115" s="232">
        <v>1</v>
      </c>
      <c r="CB115" s="232">
        <v>1</v>
      </c>
    </row>
    <row r="116" spans="1:80">
      <c r="A116" s="241"/>
      <c r="B116" s="245"/>
      <c r="C116" s="375" t="s">
        <v>1415</v>
      </c>
      <c r="D116" s="376"/>
      <c r="E116" s="246">
        <v>76.303200000000004</v>
      </c>
      <c r="F116" s="247"/>
      <c r="G116" s="248"/>
      <c r="H116" s="249"/>
      <c r="I116" s="243"/>
      <c r="J116" s="250"/>
      <c r="K116" s="243"/>
      <c r="M116" s="244" t="s">
        <v>1415</v>
      </c>
      <c r="O116" s="232"/>
    </row>
    <row r="117" spans="1:80">
      <c r="A117" s="233">
        <v>40</v>
      </c>
      <c r="B117" s="234" t="s">
        <v>1921</v>
      </c>
      <c r="C117" s="235" t="s">
        <v>1922</v>
      </c>
      <c r="D117" s="236" t="s">
        <v>1739</v>
      </c>
      <c r="E117" s="237">
        <v>4.57</v>
      </c>
      <c r="F117" s="237">
        <v>0</v>
      </c>
      <c r="G117" s="238">
        <f>E117*F117</f>
        <v>0</v>
      </c>
      <c r="H117" s="239">
        <v>7.9100000000000004E-3</v>
      </c>
      <c r="I117" s="240">
        <f>E117*H117</f>
        <v>3.6148700000000006E-2</v>
      </c>
      <c r="J117" s="239">
        <v>0</v>
      </c>
      <c r="K117" s="240">
        <f>E117*J117</f>
        <v>0</v>
      </c>
      <c r="O117" s="232">
        <v>2</v>
      </c>
      <c r="AA117" s="205">
        <v>1</v>
      </c>
      <c r="AB117" s="205">
        <v>1</v>
      </c>
      <c r="AC117" s="205">
        <v>1</v>
      </c>
      <c r="AZ117" s="205">
        <v>1</v>
      </c>
      <c r="BA117" s="205">
        <f>IF(AZ117=1,G117,0)</f>
        <v>0</v>
      </c>
      <c r="BB117" s="205">
        <f>IF(AZ117=2,G117,0)</f>
        <v>0</v>
      </c>
      <c r="BC117" s="205">
        <f>IF(AZ117=3,G117,0)</f>
        <v>0</v>
      </c>
      <c r="BD117" s="205">
        <f>IF(AZ117=4,G117,0)</f>
        <v>0</v>
      </c>
      <c r="BE117" s="205">
        <f>IF(AZ117=5,G117,0)</f>
        <v>0</v>
      </c>
      <c r="CA117" s="232">
        <v>1</v>
      </c>
      <c r="CB117" s="232">
        <v>1</v>
      </c>
    </row>
    <row r="118" spans="1:80">
      <c r="A118" s="241"/>
      <c r="B118" s="245"/>
      <c r="C118" s="375" t="s">
        <v>1416</v>
      </c>
      <c r="D118" s="376"/>
      <c r="E118" s="246">
        <v>4.57</v>
      </c>
      <c r="F118" s="247"/>
      <c r="G118" s="248"/>
      <c r="H118" s="249"/>
      <c r="I118" s="243"/>
      <c r="J118" s="250"/>
      <c r="K118" s="243"/>
      <c r="M118" s="244" t="s">
        <v>1416</v>
      </c>
      <c r="O118" s="232"/>
    </row>
    <row r="119" spans="1:80">
      <c r="A119" s="233">
        <v>41</v>
      </c>
      <c r="B119" s="234" t="s">
        <v>1417</v>
      </c>
      <c r="C119" s="235" t="s">
        <v>1418</v>
      </c>
      <c r="D119" s="236" t="s">
        <v>1739</v>
      </c>
      <c r="E119" s="237">
        <v>4.72</v>
      </c>
      <c r="F119" s="237">
        <v>0</v>
      </c>
      <c r="G119" s="238">
        <f>E119*F119</f>
        <v>0</v>
      </c>
      <c r="H119" s="239">
        <v>2.546E-2</v>
      </c>
      <c r="I119" s="240">
        <f>E119*H119</f>
        <v>0.12017119999999999</v>
      </c>
      <c r="J119" s="239">
        <v>0</v>
      </c>
      <c r="K119" s="240">
        <f>E119*J119</f>
        <v>0</v>
      </c>
      <c r="O119" s="232">
        <v>2</v>
      </c>
      <c r="AA119" s="205">
        <v>1</v>
      </c>
      <c r="AB119" s="205">
        <v>1</v>
      </c>
      <c r="AC119" s="205">
        <v>1</v>
      </c>
      <c r="AZ119" s="205">
        <v>1</v>
      </c>
      <c r="BA119" s="205">
        <f>IF(AZ119=1,G119,0)</f>
        <v>0</v>
      </c>
      <c r="BB119" s="205">
        <f>IF(AZ119=2,G119,0)</f>
        <v>0</v>
      </c>
      <c r="BC119" s="205">
        <f>IF(AZ119=3,G119,0)</f>
        <v>0</v>
      </c>
      <c r="BD119" s="205">
        <f>IF(AZ119=4,G119,0)</f>
        <v>0</v>
      </c>
      <c r="BE119" s="205">
        <f>IF(AZ119=5,G119,0)</f>
        <v>0</v>
      </c>
      <c r="CA119" s="232">
        <v>1</v>
      </c>
      <c r="CB119" s="232">
        <v>1</v>
      </c>
    </row>
    <row r="120" spans="1:80">
      <c r="A120" s="241"/>
      <c r="B120" s="245"/>
      <c r="C120" s="375" t="s">
        <v>1419</v>
      </c>
      <c r="D120" s="376"/>
      <c r="E120" s="246">
        <v>2.36</v>
      </c>
      <c r="F120" s="247"/>
      <c r="G120" s="248"/>
      <c r="H120" s="249"/>
      <c r="I120" s="243"/>
      <c r="J120" s="250"/>
      <c r="K120" s="243"/>
      <c r="M120" s="244" t="s">
        <v>1419</v>
      </c>
      <c r="O120" s="232"/>
    </row>
    <row r="121" spans="1:80">
      <c r="A121" s="241"/>
      <c r="B121" s="245"/>
      <c r="C121" s="375" t="s">
        <v>1420</v>
      </c>
      <c r="D121" s="376"/>
      <c r="E121" s="246">
        <v>2.36</v>
      </c>
      <c r="F121" s="247"/>
      <c r="G121" s="248"/>
      <c r="H121" s="249"/>
      <c r="I121" s="243"/>
      <c r="J121" s="250"/>
      <c r="K121" s="243"/>
      <c r="M121" s="244" t="s">
        <v>1420</v>
      </c>
      <c r="O121" s="232"/>
    </row>
    <row r="122" spans="1:80">
      <c r="A122" s="233">
        <v>42</v>
      </c>
      <c r="B122" s="234" t="s">
        <v>1936</v>
      </c>
      <c r="C122" s="235" t="s">
        <v>1937</v>
      </c>
      <c r="D122" s="236" t="s">
        <v>1739</v>
      </c>
      <c r="E122" s="237">
        <v>6.6825000000000001</v>
      </c>
      <c r="F122" s="237">
        <v>0</v>
      </c>
      <c r="G122" s="238">
        <f>E122*F122</f>
        <v>0</v>
      </c>
      <c r="H122" s="239">
        <v>5.7290000000000001E-2</v>
      </c>
      <c r="I122" s="240">
        <f>E122*H122</f>
        <v>0.38284042499999998</v>
      </c>
      <c r="J122" s="239">
        <v>0</v>
      </c>
      <c r="K122" s="240">
        <f>E122*J122</f>
        <v>0</v>
      </c>
      <c r="O122" s="232">
        <v>2</v>
      </c>
      <c r="AA122" s="205">
        <v>1</v>
      </c>
      <c r="AB122" s="205">
        <v>1</v>
      </c>
      <c r="AC122" s="205">
        <v>1</v>
      </c>
      <c r="AZ122" s="205">
        <v>1</v>
      </c>
      <c r="BA122" s="205">
        <f>IF(AZ122=1,G122,0)</f>
        <v>0</v>
      </c>
      <c r="BB122" s="205">
        <f>IF(AZ122=2,G122,0)</f>
        <v>0</v>
      </c>
      <c r="BC122" s="205">
        <f>IF(AZ122=3,G122,0)</f>
        <v>0</v>
      </c>
      <c r="BD122" s="205">
        <f>IF(AZ122=4,G122,0)</f>
        <v>0</v>
      </c>
      <c r="BE122" s="205">
        <f>IF(AZ122=5,G122,0)</f>
        <v>0</v>
      </c>
      <c r="CA122" s="232">
        <v>1</v>
      </c>
      <c r="CB122" s="232">
        <v>1</v>
      </c>
    </row>
    <row r="123" spans="1:80">
      <c r="A123" s="241"/>
      <c r="B123" s="245"/>
      <c r="C123" s="375" t="s">
        <v>1421</v>
      </c>
      <c r="D123" s="376"/>
      <c r="E123" s="246">
        <v>6.6825000000000001</v>
      </c>
      <c r="F123" s="247"/>
      <c r="G123" s="248"/>
      <c r="H123" s="249"/>
      <c r="I123" s="243"/>
      <c r="J123" s="250"/>
      <c r="K123" s="243"/>
      <c r="M123" s="244" t="s">
        <v>1421</v>
      </c>
      <c r="O123" s="232"/>
    </row>
    <row r="124" spans="1:80">
      <c r="A124" s="233">
        <v>43</v>
      </c>
      <c r="B124" s="234" t="s">
        <v>1947</v>
      </c>
      <c r="C124" s="235" t="s">
        <v>1948</v>
      </c>
      <c r="D124" s="236" t="s">
        <v>1856</v>
      </c>
      <c r="E124" s="237">
        <v>64.739999999999995</v>
      </c>
      <c r="F124" s="237">
        <v>0</v>
      </c>
      <c r="G124" s="238">
        <f>E124*F124</f>
        <v>0</v>
      </c>
      <c r="H124" s="239">
        <v>0</v>
      </c>
      <c r="I124" s="240">
        <f>E124*H124</f>
        <v>0</v>
      </c>
      <c r="J124" s="239">
        <v>0</v>
      </c>
      <c r="K124" s="240">
        <f>E124*J124</f>
        <v>0</v>
      </c>
      <c r="O124" s="232">
        <v>2</v>
      </c>
      <c r="AA124" s="205">
        <v>1</v>
      </c>
      <c r="AB124" s="205">
        <v>1</v>
      </c>
      <c r="AC124" s="205">
        <v>1</v>
      </c>
      <c r="AZ124" s="205">
        <v>1</v>
      </c>
      <c r="BA124" s="205">
        <f>IF(AZ124=1,G124,0)</f>
        <v>0</v>
      </c>
      <c r="BB124" s="205">
        <f>IF(AZ124=2,G124,0)</f>
        <v>0</v>
      </c>
      <c r="BC124" s="205">
        <f>IF(AZ124=3,G124,0)</f>
        <v>0</v>
      </c>
      <c r="BD124" s="205">
        <f>IF(AZ124=4,G124,0)</f>
        <v>0</v>
      </c>
      <c r="BE124" s="205">
        <f>IF(AZ124=5,G124,0)</f>
        <v>0</v>
      </c>
      <c r="CA124" s="232">
        <v>1</v>
      </c>
      <c r="CB124" s="232">
        <v>1</v>
      </c>
    </row>
    <row r="125" spans="1:80">
      <c r="A125" s="241"/>
      <c r="B125" s="245"/>
      <c r="C125" s="375" t="s">
        <v>1422</v>
      </c>
      <c r="D125" s="376"/>
      <c r="E125" s="246">
        <v>64.739999999999995</v>
      </c>
      <c r="F125" s="247"/>
      <c r="G125" s="248"/>
      <c r="H125" s="249"/>
      <c r="I125" s="243"/>
      <c r="J125" s="250"/>
      <c r="K125" s="243"/>
      <c r="M125" s="244" t="s">
        <v>1422</v>
      </c>
      <c r="O125" s="232"/>
    </row>
    <row r="126" spans="1:80">
      <c r="A126" s="233">
        <v>44</v>
      </c>
      <c r="B126" s="234" t="s">
        <v>1423</v>
      </c>
      <c r="C126" s="235" t="s">
        <v>1424</v>
      </c>
      <c r="D126" s="236" t="s">
        <v>1739</v>
      </c>
      <c r="E126" s="237">
        <v>155.7756</v>
      </c>
      <c r="F126" s="237">
        <v>0</v>
      </c>
      <c r="G126" s="238">
        <f>E126*F126</f>
        <v>0</v>
      </c>
      <c r="H126" s="239">
        <v>6.5799999999999999E-3</v>
      </c>
      <c r="I126" s="240">
        <f>E126*H126</f>
        <v>1.0250034479999999</v>
      </c>
      <c r="J126" s="239">
        <v>0</v>
      </c>
      <c r="K126" s="240">
        <f>E126*J126</f>
        <v>0</v>
      </c>
      <c r="O126" s="232">
        <v>2</v>
      </c>
      <c r="AA126" s="205">
        <v>1</v>
      </c>
      <c r="AB126" s="205">
        <v>1</v>
      </c>
      <c r="AC126" s="205">
        <v>1</v>
      </c>
      <c r="AZ126" s="205">
        <v>1</v>
      </c>
      <c r="BA126" s="205">
        <f>IF(AZ126=1,G126,0)</f>
        <v>0</v>
      </c>
      <c r="BB126" s="205">
        <f>IF(AZ126=2,G126,0)</f>
        <v>0</v>
      </c>
      <c r="BC126" s="205">
        <f>IF(AZ126=3,G126,0)</f>
        <v>0</v>
      </c>
      <c r="BD126" s="205">
        <f>IF(AZ126=4,G126,0)</f>
        <v>0</v>
      </c>
      <c r="BE126" s="205">
        <f>IF(AZ126=5,G126,0)</f>
        <v>0</v>
      </c>
      <c r="CA126" s="232">
        <v>1</v>
      </c>
      <c r="CB126" s="232">
        <v>1</v>
      </c>
    </row>
    <row r="127" spans="1:80">
      <c r="A127" s="241"/>
      <c r="B127" s="245"/>
      <c r="C127" s="375" t="s">
        <v>1425</v>
      </c>
      <c r="D127" s="376"/>
      <c r="E127" s="246">
        <v>42.1175</v>
      </c>
      <c r="F127" s="247"/>
      <c r="G127" s="248"/>
      <c r="H127" s="249"/>
      <c r="I127" s="243"/>
      <c r="J127" s="250"/>
      <c r="K127" s="243"/>
      <c r="M127" s="244" t="s">
        <v>1425</v>
      </c>
      <c r="O127" s="232"/>
    </row>
    <row r="128" spans="1:80" ht="22.5">
      <c r="A128" s="241"/>
      <c r="B128" s="245"/>
      <c r="C128" s="375" t="s">
        <v>1426</v>
      </c>
      <c r="D128" s="376"/>
      <c r="E128" s="246">
        <v>42.081400000000002</v>
      </c>
      <c r="F128" s="247"/>
      <c r="G128" s="248"/>
      <c r="H128" s="249"/>
      <c r="I128" s="243"/>
      <c r="J128" s="250"/>
      <c r="K128" s="243"/>
      <c r="M128" s="244" t="s">
        <v>1426</v>
      </c>
      <c r="O128" s="232"/>
    </row>
    <row r="129" spans="1:80" ht="22.5">
      <c r="A129" s="241"/>
      <c r="B129" s="245"/>
      <c r="C129" s="375" t="s">
        <v>1427</v>
      </c>
      <c r="D129" s="376"/>
      <c r="E129" s="246">
        <v>34.351199999999999</v>
      </c>
      <c r="F129" s="247"/>
      <c r="G129" s="248"/>
      <c r="H129" s="249"/>
      <c r="I129" s="243"/>
      <c r="J129" s="250"/>
      <c r="K129" s="243"/>
      <c r="M129" s="244" t="s">
        <v>1427</v>
      </c>
      <c r="O129" s="232"/>
    </row>
    <row r="130" spans="1:80" ht="22.5">
      <c r="A130" s="241"/>
      <c r="B130" s="245"/>
      <c r="C130" s="375" t="s">
        <v>1428</v>
      </c>
      <c r="D130" s="376"/>
      <c r="E130" s="246">
        <v>33.271500000000003</v>
      </c>
      <c r="F130" s="247"/>
      <c r="G130" s="248"/>
      <c r="H130" s="249"/>
      <c r="I130" s="243"/>
      <c r="J130" s="250"/>
      <c r="K130" s="243"/>
      <c r="M130" s="244" t="s">
        <v>1428</v>
      </c>
      <c r="O130" s="232"/>
    </row>
    <row r="131" spans="1:80">
      <c r="A131" s="241"/>
      <c r="B131" s="245"/>
      <c r="C131" s="375" t="s">
        <v>1429</v>
      </c>
      <c r="D131" s="376"/>
      <c r="E131" s="246">
        <v>3.9540000000000002</v>
      </c>
      <c r="F131" s="247"/>
      <c r="G131" s="248"/>
      <c r="H131" s="249"/>
      <c r="I131" s="243"/>
      <c r="J131" s="250"/>
      <c r="K131" s="243"/>
      <c r="M131" s="244" t="s">
        <v>1429</v>
      </c>
      <c r="O131" s="232"/>
    </row>
    <row r="132" spans="1:80">
      <c r="A132" s="233">
        <v>45</v>
      </c>
      <c r="B132" s="234" t="s">
        <v>2022</v>
      </c>
      <c r="C132" s="235" t="s">
        <v>2023</v>
      </c>
      <c r="D132" s="236" t="s">
        <v>1856</v>
      </c>
      <c r="E132" s="237">
        <v>102.925</v>
      </c>
      <c r="F132" s="237">
        <v>0</v>
      </c>
      <c r="G132" s="238">
        <f>E132*F132</f>
        <v>0</v>
      </c>
      <c r="H132" s="239">
        <v>0</v>
      </c>
      <c r="I132" s="240">
        <f>E132*H132</f>
        <v>0</v>
      </c>
      <c r="J132" s="239">
        <v>0</v>
      </c>
      <c r="K132" s="240">
        <f>E132*J132</f>
        <v>0</v>
      </c>
      <c r="O132" s="232">
        <v>2</v>
      </c>
      <c r="AA132" s="205">
        <v>1</v>
      </c>
      <c r="AB132" s="205">
        <v>1</v>
      </c>
      <c r="AC132" s="205">
        <v>1</v>
      </c>
      <c r="AZ132" s="205">
        <v>1</v>
      </c>
      <c r="BA132" s="205">
        <f>IF(AZ132=1,G132,0)</f>
        <v>0</v>
      </c>
      <c r="BB132" s="205">
        <f>IF(AZ132=2,G132,0)</f>
        <v>0</v>
      </c>
      <c r="BC132" s="205">
        <f>IF(AZ132=3,G132,0)</f>
        <v>0</v>
      </c>
      <c r="BD132" s="205">
        <f>IF(AZ132=4,G132,0)</f>
        <v>0</v>
      </c>
      <c r="BE132" s="205">
        <f>IF(AZ132=5,G132,0)</f>
        <v>0</v>
      </c>
      <c r="CA132" s="232">
        <v>1</v>
      </c>
      <c r="CB132" s="232">
        <v>1</v>
      </c>
    </row>
    <row r="133" spans="1:80">
      <c r="A133" s="241"/>
      <c r="B133" s="245"/>
      <c r="C133" s="375" t="s">
        <v>1430</v>
      </c>
      <c r="D133" s="376"/>
      <c r="E133" s="246">
        <v>35.325000000000003</v>
      </c>
      <c r="F133" s="247"/>
      <c r="G133" s="248"/>
      <c r="H133" s="249"/>
      <c r="I133" s="243"/>
      <c r="J133" s="250"/>
      <c r="K133" s="243"/>
      <c r="M133" s="244" t="s">
        <v>1430</v>
      </c>
      <c r="O133" s="232"/>
    </row>
    <row r="134" spans="1:80">
      <c r="A134" s="241"/>
      <c r="B134" s="245"/>
      <c r="C134" s="375" t="s">
        <v>1431</v>
      </c>
      <c r="D134" s="376"/>
      <c r="E134" s="246">
        <v>25.55</v>
      </c>
      <c r="F134" s="247"/>
      <c r="G134" s="248"/>
      <c r="H134" s="249"/>
      <c r="I134" s="243"/>
      <c r="J134" s="250"/>
      <c r="K134" s="243"/>
      <c r="M134" s="244" t="s">
        <v>1431</v>
      </c>
      <c r="O134" s="232"/>
    </row>
    <row r="135" spans="1:80">
      <c r="A135" s="241"/>
      <c r="B135" s="245"/>
      <c r="C135" s="375" t="s">
        <v>1432</v>
      </c>
      <c r="D135" s="376"/>
      <c r="E135" s="246">
        <v>42.05</v>
      </c>
      <c r="F135" s="247"/>
      <c r="G135" s="248"/>
      <c r="H135" s="249"/>
      <c r="I135" s="243"/>
      <c r="J135" s="250"/>
      <c r="K135" s="243"/>
      <c r="M135" s="244" t="s">
        <v>1432</v>
      </c>
      <c r="O135" s="232"/>
    </row>
    <row r="136" spans="1:80" ht="22.5">
      <c r="A136" s="233">
        <v>46</v>
      </c>
      <c r="B136" s="234" t="s">
        <v>2029</v>
      </c>
      <c r="C136" s="235" t="s">
        <v>2030</v>
      </c>
      <c r="D136" s="236" t="s">
        <v>1739</v>
      </c>
      <c r="E136" s="237">
        <v>4.9824999999999999</v>
      </c>
      <c r="F136" s="237">
        <v>0</v>
      </c>
      <c r="G136" s="238">
        <f>E136*F136</f>
        <v>0</v>
      </c>
      <c r="H136" s="239">
        <v>3.6700000000000001E-3</v>
      </c>
      <c r="I136" s="240">
        <f>E136*H136</f>
        <v>1.8285775000000001E-2</v>
      </c>
      <c r="J136" s="239">
        <v>0</v>
      </c>
      <c r="K136" s="240">
        <f>E136*J136</f>
        <v>0</v>
      </c>
      <c r="O136" s="232">
        <v>2</v>
      </c>
      <c r="AA136" s="205">
        <v>1</v>
      </c>
      <c r="AB136" s="205">
        <v>1</v>
      </c>
      <c r="AC136" s="205">
        <v>1</v>
      </c>
      <c r="AZ136" s="205">
        <v>1</v>
      </c>
      <c r="BA136" s="205">
        <f>IF(AZ136=1,G136,0)</f>
        <v>0</v>
      </c>
      <c r="BB136" s="205">
        <f>IF(AZ136=2,G136,0)</f>
        <v>0</v>
      </c>
      <c r="BC136" s="205">
        <f>IF(AZ136=3,G136,0)</f>
        <v>0</v>
      </c>
      <c r="BD136" s="205">
        <f>IF(AZ136=4,G136,0)</f>
        <v>0</v>
      </c>
      <c r="BE136" s="205">
        <f>IF(AZ136=5,G136,0)</f>
        <v>0</v>
      </c>
      <c r="CA136" s="232">
        <v>1</v>
      </c>
      <c r="CB136" s="232">
        <v>1</v>
      </c>
    </row>
    <row r="137" spans="1:80">
      <c r="A137" s="241"/>
      <c r="B137" s="245"/>
      <c r="C137" s="375" t="s">
        <v>1433</v>
      </c>
      <c r="D137" s="376"/>
      <c r="E137" s="246">
        <v>0</v>
      </c>
      <c r="F137" s="247"/>
      <c r="G137" s="248"/>
      <c r="H137" s="249"/>
      <c r="I137" s="243"/>
      <c r="J137" s="250"/>
      <c r="K137" s="243"/>
      <c r="M137" s="244" t="s">
        <v>1433</v>
      </c>
      <c r="O137" s="232"/>
    </row>
    <row r="138" spans="1:80">
      <c r="A138" s="241"/>
      <c r="B138" s="245"/>
      <c r="C138" s="375" t="s">
        <v>1434</v>
      </c>
      <c r="D138" s="376"/>
      <c r="E138" s="246">
        <v>1.0285</v>
      </c>
      <c r="F138" s="247"/>
      <c r="G138" s="248"/>
      <c r="H138" s="249"/>
      <c r="I138" s="243"/>
      <c r="J138" s="250"/>
      <c r="K138" s="243"/>
      <c r="M138" s="244" t="s">
        <v>1434</v>
      </c>
      <c r="O138" s="232"/>
    </row>
    <row r="139" spans="1:80">
      <c r="A139" s="241"/>
      <c r="B139" s="245"/>
      <c r="C139" s="375" t="s">
        <v>1435</v>
      </c>
      <c r="D139" s="376"/>
      <c r="E139" s="246">
        <v>3.9540000000000002</v>
      </c>
      <c r="F139" s="247"/>
      <c r="G139" s="248"/>
      <c r="H139" s="249"/>
      <c r="I139" s="243"/>
      <c r="J139" s="250"/>
      <c r="K139" s="243"/>
      <c r="M139" s="244" t="s">
        <v>1435</v>
      </c>
      <c r="O139" s="232"/>
    </row>
    <row r="140" spans="1:80">
      <c r="A140" s="233">
        <v>47</v>
      </c>
      <c r="B140" s="234" t="s">
        <v>2036</v>
      </c>
      <c r="C140" s="235" t="s">
        <v>2037</v>
      </c>
      <c r="D140" s="236" t="s">
        <v>1739</v>
      </c>
      <c r="E140" s="237">
        <v>150.79310000000001</v>
      </c>
      <c r="F140" s="237">
        <v>0</v>
      </c>
      <c r="G140" s="238">
        <f>E140*F140</f>
        <v>0</v>
      </c>
      <c r="H140" s="239">
        <v>3.3700000000000002E-3</v>
      </c>
      <c r="I140" s="240">
        <f>E140*H140</f>
        <v>0.50817274700000004</v>
      </c>
      <c r="J140" s="239">
        <v>0</v>
      </c>
      <c r="K140" s="240">
        <f>E140*J140</f>
        <v>0</v>
      </c>
      <c r="O140" s="232">
        <v>2</v>
      </c>
      <c r="AA140" s="205">
        <v>1</v>
      </c>
      <c r="AB140" s="205">
        <v>1</v>
      </c>
      <c r="AC140" s="205">
        <v>1</v>
      </c>
      <c r="AZ140" s="205">
        <v>1</v>
      </c>
      <c r="BA140" s="205">
        <f>IF(AZ140=1,G140,0)</f>
        <v>0</v>
      </c>
      <c r="BB140" s="205">
        <f>IF(AZ140=2,G140,0)</f>
        <v>0</v>
      </c>
      <c r="BC140" s="205">
        <f>IF(AZ140=3,G140,0)</f>
        <v>0</v>
      </c>
      <c r="BD140" s="205">
        <f>IF(AZ140=4,G140,0)</f>
        <v>0</v>
      </c>
      <c r="BE140" s="205">
        <f>IF(AZ140=5,G140,0)</f>
        <v>0</v>
      </c>
      <c r="CA140" s="232">
        <v>1</v>
      </c>
      <c r="CB140" s="232">
        <v>1</v>
      </c>
    </row>
    <row r="141" spans="1:80">
      <c r="A141" s="241"/>
      <c r="B141" s="245"/>
      <c r="C141" s="375" t="s">
        <v>1436</v>
      </c>
      <c r="D141" s="376"/>
      <c r="E141" s="246">
        <v>150.79310000000001</v>
      </c>
      <c r="F141" s="247"/>
      <c r="G141" s="248"/>
      <c r="H141" s="249"/>
      <c r="I141" s="243"/>
      <c r="J141" s="250"/>
      <c r="K141" s="243"/>
      <c r="M141" s="244" t="s">
        <v>1436</v>
      </c>
      <c r="O141" s="232"/>
    </row>
    <row r="142" spans="1:80">
      <c r="A142" s="251"/>
      <c r="B142" s="252" t="s">
        <v>1662</v>
      </c>
      <c r="C142" s="253" t="s">
        <v>1915</v>
      </c>
      <c r="D142" s="254"/>
      <c r="E142" s="255"/>
      <c r="F142" s="256"/>
      <c r="G142" s="257">
        <f>SUM(G114:G141)</f>
        <v>0</v>
      </c>
      <c r="H142" s="258"/>
      <c r="I142" s="259">
        <f>SUM(I114:I141)</f>
        <v>2.093674423</v>
      </c>
      <c r="J142" s="258"/>
      <c r="K142" s="259">
        <f>SUM(K114:K141)</f>
        <v>0</v>
      </c>
      <c r="O142" s="232">
        <v>4</v>
      </c>
      <c r="BA142" s="260">
        <f>SUM(BA114:BA141)</f>
        <v>0</v>
      </c>
      <c r="BB142" s="260">
        <f>SUM(BB114:BB141)</f>
        <v>0</v>
      </c>
      <c r="BC142" s="260">
        <f>SUM(BC114:BC141)</f>
        <v>0</v>
      </c>
      <c r="BD142" s="260">
        <f>SUM(BD114:BD141)</f>
        <v>0</v>
      </c>
      <c r="BE142" s="260">
        <f>SUM(BE114:BE141)</f>
        <v>0</v>
      </c>
    </row>
    <row r="143" spans="1:80">
      <c r="A143" s="222" t="s">
        <v>1659</v>
      </c>
      <c r="B143" s="223" t="s">
        <v>2042</v>
      </c>
      <c r="C143" s="224" t="s">
        <v>2043</v>
      </c>
      <c r="D143" s="225"/>
      <c r="E143" s="226"/>
      <c r="F143" s="226"/>
      <c r="G143" s="227"/>
      <c r="H143" s="228"/>
      <c r="I143" s="229"/>
      <c r="J143" s="230"/>
      <c r="K143" s="231"/>
      <c r="O143" s="232">
        <v>1</v>
      </c>
    </row>
    <row r="144" spans="1:80" ht="22.5">
      <c r="A144" s="233">
        <v>48</v>
      </c>
      <c r="B144" s="234" t="s">
        <v>2045</v>
      </c>
      <c r="C144" s="235" t="s">
        <v>2046</v>
      </c>
      <c r="D144" s="236" t="s">
        <v>1739</v>
      </c>
      <c r="E144" s="237">
        <v>2.2275</v>
      </c>
      <c r="F144" s="237">
        <v>0</v>
      </c>
      <c r="G144" s="238">
        <f>E144*F144</f>
        <v>0</v>
      </c>
      <c r="H144" s="239">
        <v>3.2599999999999999E-3</v>
      </c>
      <c r="I144" s="240">
        <f>E144*H144</f>
        <v>7.2616499999999997E-3</v>
      </c>
      <c r="J144" s="239">
        <v>0</v>
      </c>
      <c r="K144" s="240">
        <f>E144*J144</f>
        <v>0</v>
      </c>
      <c r="O144" s="232">
        <v>2</v>
      </c>
      <c r="AA144" s="205">
        <v>1</v>
      </c>
      <c r="AB144" s="205">
        <v>1</v>
      </c>
      <c r="AC144" s="205">
        <v>1</v>
      </c>
      <c r="AZ144" s="205">
        <v>1</v>
      </c>
      <c r="BA144" s="205">
        <f>IF(AZ144=1,G144,0)</f>
        <v>0</v>
      </c>
      <c r="BB144" s="205">
        <f>IF(AZ144=2,G144,0)</f>
        <v>0</v>
      </c>
      <c r="BC144" s="205">
        <f>IF(AZ144=3,G144,0)</f>
        <v>0</v>
      </c>
      <c r="BD144" s="205">
        <f>IF(AZ144=4,G144,0)</f>
        <v>0</v>
      </c>
      <c r="BE144" s="205">
        <f>IF(AZ144=5,G144,0)</f>
        <v>0</v>
      </c>
      <c r="CA144" s="232">
        <v>1</v>
      </c>
      <c r="CB144" s="232">
        <v>1</v>
      </c>
    </row>
    <row r="145" spans="1:80">
      <c r="A145" s="241"/>
      <c r="B145" s="245"/>
      <c r="C145" s="375" t="s">
        <v>1437</v>
      </c>
      <c r="D145" s="376"/>
      <c r="E145" s="246">
        <v>2.2275</v>
      </c>
      <c r="F145" s="247"/>
      <c r="G145" s="248"/>
      <c r="H145" s="249"/>
      <c r="I145" s="243"/>
      <c r="J145" s="250"/>
      <c r="K145" s="243"/>
      <c r="M145" s="244" t="s">
        <v>1437</v>
      </c>
      <c r="O145" s="232"/>
    </row>
    <row r="146" spans="1:80">
      <c r="A146" s="233">
        <v>49</v>
      </c>
      <c r="B146" s="234" t="s">
        <v>2050</v>
      </c>
      <c r="C146" s="235" t="s">
        <v>2051</v>
      </c>
      <c r="D146" s="236" t="s">
        <v>1739</v>
      </c>
      <c r="E146" s="237">
        <v>2.2275</v>
      </c>
      <c r="F146" s="237">
        <v>0</v>
      </c>
      <c r="G146" s="238">
        <f>E146*F146</f>
        <v>0</v>
      </c>
      <c r="H146" s="239">
        <v>2.2000000000000001E-4</v>
      </c>
      <c r="I146" s="240">
        <f>E146*H146</f>
        <v>4.9005000000000001E-4</v>
      </c>
      <c r="J146" s="239">
        <v>0</v>
      </c>
      <c r="K146" s="240">
        <f>E146*J146</f>
        <v>0</v>
      </c>
      <c r="O146" s="232">
        <v>2</v>
      </c>
      <c r="AA146" s="205">
        <v>1</v>
      </c>
      <c r="AB146" s="205">
        <v>1</v>
      </c>
      <c r="AC146" s="205">
        <v>1</v>
      </c>
      <c r="AZ146" s="205">
        <v>1</v>
      </c>
      <c r="BA146" s="205">
        <f>IF(AZ146=1,G146,0)</f>
        <v>0</v>
      </c>
      <c r="BB146" s="205">
        <f>IF(AZ146=2,G146,0)</f>
        <v>0</v>
      </c>
      <c r="BC146" s="205">
        <f>IF(AZ146=3,G146,0)</f>
        <v>0</v>
      </c>
      <c r="BD146" s="205">
        <f>IF(AZ146=4,G146,0)</f>
        <v>0</v>
      </c>
      <c r="BE146" s="205">
        <f>IF(AZ146=5,G146,0)</f>
        <v>0</v>
      </c>
      <c r="CA146" s="232">
        <v>1</v>
      </c>
      <c r="CB146" s="232">
        <v>1</v>
      </c>
    </row>
    <row r="147" spans="1:80">
      <c r="A147" s="241"/>
      <c r="B147" s="245"/>
      <c r="C147" s="375" t="s">
        <v>1438</v>
      </c>
      <c r="D147" s="376"/>
      <c r="E147" s="246">
        <v>2.2275</v>
      </c>
      <c r="F147" s="247"/>
      <c r="G147" s="248"/>
      <c r="H147" s="249"/>
      <c r="I147" s="243"/>
      <c r="J147" s="250"/>
      <c r="K147" s="243"/>
      <c r="M147" s="271">
        <v>22275</v>
      </c>
      <c r="O147" s="232"/>
    </row>
    <row r="148" spans="1:80">
      <c r="A148" s="233">
        <v>50</v>
      </c>
      <c r="B148" s="234" t="s">
        <v>2053</v>
      </c>
      <c r="C148" s="235" t="s">
        <v>2054</v>
      </c>
      <c r="D148" s="236" t="s">
        <v>1739</v>
      </c>
      <c r="E148" s="237">
        <v>14.175000000000001</v>
      </c>
      <c r="F148" s="237">
        <v>0</v>
      </c>
      <c r="G148" s="238">
        <f>E148*F148</f>
        <v>0</v>
      </c>
      <c r="H148" s="239">
        <v>4.0000000000000003E-5</v>
      </c>
      <c r="I148" s="240">
        <f>E148*H148</f>
        <v>5.6700000000000012E-4</v>
      </c>
      <c r="J148" s="239">
        <v>0</v>
      </c>
      <c r="K148" s="240">
        <f>E148*J148</f>
        <v>0</v>
      </c>
      <c r="O148" s="232">
        <v>2</v>
      </c>
      <c r="AA148" s="205">
        <v>1</v>
      </c>
      <c r="AB148" s="205">
        <v>1</v>
      </c>
      <c r="AC148" s="205">
        <v>1</v>
      </c>
      <c r="AZ148" s="205">
        <v>1</v>
      </c>
      <c r="BA148" s="205">
        <f>IF(AZ148=1,G148,0)</f>
        <v>0</v>
      </c>
      <c r="BB148" s="205">
        <f>IF(AZ148=2,G148,0)</f>
        <v>0</v>
      </c>
      <c r="BC148" s="205">
        <f>IF(AZ148=3,G148,0)</f>
        <v>0</v>
      </c>
      <c r="BD148" s="205">
        <f>IF(AZ148=4,G148,0)</f>
        <v>0</v>
      </c>
      <c r="BE148" s="205">
        <f>IF(AZ148=5,G148,0)</f>
        <v>0</v>
      </c>
      <c r="CA148" s="232">
        <v>1</v>
      </c>
      <c r="CB148" s="232">
        <v>1</v>
      </c>
    </row>
    <row r="149" spans="1:80">
      <c r="A149" s="241"/>
      <c r="B149" s="245"/>
      <c r="C149" s="375" t="s">
        <v>1439</v>
      </c>
      <c r="D149" s="376"/>
      <c r="E149" s="246">
        <v>14.175000000000001</v>
      </c>
      <c r="F149" s="247"/>
      <c r="G149" s="248"/>
      <c r="H149" s="249"/>
      <c r="I149" s="243"/>
      <c r="J149" s="250"/>
      <c r="K149" s="243"/>
      <c r="M149" s="244" t="s">
        <v>1439</v>
      </c>
      <c r="O149" s="232"/>
    </row>
    <row r="150" spans="1:80" ht="22.5">
      <c r="A150" s="233">
        <v>51</v>
      </c>
      <c r="B150" s="234" t="s">
        <v>2065</v>
      </c>
      <c r="C150" s="235" t="s">
        <v>2066</v>
      </c>
      <c r="D150" s="236" t="s">
        <v>1739</v>
      </c>
      <c r="E150" s="237">
        <v>2.2275</v>
      </c>
      <c r="F150" s="237">
        <v>0</v>
      </c>
      <c r="G150" s="238">
        <f>E150*F150</f>
        <v>0</v>
      </c>
      <c r="H150" s="239">
        <v>9.6600000000000002E-3</v>
      </c>
      <c r="I150" s="240">
        <f>E150*H150</f>
        <v>2.1517649999999999E-2</v>
      </c>
      <c r="J150" s="239">
        <v>0</v>
      </c>
      <c r="K150" s="240">
        <f>E150*J150</f>
        <v>0</v>
      </c>
      <c r="O150" s="232">
        <v>2</v>
      </c>
      <c r="AA150" s="205">
        <v>1</v>
      </c>
      <c r="AB150" s="205">
        <v>1</v>
      </c>
      <c r="AC150" s="205">
        <v>1</v>
      </c>
      <c r="AZ150" s="205">
        <v>1</v>
      </c>
      <c r="BA150" s="205">
        <f>IF(AZ150=1,G150,0)</f>
        <v>0</v>
      </c>
      <c r="BB150" s="205">
        <f>IF(AZ150=2,G150,0)</f>
        <v>0</v>
      </c>
      <c r="BC150" s="205">
        <f>IF(AZ150=3,G150,0)</f>
        <v>0</v>
      </c>
      <c r="BD150" s="205">
        <f>IF(AZ150=4,G150,0)</f>
        <v>0</v>
      </c>
      <c r="BE150" s="205">
        <f>IF(AZ150=5,G150,0)</f>
        <v>0</v>
      </c>
      <c r="CA150" s="232">
        <v>1</v>
      </c>
      <c r="CB150" s="232">
        <v>1</v>
      </c>
    </row>
    <row r="151" spans="1:80">
      <c r="A151" s="241"/>
      <c r="B151" s="245"/>
      <c r="C151" s="375" t="s">
        <v>1437</v>
      </c>
      <c r="D151" s="376"/>
      <c r="E151" s="246">
        <v>2.2275</v>
      </c>
      <c r="F151" s="247"/>
      <c r="G151" s="248"/>
      <c r="H151" s="249"/>
      <c r="I151" s="243"/>
      <c r="J151" s="250"/>
      <c r="K151" s="243"/>
      <c r="M151" s="244" t="s">
        <v>1437</v>
      </c>
      <c r="O151" s="232"/>
    </row>
    <row r="152" spans="1:80">
      <c r="A152" s="233">
        <v>52</v>
      </c>
      <c r="B152" s="234" t="s">
        <v>2068</v>
      </c>
      <c r="C152" s="235" t="s">
        <v>1440</v>
      </c>
      <c r="D152" s="236" t="s">
        <v>1739</v>
      </c>
      <c r="E152" s="237">
        <v>0.33750000000000002</v>
      </c>
      <c r="F152" s="237">
        <v>0</v>
      </c>
      <c r="G152" s="238">
        <f>E152*F152</f>
        <v>0</v>
      </c>
      <c r="H152" s="239">
        <v>8.94E-3</v>
      </c>
      <c r="I152" s="240">
        <f>E152*H152</f>
        <v>3.0172500000000004E-3</v>
      </c>
      <c r="J152" s="239">
        <v>0</v>
      </c>
      <c r="K152" s="240">
        <f>E152*J152</f>
        <v>0</v>
      </c>
      <c r="O152" s="232">
        <v>2</v>
      </c>
      <c r="AA152" s="205">
        <v>1</v>
      </c>
      <c r="AB152" s="205">
        <v>1</v>
      </c>
      <c r="AC152" s="205">
        <v>1</v>
      </c>
      <c r="AZ152" s="205">
        <v>1</v>
      </c>
      <c r="BA152" s="205">
        <f>IF(AZ152=1,G152,0)</f>
        <v>0</v>
      </c>
      <c r="BB152" s="205">
        <f>IF(AZ152=2,G152,0)</f>
        <v>0</v>
      </c>
      <c r="BC152" s="205">
        <f>IF(AZ152=3,G152,0)</f>
        <v>0</v>
      </c>
      <c r="BD152" s="205">
        <f>IF(AZ152=4,G152,0)</f>
        <v>0</v>
      </c>
      <c r="BE152" s="205">
        <f>IF(AZ152=5,G152,0)</f>
        <v>0</v>
      </c>
      <c r="CA152" s="232">
        <v>1</v>
      </c>
      <c r="CB152" s="232">
        <v>1</v>
      </c>
    </row>
    <row r="153" spans="1:80">
      <c r="A153" s="241"/>
      <c r="B153" s="245"/>
      <c r="C153" s="375" t="s">
        <v>1441</v>
      </c>
      <c r="D153" s="376"/>
      <c r="E153" s="246">
        <v>0.33750000000000002</v>
      </c>
      <c r="F153" s="247"/>
      <c r="G153" s="248"/>
      <c r="H153" s="249"/>
      <c r="I153" s="243"/>
      <c r="J153" s="250"/>
      <c r="K153" s="243"/>
      <c r="M153" s="244" t="s">
        <v>1441</v>
      </c>
      <c r="O153" s="232"/>
    </row>
    <row r="154" spans="1:80">
      <c r="A154" s="251"/>
      <c r="B154" s="252" t="s">
        <v>1662</v>
      </c>
      <c r="C154" s="253" t="s">
        <v>2044</v>
      </c>
      <c r="D154" s="254"/>
      <c r="E154" s="255"/>
      <c r="F154" s="256"/>
      <c r="G154" s="257">
        <f>SUM(G143:G153)</f>
        <v>0</v>
      </c>
      <c r="H154" s="258"/>
      <c r="I154" s="259">
        <f>SUM(I143:I153)</f>
        <v>3.2853599999999997E-2</v>
      </c>
      <c r="J154" s="258"/>
      <c r="K154" s="259">
        <f>SUM(K143:K153)</f>
        <v>0</v>
      </c>
      <c r="O154" s="232">
        <v>4</v>
      </c>
      <c r="BA154" s="260">
        <f>SUM(BA143:BA153)</f>
        <v>0</v>
      </c>
      <c r="BB154" s="260">
        <f>SUM(BB143:BB153)</f>
        <v>0</v>
      </c>
      <c r="BC154" s="260">
        <f>SUM(BC143:BC153)</f>
        <v>0</v>
      </c>
      <c r="BD154" s="260">
        <f>SUM(BD143:BD153)</f>
        <v>0</v>
      </c>
      <c r="BE154" s="260">
        <f>SUM(BE143:BE153)</f>
        <v>0</v>
      </c>
    </row>
    <row r="155" spans="1:80">
      <c r="A155" s="222" t="s">
        <v>1659</v>
      </c>
      <c r="B155" s="223" t="s">
        <v>2080</v>
      </c>
      <c r="C155" s="224" t="s">
        <v>2081</v>
      </c>
      <c r="D155" s="225"/>
      <c r="E155" s="226"/>
      <c r="F155" s="226"/>
      <c r="G155" s="227"/>
      <c r="H155" s="228"/>
      <c r="I155" s="229"/>
      <c r="J155" s="230"/>
      <c r="K155" s="231"/>
      <c r="O155" s="232">
        <v>1</v>
      </c>
    </row>
    <row r="156" spans="1:80">
      <c r="A156" s="233">
        <v>53</v>
      </c>
      <c r="B156" s="234" t="s">
        <v>2097</v>
      </c>
      <c r="C156" s="235" t="s">
        <v>2098</v>
      </c>
      <c r="D156" s="236" t="s">
        <v>1723</v>
      </c>
      <c r="E156" s="237">
        <v>0.23599999999999999</v>
      </c>
      <c r="F156" s="237">
        <v>0</v>
      </c>
      <c r="G156" s="238">
        <f>E156*F156</f>
        <v>0</v>
      </c>
      <c r="H156" s="239">
        <v>2.5249999999999999</v>
      </c>
      <c r="I156" s="240">
        <f>E156*H156</f>
        <v>0.59589999999999999</v>
      </c>
      <c r="J156" s="239">
        <v>0</v>
      </c>
      <c r="K156" s="240">
        <f>E156*J156</f>
        <v>0</v>
      </c>
      <c r="O156" s="232">
        <v>2</v>
      </c>
      <c r="AA156" s="205">
        <v>1</v>
      </c>
      <c r="AB156" s="205">
        <v>1</v>
      </c>
      <c r="AC156" s="205">
        <v>1</v>
      </c>
      <c r="AZ156" s="205">
        <v>1</v>
      </c>
      <c r="BA156" s="205">
        <f>IF(AZ156=1,G156,0)</f>
        <v>0</v>
      </c>
      <c r="BB156" s="205">
        <f>IF(AZ156=2,G156,0)</f>
        <v>0</v>
      </c>
      <c r="BC156" s="205">
        <f>IF(AZ156=3,G156,0)</f>
        <v>0</v>
      </c>
      <c r="BD156" s="205">
        <f>IF(AZ156=4,G156,0)</f>
        <v>0</v>
      </c>
      <c r="BE156" s="205">
        <f>IF(AZ156=5,G156,0)</f>
        <v>0</v>
      </c>
      <c r="CA156" s="232">
        <v>1</v>
      </c>
      <c r="CB156" s="232">
        <v>1</v>
      </c>
    </row>
    <row r="157" spans="1:80" ht="22.5">
      <c r="A157" s="241"/>
      <c r="B157" s="245"/>
      <c r="C157" s="375" t="s">
        <v>1442</v>
      </c>
      <c r="D157" s="376"/>
      <c r="E157" s="246">
        <v>0.11799999999999999</v>
      </c>
      <c r="F157" s="247"/>
      <c r="G157" s="248"/>
      <c r="H157" s="249"/>
      <c r="I157" s="243"/>
      <c r="J157" s="250"/>
      <c r="K157" s="243"/>
      <c r="M157" s="244" t="s">
        <v>1442</v>
      </c>
      <c r="O157" s="232"/>
    </row>
    <row r="158" spans="1:80" ht="22.5">
      <c r="A158" s="241"/>
      <c r="B158" s="245"/>
      <c r="C158" s="375" t="s">
        <v>1443</v>
      </c>
      <c r="D158" s="376"/>
      <c r="E158" s="246">
        <v>0.11799999999999999</v>
      </c>
      <c r="F158" s="247"/>
      <c r="G158" s="248"/>
      <c r="H158" s="249"/>
      <c r="I158" s="243"/>
      <c r="J158" s="250"/>
      <c r="K158" s="243"/>
      <c r="M158" s="244" t="s">
        <v>1443</v>
      </c>
      <c r="O158" s="232"/>
    </row>
    <row r="159" spans="1:80">
      <c r="A159" s="233">
        <v>54</v>
      </c>
      <c r="B159" s="234" t="s">
        <v>2115</v>
      </c>
      <c r="C159" s="235" t="s">
        <v>2116</v>
      </c>
      <c r="D159" s="236" t="s">
        <v>1723</v>
      </c>
      <c r="E159" s="237">
        <v>0.23599999999999999</v>
      </c>
      <c r="F159" s="237">
        <v>0</v>
      </c>
      <c r="G159" s="238">
        <f>E159*F159</f>
        <v>0</v>
      </c>
      <c r="H159" s="239">
        <v>0</v>
      </c>
      <c r="I159" s="240">
        <f>E159*H159</f>
        <v>0</v>
      </c>
      <c r="J159" s="239">
        <v>0</v>
      </c>
      <c r="K159" s="240">
        <f>E159*J159</f>
        <v>0</v>
      </c>
      <c r="O159" s="232">
        <v>2</v>
      </c>
      <c r="AA159" s="205">
        <v>1</v>
      </c>
      <c r="AB159" s="205">
        <v>1</v>
      </c>
      <c r="AC159" s="205">
        <v>1</v>
      </c>
      <c r="AZ159" s="205">
        <v>1</v>
      </c>
      <c r="BA159" s="205">
        <f>IF(AZ159=1,G159,0)</f>
        <v>0</v>
      </c>
      <c r="BB159" s="205">
        <f>IF(AZ159=2,G159,0)</f>
        <v>0</v>
      </c>
      <c r="BC159" s="205">
        <f>IF(AZ159=3,G159,0)</f>
        <v>0</v>
      </c>
      <c r="BD159" s="205">
        <f>IF(AZ159=4,G159,0)</f>
        <v>0</v>
      </c>
      <c r="BE159" s="205">
        <f>IF(AZ159=5,G159,0)</f>
        <v>0</v>
      </c>
      <c r="CA159" s="232">
        <v>1</v>
      </c>
      <c r="CB159" s="232">
        <v>1</v>
      </c>
    </row>
    <row r="160" spans="1:80">
      <c r="A160" s="241"/>
      <c r="B160" s="245"/>
      <c r="C160" s="375" t="s">
        <v>1444</v>
      </c>
      <c r="D160" s="376"/>
      <c r="E160" s="246">
        <v>0.23599999999999999</v>
      </c>
      <c r="F160" s="247"/>
      <c r="G160" s="248"/>
      <c r="H160" s="249"/>
      <c r="I160" s="243"/>
      <c r="J160" s="250"/>
      <c r="K160" s="243"/>
      <c r="M160" s="244" t="s">
        <v>1444</v>
      </c>
      <c r="O160" s="232"/>
    </row>
    <row r="161" spans="1:80">
      <c r="A161" s="233">
        <v>55</v>
      </c>
      <c r="B161" s="234" t="s">
        <v>1445</v>
      </c>
      <c r="C161" s="235" t="s">
        <v>1446</v>
      </c>
      <c r="D161" s="236" t="s">
        <v>1723</v>
      </c>
      <c r="E161" s="237">
        <v>0.23599999999999999</v>
      </c>
      <c r="F161" s="237">
        <v>0</v>
      </c>
      <c r="G161" s="238">
        <f>E161*F161</f>
        <v>0</v>
      </c>
      <c r="H161" s="239">
        <v>0</v>
      </c>
      <c r="I161" s="240">
        <f>E161*H161</f>
        <v>0</v>
      </c>
      <c r="J161" s="239">
        <v>0</v>
      </c>
      <c r="K161" s="240">
        <f>E161*J161</f>
        <v>0</v>
      </c>
      <c r="O161" s="232">
        <v>2</v>
      </c>
      <c r="AA161" s="205">
        <v>1</v>
      </c>
      <c r="AB161" s="205">
        <v>1</v>
      </c>
      <c r="AC161" s="205">
        <v>1</v>
      </c>
      <c r="AZ161" s="205">
        <v>1</v>
      </c>
      <c r="BA161" s="205">
        <f>IF(AZ161=1,G161,0)</f>
        <v>0</v>
      </c>
      <c r="BB161" s="205">
        <f>IF(AZ161=2,G161,0)</f>
        <v>0</v>
      </c>
      <c r="BC161" s="205">
        <f>IF(AZ161=3,G161,0)</f>
        <v>0</v>
      </c>
      <c r="BD161" s="205">
        <f>IF(AZ161=4,G161,0)</f>
        <v>0</v>
      </c>
      <c r="BE161" s="205">
        <f>IF(AZ161=5,G161,0)</f>
        <v>0</v>
      </c>
      <c r="CA161" s="232">
        <v>1</v>
      </c>
      <c r="CB161" s="232">
        <v>1</v>
      </c>
    </row>
    <row r="162" spans="1:80">
      <c r="A162" s="241"/>
      <c r="B162" s="245"/>
      <c r="C162" s="375" t="s">
        <v>1444</v>
      </c>
      <c r="D162" s="376"/>
      <c r="E162" s="246">
        <v>0.23599999999999999</v>
      </c>
      <c r="F162" s="247"/>
      <c r="G162" s="248"/>
      <c r="H162" s="249"/>
      <c r="I162" s="243"/>
      <c r="J162" s="250"/>
      <c r="K162" s="243"/>
      <c r="M162" s="244" t="s">
        <v>1444</v>
      </c>
      <c r="O162" s="232"/>
    </row>
    <row r="163" spans="1:80">
      <c r="A163" s="233">
        <v>56</v>
      </c>
      <c r="B163" s="234" t="s">
        <v>2166</v>
      </c>
      <c r="C163" s="235" t="s">
        <v>2167</v>
      </c>
      <c r="D163" s="236" t="s">
        <v>1739</v>
      </c>
      <c r="E163" s="237">
        <v>0.3</v>
      </c>
      <c r="F163" s="237">
        <v>0</v>
      </c>
      <c r="G163" s="238">
        <f>E163*F163</f>
        <v>0</v>
      </c>
      <c r="H163" s="239">
        <v>0.1231</v>
      </c>
      <c r="I163" s="240">
        <f>E163*H163</f>
        <v>3.6929999999999998E-2</v>
      </c>
      <c r="J163" s="239">
        <v>0</v>
      </c>
      <c r="K163" s="240">
        <f>E163*J163</f>
        <v>0</v>
      </c>
      <c r="O163" s="232">
        <v>2</v>
      </c>
      <c r="AA163" s="205">
        <v>1</v>
      </c>
      <c r="AB163" s="205">
        <v>1</v>
      </c>
      <c r="AC163" s="205">
        <v>1</v>
      </c>
      <c r="AZ163" s="205">
        <v>1</v>
      </c>
      <c r="BA163" s="205">
        <f>IF(AZ163=1,G163,0)</f>
        <v>0</v>
      </c>
      <c r="BB163" s="205">
        <f>IF(AZ163=2,G163,0)</f>
        <v>0</v>
      </c>
      <c r="BC163" s="205">
        <f>IF(AZ163=3,G163,0)</f>
        <v>0</v>
      </c>
      <c r="BD163" s="205">
        <f>IF(AZ163=4,G163,0)</f>
        <v>0</v>
      </c>
      <c r="BE163" s="205">
        <f>IF(AZ163=5,G163,0)</f>
        <v>0</v>
      </c>
      <c r="CA163" s="232">
        <v>1</v>
      </c>
      <c r="CB163" s="232">
        <v>1</v>
      </c>
    </row>
    <row r="164" spans="1:80" ht="22.5">
      <c r="A164" s="241"/>
      <c r="B164" s="245"/>
      <c r="C164" s="375" t="s">
        <v>1447</v>
      </c>
      <c r="D164" s="376"/>
      <c r="E164" s="246">
        <v>0.15</v>
      </c>
      <c r="F164" s="247"/>
      <c r="G164" s="248"/>
      <c r="H164" s="249"/>
      <c r="I164" s="243"/>
      <c r="J164" s="250"/>
      <c r="K164" s="243"/>
      <c r="M164" s="244" t="s">
        <v>1447</v>
      </c>
      <c r="O164" s="232"/>
    </row>
    <row r="165" spans="1:80" ht="22.5">
      <c r="A165" s="241"/>
      <c r="B165" s="245"/>
      <c r="C165" s="375" t="s">
        <v>1448</v>
      </c>
      <c r="D165" s="376"/>
      <c r="E165" s="246">
        <v>0.15</v>
      </c>
      <c r="F165" s="247"/>
      <c r="G165" s="248"/>
      <c r="H165" s="249"/>
      <c r="I165" s="243"/>
      <c r="J165" s="250"/>
      <c r="K165" s="243"/>
      <c r="M165" s="244" t="s">
        <v>1448</v>
      </c>
      <c r="O165" s="232"/>
    </row>
    <row r="166" spans="1:80">
      <c r="A166" s="251"/>
      <c r="B166" s="252" t="s">
        <v>1662</v>
      </c>
      <c r="C166" s="253" t="s">
        <v>2082</v>
      </c>
      <c r="D166" s="254"/>
      <c r="E166" s="255"/>
      <c r="F166" s="256"/>
      <c r="G166" s="257">
        <f>SUM(G155:G165)</f>
        <v>0</v>
      </c>
      <c r="H166" s="258"/>
      <c r="I166" s="259">
        <f>SUM(I155:I165)</f>
        <v>0.63283</v>
      </c>
      <c r="J166" s="258"/>
      <c r="K166" s="259">
        <f>SUM(K155:K165)</f>
        <v>0</v>
      </c>
      <c r="O166" s="232">
        <v>4</v>
      </c>
      <c r="BA166" s="260">
        <f>SUM(BA155:BA165)</f>
        <v>0</v>
      </c>
      <c r="BB166" s="260">
        <f>SUM(BB155:BB165)</f>
        <v>0</v>
      </c>
      <c r="BC166" s="260">
        <f>SUM(BC155:BC165)</f>
        <v>0</v>
      </c>
      <c r="BD166" s="260">
        <f>SUM(BD155:BD165)</f>
        <v>0</v>
      </c>
      <c r="BE166" s="260">
        <f>SUM(BE155:BE165)</f>
        <v>0</v>
      </c>
    </row>
    <row r="167" spans="1:80">
      <c r="A167" s="222" t="s">
        <v>1659</v>
      </c>
      <c r="B167" s="223" t="s">
        <v>2184</v>
      </c>
      <c r="C167" s="224" t="s">
        <v>2185</v>
      </c>
      <c r="D167" s="225"/>
      <c r="E167" s="226"/>
      <c r="F167" s="226"/>
      <c r="G167" s="227"/>
      <c r="H167" s="228"/>
      <c r="I167" s="229"/>
      <c r="J167" s="230"/>
      <c r="K167" s="231"/>
      <c r="O167" s="232">
        <v>1</v>
      </c>
    </row>
    <row r="168" spans="1:80">
      <c r="A168" s="233">
        <v>57</v>
      </c>
      <c r="B168" s="234" t="s">
        <v>2190</v>
      </c>
      <c r="C168" s="235" t="s">
        <v>2191</v>
      </c>
      <c r="D168" s="236" t="s">
        <v>1798</v>
      </c>
      <c r="E168" s="237">
        <v>22</v>
      </c>
      <c r="F168" s="237">
        <v>0</v>
      </c>
      <c r="G168" s="238">
        <f>E168*F168</f>
        <v>0</v>
      </c>
      <c r="H168" s="239">
        <v>0</v>
      </c>
      <c r="I168" s="240">
        <f>E168*H168</f>
        <v>0</v>
      </c>
      <c r="J168" s="239">
        <v>0</v>
      </c>
      <c r="K168" s="240">
        <f>E168*J168</f>
        <v>0</v>
      </c>
      <c r="O168" s="232">
        <v>2</v>
      </c>
      <c r="AA168" s="205">
        <v>1</v>
      </c>
      <c r="AB168" s="205">
        <v>1</v>
      </c>
      <c r="AC168" s="205">
        <v>1</v>
      </c>
      <c r="AZ168" s="205">
        <v>1</v>
      </c>
      <c r="BA168" s="205">
        <f>IF(AZ168=1,G168,0)</f>
        <v>0</v>
      </c>
      <c r="BB168" s="205">
        <f>IF(AZ168=2,G168,0)</f>
        <v>0</v>
      </c>
      <c r="BC168" s="205">
        <f>IF(AZ168=3,G168,0)</f>
        <v>0</v>
      </c>
      <c r="BD168" s="205">
        <f>IF(AZ168=4,G168,0)</f>
        <v>0</v>
      </c>
      <c r="BE168" s="205">
        <f>IF(AZ168=5,G168,0)</f>
        <v>0</v>
      </c>
      <c r="CA168" s="232">
        <v>1</v>
      </c>
      <c r="CB168" s="232">
        <v>1</v>
      </c>
    </row>
    <row r="169" spans="1:80">
      <c r="A169" s="241"/>
      <c r="B169" s="245"/>
      <c r="C169" s="375" t="s">
        <v>1449</v>
      </c>
      <c r="D169" s="376"/>
      <c r="E169" s="246">
        <v>22</v>
      </c>
      <c r="F169" s="247"/>
      <c r="G169" s="248"/>
      <c r="H169" s="249"/>
      <c r="I169" s="243"/>
      <c r="J169" s="250"/>
      <c r="K169" s="243"/>
      <c r="M169" s="244" t="s">
        <v>1449</v>
      </c>
      <c r="O169" s="232"/>
    </row>
    <row r="170" spans="1:80">
      <c r="A170" s="233">
        <v>58</v>
      </c>
      <c r="B170" s="234" t="s">
        <v>2202</v>
      </c>
      <c r="C170" s="235" t="s">
        <v>2203</v>
      </c>
      <c r="D170" s="236" t="s">
        <v>1798</v>
      </c>
      <c r="E170" s="237">
        <v>22</v>
      </c>
      <c r="F170" s="237">
        <v>0</v>
      </c>
      <c r="G170" s="238">
        <f>E170*F170</f>
        <v>0</v>
      </c>
      <c r="H170" s="239">
        <v>0</v>
      </c>
      <c r="I170" s="240">
        <f>E170*H170</f>
        <v>0</v>
      </c>
      <c r="J170" s="239"/>
      <c r="K170" s="240">
        <f>E170*J170</f>
        <v>0</v>
      </c>
      <c r="O170" s="232">
        <v>2</v>
      </c>
      <c r="AA170" s="205">
        <v>12</v>
      </c>
      <c r="AB170" s="205">
        <v>0</v>
      </c>
      <c r="AC170" s="205">
        <v>1</v>
      </c>
      <c r="AZ170" s="205">
        <v>1</v>
      </c>
      <c r="BA170" s="205">
        <f>IF(AZ170=1,G170,0)</f>
        <v>0</v>
      </c>
      <c r="BB170" s="205">
        <f>IF(AZ170=2,G170,0)</f>
        <v>0</v>
      </c>
      <c r="BC170" s="205">
        <f>IF(AZ170=3,G170,0)</f>
        <v>0</v>
      </c>
      <c r="BD170" s="205">
        <f>IF(AZ170=4,G170,0)</f>
        <v>0</v>
      </c>
      <c r="BE170" s="205">
        <f>IF(AZ170=5,G170,0)</f>
        <v>0</v>
      </c>
      <c r="CA170" s="232">
        <v>12</v>
      </c>
      <c r="CB170" s="232">
        <v>0</v>
      </c>
    </row>
    <row r="171" spans="1:80">
      <c r="A171" s="241"/>
      <c r="B171" s="245"/>
      <c r="C171" s="375" t="s">
        <v>1450</v>
      </c>
      <c r="D171" s="376"/>
      <c r="E171" s="246">
        <v>22</v>
      </c>
      <c r="F171" s="247"/>
      <c r="G171" s="248"/>
      <c r="H171" s="249"/>
      <c r="I171" s="243"/>
      <c r="J171" s="250"/>
      <c r="K171" s="243"/>
      <c r="M171" s="244">
        <v>22</v>
      </c>
      <c r="O171" s="232"/>
    </row>
    <row r="172" spans="1:80">
      <c r="A172" s="233">
        <v>59</v>
      </c>
      <c r="B172" s="234" t="s">
        <v>2208</v>
      </c>
      <c r="C172" s="235" t="s">
        <v>2209</v>
      </c>
      <c r="D172" s="236" t="s">
        <v>1798</v>
      </c>
      <c r="E172" s="237">
        <v>22</v>
      </c>
      <c r="F172" s="237">
        <v>0</v>
      </c>
      <c r="G172" s="238">
        <f>E172*F172</f>
        <v>0</v>
      </c>
      <c r="H172" s="239">
        <v>0.66500000000000004</v>
      </c>
      <c r="I172" s="240">
        <f>E172*H172</f>
        <v>14.63</v>
      </c>
      <c r="J172" s="239"/>
      <c r="K172" s="240">
        <f>E172*J172</f>
        <v>0</v>
      </c>
      <c r="O172" s="232">
        <v>2</v>
      </c>
      <c r="AA172" s="205">
        <v>3</v>
      </c>
      <c r="AB172" s="205">
        <v>1</v>
      </c>
      <c r="AC172" s="205">
        <v>592243651</v>
      </c>
      <c r="AZ172" s="205">
        <v>1</v>
      </c>
      <c r="BA172" s="205">
        <f>IF(AZ172=1,G172,0)</f>
        <v>0</v>
      </c>
      <c r="BB172" s="205">
        <f>IF(AZ172=2,G172,0)</f>
        <v>0</v>
      </c>
      <c r="BC172" s="205">
        <f>IF(AZ172=3,G172,0)</f>
        <v>0</v>
      </c>
      <c r="BD172" s="205">
        <f>IF(AZ172=4,G172,0)</f>
        <v>0</v>
      </c>
      <c r="BE172" s="205">
        <f>IF(AZ172=5,G172,0)</f>
        <v>0</v>
      </c>
      <c r="CA172" s="232">
        <v>3</v>
      </c>
      <c r="CB172" s="232">
        <v>1</v>
      </c>
    </row>
    <row r="173" spans="1:80">
      <c r="A173" s="241"/>
      <c r="B173" s="245"/>
      <c r="C173" s="375" t="s">
        <v>1451</v>
      </c>
      <c r="D173" s="376"/>
      <c r="E173" s="246">
        <v>22</v>
      </c>
      <c r="F173" s="247"/>
      <c r="G173" s="248"/>
      <c r="H173" s="249"/>
      <c r="I173" s="243"/>
      <c r="J173" s="250"/>
      <c r="K173" s="243"/>
      <c r="M173" s="244" t="s">
        <v>1451</v>
      </c>
      <c r="O173" s="232"/>
    </row>
    <row r="174" spans="1:80">
      <c r="A174" s="251"/>
      <c r="B174" s="252" t="s">
        <v>1662</v>
      </c>
      <c r="C174" s="253" t="s">
        <v>2186</v>
      </c>
      <c r="D174" s="254"/>
      <c r="E174" s="255"/>
      <c r="F174" s="256"/>
      <c r="G174" s="257">
        <f>SUM(G167:G173)</f>
        <v>0</v>
      </c>
      <c r="H174" s="258"/>
      <c r="I174" s="259">
        <f>SUM(I167:I173)</f>
        <v>14.63</v>
      </c>
      <c r="J174" s="258"/>
      <c r="K174" s="259">
        <f>SUM(K167:K173)</f>
        <v>0</v>
      </c>
      <c r="O174" s="232">
        <v>4</v>
      </c>
      <c r="BA174" s="260">
        <f>SUM(BA167:BA173)</f>
        <v>0</v>
      </c>
      <c r="BB174" s="260">
        <f>SUM(BB167:BB173)</f>
        <v>0</v>
      </c>
      <c r="BC174" s="260">
        <f>SUM(BC167:BC173)</f>
        <v>0</v>
      </c>
      <c r="BD174" s="260">
        <f>SUM(BD167:BD173)</f>
        <v>0</v>
      </c>
      <c r="BE174" s="260">
        <f>SUM(BE167:BE173)</f>
        <v>0</v>
      </c>
    </row>
    <row r="175" spans="1:80">
      <c r="A175" s="222" t="s">
        <v>1659</v>
      </c>
      <c r="B175" s="223" t="s">
        <v>1452</v>
      </c>
      <c r="C175" s="224" t="s">
        <v>1453</v>
      </c>
      <c r="D175" s="225"/>
      <c r="E175" s="226"/>
      <c r="F175" s="226"/>
      <c r="G175" s="227"/>
      <c r="H175" s="228"/>
      <c r="I175" s="229"/>
      <c r="J175" s="230"/>
      <c r="K175" s="231"/>
      <c r="O175" s="232">
        <v>1</v>
      </c>
    </row>
    <row r="176" spans="1:80">
      <c r="A176" s="233">
        <v>60</v>
      </c>
      <c r="B176" s="234" t="s">
        <v>1455</v>
      </c>
      <c r="C176" s="235" t="s">
        <v>1456</v>
      </c>
      <c r="D176" s="236" t="s">
        <v>1856</v>
      </c>
      <c r="E176" s="237">
        <v>19.600000000000001</v>
      </c>
      <c r="F176" s="237">
        <v>0</v>
      </c>
      <c r="G176" s="238">
        <f>E176*F176</f>
        <v>0</v>
      </c>
      <c r="H176" s="239">
        <v>9.5E-4</v>
      </c>
      <c r="I176" s="240">
        <f>E176*H176</f>
        <v>1.8620000000000001E-2</v>
      </c>
      <c r="J176" s="239">
        <v>0</v>
      </c>
      <c r="K176" s="240">
        <f>E176*J176</f>
        <v>0</v>
      </c>
      <c r="O176" s="232">
        <v>2</v>
      </c>
      <c r="AA176" s="205">
        <v>1</v>
      </c>
      <c r="AB176" s="205">
        <v>1</v>
      </c>
      <c r="AC176" s="205">
        <v>1</v>
      </c>
      <c r="AZ176" s="205">
        <v>1</v>
      </c>
      <c r="BA176" s="205">
        <f>IF(AZ176=1,G176,0)</f>
        <v>0</v>
      </c>
      <c r="BB176" s="205">
        <f>IF(AZ176=2,G176,0)</f>
        <v>0</v>
      </c>
      <c r="BC176" s="205">
        <f>IF(AZ176=3,G176,0)</f>
        <v>0</v>
      </c>
      <c r="BD176" s="205">
        <f>IF(AZ176=4,G176,0)</f>
        <v>0</v>
      </c>
      <c r="BE176" s="205">
        <f>IF(AZ176=5,G176,0)</f>
        <v>0</v>
      </c>
      <c r="CA176" s="232">
        <v>1</v>
      </c>
      <c r="CB176" s="232">
        <v>1</v>
      </c>
    </row>
    <row r="177" spans="1:80">
      <c r="A177" s="241"/>
      <c r="B177" s="245"/>
      <c r="C177" s="375" t="s">
        <v>1457</v>
      </c>
      <c r="D177" s="376"/>
      <c r="E177" s="246">
        <v>19.600000000000001</v>
      </c>
      <c r="F177" s="247"/>
      <c r="G177" s="248"/>
      <c r="H177" s="249"/>
      <c r="I177" s="243"/>
      <c r="J177" s="250"/>
      <c r="K177" s="243"/>
      <c r="M177" s="244" t="s">
        <v>1457</v>
      </c>
      <c r="O177" s="232"/>
    </row>
    <row r="178" spans="1:80">
      <c r="A178" s="233">
        <v>61</v>
      </c>
      <c r="B178" s="234" t="s">
        <v>1458</v>
      </c>
      <c r="C178" s="235" t="s">
        <v>1459</v>
      </c>
      <c r="D178" s="236" t="s">
        <v>1856</v>
      </c>
      <c r="E178" s="237">
        <v>19.600000000000001</v>
      </c>
      <c r="F178" s="237">
        <v>0</v>
      </c>
      <c r="G178" s="238">
        <f>E178*F178</f>
        <v>0</v>
      </c>
      <c r="H178" s="239">
        <v>1.0499999999999999E-3</v>
      </c>
      <c r="I178" s="240">
        <f>E178*H178</f>
        <v>2.0580000000000001E-2</v>
      </c>
      <c r="J178" s="239">
        <v>0</v>
      </c>
      <c r="K178" s="240">
        <f>E178*J178</f>
        <v>0</v>
      </c>
      <c r="O178" s="232">
        <v>2</v>
      </c>
      <c r="AA178" s="205">
        <v>1</v>
      </c>
      <c r="AB178" s="205">
        <v>1</v>
      </c>
      <c r="AC178" s="205">
        <v>1</v>
      </c>
      <c r="AZ178" s="205">
        <v>1</v>
      </c>
      <c r="BA178" s="205">
        <f>IF(AZ178=1,G178,0)</f>
        <v>0</v>
      </c>
      <c r="BB178" s="205">
        <f>IF(AZ178=2,G178,0)</f>
        <v>0</v>
      </c>
      <c r="BC178" s="205">
        <f>IF(AZ178=3,G178,0)</f>
        <v>0</v>
      </c>
      <c r="BD178" s="205">
        <f>IF(AZ178=4,G178,0)</f>
        <v>0</v>
      </c>
      <c r="BE178" s="205">
        <f>IF(AZ178=5,G178,0)</f>
        <v>0</v>
      </c>
      <c r="CA178" s="232">
        <v>1</v>
      </c>
      <c r="CB178" s="232">
        <v>1</v>
      </c>
    </row>
    <row r="179" spans="1:80">
      <c r="A179" s="241"/>
      <c r="B179" s="245"/>
      <c r="C179" s="375" t="s">
        <v>1457</v>
      </c>
      <c r="D179" s="376"/>
      <c r="E179" s="246">
        <v>19.600000000000001</v>
      </c>
      <c r="F179" s="247"/>
      <c r="G179" s="248"/>
      <c r="H179" s="249"/>
      <c r="I179" s="243"/>
      <c r="J179" s="250"/>
      <c r="K179" s="243"/>
      <c r="M179" s="244" t="s">
        <v>1457</v>
      </c>
      <c r="O179" s="232"/>
    </row>
    <row r="180" spans="1:80">
      <c r="A180" s="251"/>
      <c r="B180" s="252" t="s">
        <v>1662</v>
      </c>
      <c r="C180" s="253" t="s">
        <v>1454</v>
      </c>
      <c r="D180" s="254"/>
      <c r="E180" s="255"/>
      <c r="F180" s="256"/>
      <c r="G180" s="257">
        <f>SUM(G175:G179)</f>
        <v>0</v>
      </c>
      <c r="H180" s="258"/>
      <c r="I180" s="259">
        <f>SUM(I175:I179)</f>
        <v>3.9199999999999999E-2</v>
      </c>
      <c r="J180" s="258"/>
      <c r="K180" s="259">
        <f>SUM(K175:K179)</f>
        <v>0</v>
      </c>
      <c r="O180" s="232">
        <v>4</v>
      </c>
      <c r="BA180" s="260">
        <f>SUM(BA175:BA179)</f>
        <v>0</v>
      </c>
      <c r="BB180" s="260">
        <f>SUM(BB175:BB179)</f>
        <v>0</v>
      </c>
      <c r="BC180" s="260">
        <f>SUM(BC175:BC179)</f>
        <v>0</v>
      </c>
      <c r="BD180" s="260">
        <f>SUM(BD175:BD179)</f>
        <v>0</v>
      </c>
      <c r="BE180" s="260">
        <f>SUM(BE175:BE179)</f>
        <v>0</v>
      </c>
    </row>
    <row r="181" spans="1:80">
      <c r="A181" s="222" t="s">
        <v>1659</v>
      </c>
      <c r="B181" s="223" t="s">
        <v>2211</v>
      </c>
      <c r="C181" s="224" t="s">
        <v>2212</v>
      </c>
      <c r="D181" s="225"/>
      <c r="E181" s="226"/>
      <c r="F181" s="226"/>
      <c r="G181" s="227"/>
      <c r="H181" s="228"/>
      <c r="I181" s="229"/>
      <c r="J181" s="230"/>
      <c r="K181" s="231"/>
      <c r="O181" s="232">
        <v>1</v>
      </c>
    </row>
    <row r="182" spans="1:80" ht="22.5">
      <c r="A182" s="233">
        <v>62</v>
      </c>
      <c r="B182" s="234" t="s">
        <v>2214</v>
      </c>
      <c r="C182" s="235" t="s">
        <v>2215</v>
      </c>
      <c r="D182" s="236" t="s">
        <v>1739</v>
      </c>
      <c r="E182" s="237">
        <v>46</v>
      </c>
      <c r="F182" s="237">
        <v>0</v>
      </c>
      <c r="G182" s="238">
        <f>E182*F182</f>
        <v>0</v>
      </c>
      <c r="H182" s="239">
        <v>0</v>
      </c>
      <c r="I182" s="240">
        <f>E182*H182</f>
        <v>0</v>
      </c>
      <c r="J182" s="239">
        <v>0</v>
      </c>
      <c r="K182" s="240">
        <f>E182*J182</f>
        <v>0</v>
      </c>
      <c r="O182" s="232">
        <v>2</v>
      </c>
      <c r="AA182" s="205">
        <v>1</v>
      </c>
      <c r="AB182" s="205">
        <v>1</v>
      </c>
      <c r="AC182" s="205">
        <v>1</v>
      </c>
      <c r="AZ182" s="205">
        <v>1</v>
      </c>
      <c r="BA182" s="205">
        <f>IF(AZ182=1,G182,0)</f>
        <v>0</v>
      </c>
      <c r="BB182" s="205">
        <f>IF(AZ182=2,G182,0)</f>
        <v>0</v>
      </c>
      <c r="BC182" s="205">
        <f>IF(AZ182=3,G182,0)</f>
        <v>0</v>
      </c>
      <c r="BD182" s="205">
        <f>IF(AZ182=4,G182,0)</f>
        <v>0</v>
      </c>
      <c r="BE182" s="205">
        <f>IF(AZ182=5,G182,0)</f>
        <v>0</v>
      </c>
      <c r="CA182" s="232">
        <v>1</v>
      </c>
      <c r="CB182" s="232">
        <v>1</v>
      </c>
    </row>
    <row r="183" spans="1:80">
      <c r="A183" s="241"/>
      <c r="B183" s="245"/>
      <c r="C183" s="375" t="s">
        <v>1460</v>
      </c>
      <c r="D183" s="376"/>
      <c r="E183" s="246">
        <v>46</v>
      </c>
      <c r="F183" s="247"/>
      <c r="G183" s="248"/>
      <c r="H183" s="249"/>
      <c r="I183" s="243"/>
      <c r="J183" s="250"/>
      <c r="K183" s="243"/>
      <c r="M183" s="244" t="s">
        <v>1460</v>
      </c>
      <c r="O183" s="232"/>
    </row>
    <row r="184" spans="1:80" ht="22.5">
      <c r="A184" s="233">
        <v>63</v>
      </c>
      <c r="B184" s="234" t="s">
        <v>2217</v>
      </c>
      <c r="C184" s="235" t="s">
        <v>2218</v>
      </c>
      <c r="D184" s="236" t="s">
        <v>1739</v>
      </c>
      <c r="E184" s="237">
        <v>92</v>
      </c>
      <c r="F184" s="237">
        <v>0</v>
      </c>
      <c r="G184" s="238">
        <f>E184*F184</f>
        <v>0</v>
      </c>
      <c r="H184" s="239">
        <v>0</v>
      </c>
      <c r="I184" s="240">
        <f>E184*H184</f>
        <v>0</v>
      </c>
      <c r="J184" s="239">
        <v>0</v>
      </c>
      <c r="K184" s="240">
        <f>E184*J184</f>
        <v>0</v>
      </c>
      <c r="O184" s="232">
        <v>2</v>
      </c>
      <c r="AA184" s="205">
        <v>1</v>
      </c>
      <c r="AB184" s="205">
        <v>1</v>
      </c>
      <c r="AC184" s="205">
        <v>1</v>
      </c>
      <c r="AZ184" s="205">
        <v>1</v>
      </c>
      <c r="BA184" s="205">
        <f>IF(AZ184=1,G184,0)</f>
        <v>0</v>
      </c>
      <c r="BB184" s="205">
        <f>IF(AZ184=2,G184,0)</f>
        <v>0</v>
      </c>
      <c r="BC184" s="205">
        <f>IF(AZ184=3,G184,0)</f>
        <v>0</v>
      </c>
      <c r="BD184" s="205">
        <f>IF(AZ184=4,G184,0)</f>
        <v>0</v>
      </c>
      <c r="BE184" s="205">
        <f>IF(AZ184=5,G184,0)</f>
        <v>0</v>
      </c>
      <c r="CA184" s="232">
        <v>1</v>
      </c>
      <c r="CB184" s="232">
        <v>1</v>
      </c>
    </row>
    <row r="185" spans="1:80">
      <c r="A185" s="241"/>
      <c r="B185" s="245"/>
      <c r="C185" s="375" t="s">
        <v>1461</v>
      </c>
      <c r="D185" s="376"/>
      <c r="E185" s="246">
        <v>92</v>
      </c>
      <c r="F185" s="247"/>
      <c r="G185" s="248"/>
      <c r="H185" s="249"/>
      <c r="I185" s="243"/>
      <c r="J185" s="250"/>
      <c r="K185" s="243"/>
      <c r="M185" s="244" t="s">
        <v>1461</v>
      </c>
      <c r="O185" s="232"/>
    </row>
    <row r="186" spans="1:80" ht="22.5">
      <c r="A186" s="233">
        <v>64</v>
      </c>
      <c r="B186" s="234" t="s">
        <v>2220</v>
      </c>
      <c r="C186" s="235" t="s">
        <v>2221</v>
      </c>
      <c r="D186" s="236" t="s">
        <v>1739</v>
      </c>
      <c r="E186" s="237">
        <v>46</v>
      </c>
      <c r="F186" s="237">
        <v>0</v>
      </c>
      <c r="G186" s="238">
        <f>E186*F186</f>
        <v>0</v>
      </c>
      <c r="H186" s="239">
        <v>0</v>
      </c>
      <c r="I186" s="240">
        <f>E186*H186</f>
        <v>0</v>
      </c>
      <c r="J186" s="239">
        <v>0</v>
      </c>
      <c r="K186" s="240">
        <f>E186*J186</f>
        <v>0</v>
      </c>
      <c r="O186" s="232">
        <v>2</v>
      </c>
      <c r="AA186" s="205">
        <v>1</v>
      </c>
      <c r="AB186" s="205">
        <v>1</v>
      </c>
      <c r="AC186" s="205">
        <v>1</v>
      </c>
      <c r="AZ186" s="205">
        <v>1</v>
      </c>
      <c r="BA186" s="205">
        <f>IF(AZ186=1,G186,0)</f>
        <v>0</v>
      </c>
      <c r="BB186" s="205">
        <f>IF(AZ186=2,G186,0)</f>
        <v>0</v>
      </c>
      <c r="BC186" s="205">
        <f>IF(AZ186=3,G186,0)</f>
        <v>0</v>
      </c>
      <c r="BD186" s="205">
        <f>IF(AZ186=4,G186,0)</f>
        <v>0</v>
      </c>
      <c r="BE186" s="205">
        <f>IF(AZ186=5,G186,0)</f>
        <v>0</v>
      </c>
      <c r="CA186" s="232">
        <v>1</v>
      </c>
      <c r="CB186" s="232">
        <v>1</v>
      </c>
    </row>
    <row r="187" spans="1:80">
      <c r="A187" s="241"/>
      <c r="B187" s="245"/>
      <c r="C187" s="375" t="s">
        <v>1462</v>
      </c>
      <c r="D187" s="376"/>
      <c r="E187" s="246">
        <v>46</v>
      </c>
      <c r="F187" s="247"/>
      <c r="G187" s="248"/>
      <c r="H187" s="249"/>
      <c r="I187" s="243"/>
      <c r="J187" s="250"/>
      <c r="K187" s="243"/>
      <c r="M187" s="244">
        <v>46</v>
      </c>
      <c r="O187" s="232"/>
    </row>
    <row r="188" spans="1:80">
      <c r="A188" s="233">
        <v>65</v>
      </c>
      <c r="B188" s="234" t="s">
        <v>2223</v>
      </c>
      <c r="C188" s="235" t="s">
        <v>2224</v>
      </c>
      <c r="D188" s="236" t="s">
        <v>1739</v>
      </c>
      <c r="E188" s="237">
        <v>95.594999999999999</v>
      </c>
      <c r="F188" s="237">
        <v>0</v>
      </c>
      <c r="G188" s="238">
        <f>E188*F188</f>
        <v>0</v>
      </c>
      <c r="H188" s="239">
        <v>1.2099999999999999E-3</v>
      </c>
      <c r="I188" s="240">
        <f>E188*H188</f>
        <v>0.11566994999999999</v>
      </c>
      <c r="J188" s="239">
        <v>0</v>
      </c>
      <c r="K188" s="240">
        <f>E188*J188</f>
        <v>0</v>
      </c>
      <c r="O188" s="232">
        <v>2</v>
      </c>
      <c r="AA188" s="205">
        <v>1</v>
      </c>
      <c r="AB188" s="205">
        <v>1</v>
      </c>
      <c r="AC188" s="205">
        <v>1</v>
      </c>
      <c r="AZ188" s="205">
        <v>1</v>
      </c>
      <c r="BA188" s="205">
        <f>IF(AZ188=1,G188,0)</f>
        <v>0</v>
      </c>
      <c r="BB188" s="205">
        <f>IF(AZ188=2,G188,0)</f>
        <v>0</v>
      </c>
      <c r="BC188" s="205">
        <f>IF(AZ188=3,G188,0)</f>
        <v>0</v>
      </c>
      <c r="BD188" s="205">
        <f>IF(AZ188=4,G188,0)</f>
        <v>0</v>
      </c>
      <c r="BE188" s="205">
        <f>IF(AZ188=5,G188,0)</f>
        <v>0</v>
      </c>
      <c r="CA188" s="232">
        <v>1</v>
      </c>
      <c r="CB188" s="232">
        <v>1</v>
      </c>
    </row>
    <row r="189" spans="1:80">
      <c r="A189" s="241"/>
      <c r="B189" s="245"/>
      <c r="C189" s="375" t="s">
        <v>1463</v>
      </c>
      <c r="D189" s="376"/>
      <c r="E189" s="246">
        <v>50.8</v>
      </c>
      <c r="F189" s="247"/>
      <c r="G189" s="248"/>
      <c r="H189" s="249"/>
      <c r="I189" s="243"/>
      <c r="J189" s="250"/>
      <c r="K189" s="243"/>
      <c r="M189" s="244" t="s">
        <v>1463</v>
      </c>
      <c r="O189" s="232"/>
    </row>
    <row r="190" spans="1:80">
      <c r="A190" s="241"/>
      <c r="B190" s="245"/>
      <c r="C190" s="375" t="s">
        <v>1464</v>
      </c>
      <c r="D190" s="376"/>
      <c r="E190" s="246">
        <v>12.135</v>
      </c>
      <c r="F190" s="247"/>
      <c r="G190" s="248"/>
      <c r="H190" s="249"/>
      <c r="I190" s="243"/>
      <c r="J190" s="250"/>
      <c r="K190" s="243"/>
      <c r="M190" s="244" t="s">
        <v>1464</v>
      </c>
      <c r="O190" s="232"/>
    </row>
    <row r="191" spans="1:80">
      <c r="A191" s="241"/>
      <c r="B191" s="245"/>
      <c r="C191" s="375" t="s">
        <v>1465</v>
      </c>
      <c r="D191" s="376"/>
      <c r="E191" s="246">
        <v>32.659999999999997</v>
      </c>
      <c r="F191" s="247"/>
      <c r="G191" s="248"/>
      <c r="H191" s="249"/>
      <c r="I191" s="243"/>
      <c r="J191" s="250"/>
      <c r="K191" s="243"/>
      <c r="M191" s="244" t="s">
        <v>1465</v>
      </c>
      <c r="O191" s="232"/>
    </row>
    <row r="192" spans="1:80">
      <c r="A192" s="233">
        <v>66</v>
      </c>
      <c r="B192" s="234" t="s">
        <v>1466</v>
      </c>
      <c r="C192" s="235" t="s">
        <v>1467</v>
      </c>
      <c r="D192" s="236" t="s">
        <v>1739</v>
      </c>
      <c r="E192" s="237">
        <v>4.72</v>
      </c>
      <c r="F192" s="237">
        <v>0</v>
      </c>
      <c r="G192" s="238">
        <f>E192*F192</f>
        <v>0</v>
      </c>
      <c r="H192" s="239">
        <v>1.0499999999999999E-3</v>
      </c>
      <c r="I192" s="240">
        <f>E192*H192</f>
        <v>4.9559999999999995E-3</v>
      </c>
      <c r="J192" s="239">
        <v>0</v>
      </c>
      <c r="K192" s="240">
        <f>E192*J192</f>
        <v>0</v>
      </c>
      <c r="O192" s="232">
        <v>2</v>
      </c>
      <c r="AA192" s="205">
        <v>1</v>
      </c>
      <c r="AB192" s="205">
        <v>1</v>
      </c>
      <c r="AC192" s="205">
        <v>1</v>
      </c>
      <c r="AZ192" s="205">
        <v>1</v>
      </c>
      <c r="BA192" s="205">
        <f>IF(AZ192=1,G192,0)</f>
        <v>0</v>
      </c>
      <c r="BB192" s="205">
        <f>IF(AZ192=2,G192,0)</f>
        <v>0</v>
      </c>
      <c r="BC192" s="205">
        <f>IF(AZ192=3,G192,0)</f>
        <v>0</v>
      </c>
      <c r="BD192" s="205">
        <f>IF(AZ192=4,G192,0)</f>
        <v>0</v>
      </c>
      <c r="BE192" s="205">
        <f>IF(AZ192=5,G192,0)</f>
        <v>0</v>
      </c>
      <c r="CA192" s="232">
        <v>1</v>
      </c>
      <c r="CB192" s="232">
        <v>1</v>
      </c>
    </row>
    <row r="193" spans="1:80">
      <c r="A193" s="241"/>
      <c r="B193" s="245"/>
      <c r="C193" s="375" t="s">
        <v>1468</v>
      </c>
      <c r="D193" s="376"/>
      <c r="E193" s="246">
        <v>2.36</v>
      </c>
      <c r="F193" s="247"/>
      <c r="G193" s="248"/>
      <c r="H193" s="249"/>
      <c r="I193" s="243"/>
      <c r="J193" s="250"/>
      <c r="K193" s="243"/>
      <c r="M193" s="244" t="s">
        <v>1468</v>
      </c>
      <c r="O193" s="232"/>
    </row>
    <row r="194" spans="1:80">
      <c r="A194" s="241"/>
      <c r="B194" s="245"/>
      <c r="C194" s="375" t="s">
        <v>1469</v>
      </c>
      <c r="D194" s="376"/>
      <c r="E194" s="246">
        <v>2.36</v>
      </c>
      <c r="F194" s="247"/>
      <c r="G194" s="248"/>
      <c r="H194" s="249"/>
      <c r="I194" s="243"/>
      <c r="J194" s="250"/>
      <c r="K194" s="243"/>
      <c r="M194" s="244" t="s">
        <v>1469</v>
      </c>
      <c r="O194" s="232"/>
    </row>
    <row r="195" spans="1:80">
      <c r="A195" s="233">
        <v>67</v>
      </c>
      <c r="B195" s="234" t="s">
        <v>1470</v>
      </c>
      <c r="C195" s="235" t="s">
        <v>1471</v>
      </c>
      <c r="D195" s="236" t="s">
        <v>1739</v>
      </c>
      <c r="E195" s="237">
        <v>27.42</v>
      </c>
      <c r="F195" s="237">
        <v>0</v>
      </c>
      <c r="G195" s="238">
        <f>E195*F195</f>
        <v>0</v>
      </c>
      <c r="H195" s="239">
        <v>2.14E-3</v>
      </c>
      <c r="I195" s="240">
        <f>E195*H195</f>
        <v>5.8678800000000003E-2</v>
      </c>
      <c r="J195" s="239">
        <v>0</v>
      </c>
      <c r="K195" s="240">
        <f>E195*J195</f>
        <v>0</v>
      </c>
      <c r="O195" s="232">
        <v>2</v>
      </c>
      <c r="AA195" s="205">
        <v>1</v>
      </c>
      <c r="AB195" s="205">
        <v>1</v>
      </c>
      <c r="AC195" s="205">
        <v>1</v>
      </c>
      <c r="AZ195" s="205">
        <v>1</v>
      </c>
      <c r="BA195" s="205">
        <f>IF(AZ195=1,G195,0)</f>
        <v>0</v>
      </c>
      <c r="BB195" s="205">
        <f>IF(AZ195=2,G195,0)</f>
        <v>0</v>
      </c>
      <c r="BC195" s="205">
        <f>IF(AZ195=3,G195,0)</f>
        <v>0</v>
      </c>
      <c r="BD195" s="205">
        <f>IF(AZ195=4,G195,0)</f>
        <v>0</v>
      </c>
      <c r="BE195" s="205">
        <f>IF(AZ195=5,G195,0)</f>
        <v>0</v>
      </c>
      <c r="CA195" s="232">
        <v>1</v>
      </c>
      <c r="CB195" s="232">
        <v>1</v>
      </c>
    </row>
    <row r="196" spans="1:80">
      <c r="A196" s="241"/>
      <c r="B196" s="245"/>
      <c r="C196" s="375" t="s">
        <v>1472</v>
      </c>
      <c r="D196" s="376"/>
      <c r="E196" s="246">
        <v>27.42</v>
      </c>
      <c r="F196" s="247"/>
      <c r="G196" s="248"/>
      <c r="H196" s="249"/>
      <c r="I196" s="243"/>
      <c r="J196" s="250"/>
      <c r="K196" s="243"/>
      <c r="M196" s="244" t="s">
        <v>1472</v>
      </c>
      <c r="O196" s="232"/>
    </row>
    <row r="197" spans="1:80">
      <c r="A197" s="233">
        <v>68</v>
      </c>
      <c r="B197" s="234" t="s">
        <v>2226</v>
      </c>
      <c r="C197" s="235" t="s">
        <v>2227</v>
      </c>
      <c r="D197" s="236" t="s">
        <v>1739</v>
      </c>
      <c r="E197" s="237">
        <v>85</v>
      </c>
      <c r="F197" s="237">
        <v>0</v>
      </c>
      <c r="G197" s="238">
        <f>E197*F197</f>
        <v>0</v>
      </c>
      <c r="H197" s="239">
        <v>0</v>
      </c>
      <c r="I197" s="240">
        <f>E197*H197</f>
        <v>0</v>
      </c>
      <c r="J197" s="239">
        <v>0</v>
      </c>
      <c r="K197" s="240">
        <f>E197*J197</f>
        <v>0</v>
      </c>
      <c r="O197" s="232">
        <v>2</v>
      </c>
      <c r="AA197" s="205">
        <v>1</v>
      </c>
      <c r="AB197" s="205">
        <v>1</v>
      </c>
      <c r="AC197" s="205">
        <v>1</v>
      </c>
      <c r="AZ197" s="205">
        <v>1</v>
      </c>
      <c r="BA197" s="205">
        <f>IF(AZ197=1,G197,0)</f>
        <v>0</v>
      </c>
      <c r="BB197" s="205">
        <f>IF(AZ197=2,G197,0)</f>
        <v>0</v>
      </c>
      <c r="BC197" s="205">
        <f>IF(AZ197=3,G197,0)</f>
        <v>0</v>
      </c>
      <c r="BD197" s="205">
        <f>IF(AZ197=4,G197,0)</f>
        <v>0</v>
      </c>
      <c r="BE197" s="205">
        <f>IF(AZ197=5,G197,0)</f>
        <v>0</v>
      </c>
      <c r="CA197" s="232">
        <v>1</v>
      </c>
      <c r="CB197" s="232">
        <v>1</v>
      </c>
    </row>
    <row r="198" spans="1:80">
      <c r="A198" s="241"/>
      <c r="B198" s="245"/>
      <c r="C198" s="375" t="s">
        <v>1473</v>
      </c>
      <c r="D198" s="376"/>
      <c r="E198" s="246">
        <v>85</v>
      </c>
      <c r="F198" s="247"/>
      <c r="G198" s="248"/>
      <c r="H198" s="249"/>
      <c r="I198" s="243"/>
      <c r="J198" s="250"/>
      <c r="K198" s="243"/>
      <c r="M198" s="244" t="s">
        <v>1473</v>
      </c>
      <c r="O198" s="232"/>
    </row>
    <row r="199" spans="1:80">
      <c r="A199" s="233">
        <v>69</v>
      </c>
      <c r="B199" s="234" t="s">
        <v>2229</v>
      </c>
      <c r="C199" s="235" t="s">
        <v>2230</v>
      </c>
      <c r="D199" s="236" t="s">
        <v>1739</v>
      </c>
      <c r="E199" s="237">
        <v>170</v>
      </c>
      <c r="F199" s="237">
        <v>0</v>
      </c>
      <c r="G199" s="238">
        <f>E199*F199</f>
        <v>0</v>
      </c>
      <c r="H199" s="239">
        <v>0</v>
      </c>
      <c r="I199" s="240">
        <f>E199*H199</f>
        <v>0</v>
      </c>
      <c r="J199" s="239">
        <v>0</v>
      </c>
      <c r="K199" s="240">
        <f>E199*J199</f>
        <v>0</v>
      </c>
      <c r="O199" s="232">
        <v>2</v>
      </c>
      <c r="AA199" s="205">
        <v>1</v>
      </c>
      <c r="AB199" s="205">
        <v>1</v>
      </c>
      <c r="AC199" s="205">
        <v>1</v>
      </c>
      <c r="AZ199" s="205">
        <v>1</v>
      </c>
      <c r="BA199" s="205">
        <f>IF(AZ199=1,G199,0)</f>
        <v>0</v>
      </c>
      <c r="BB199" s="205">
        <f>IF(AZ199=2,G199,0)</f>
        <v>0</v>
      </c>
      <c r="BC199" s="205">
        <f>IF(AZ199=3,G199,0)</f>
        <v>0</v>
      </c>
      <c r="BD199" s="205">
        <f>IF(AZ199=4,G199,0)</f>
        <v>0</v>
      </c>
      <c r="BE199" s="205">
        <f>IF(AZ199=5,G199,0)</f>
        <v>0</v>
      </c>
      <c r="CA199" s="232">
        <v>1</v>
      </c>
      <c r="CB199" s="232">
        <v>1</v>
      </c>
    </row>
    <row r="200" spans="1:80">
      <c r="A200" s="241"/>
      <c r="B200" s="245"/>
      <c r="C200" s="375" t="s">
        <v>1474</v>
      </c>
      <c r="D200" s="376"/>
      <c r="E200" s="246">
        <v>170</v>
      </c>
      <c r="F200" s="247"/>
      <c r="G200" s="248"/>
      <c r="H200" s="249"/>
      <c r="I200" s="243"/>
      <c r="J200" s="250"/>
      <c r="K200" s="243"/>
      <c r="M200" s="244" t="s">
        <v>1474</v>
      </c>
      <c r="O200" s="232"/>
    </row>
    <row r="201" spans="1:80">
      <c r="A201" s="233">
        <v>70</v>
      </c>
      <c r="B201" s="234" t="s">
        <v>2232</v>
      </c>
      <c r="C201" s="235" t="s">
        <v>2233</v>
      </c>
      <c r="D201" s="236" t="s">
        <v>1739</v>
      </c>
      <c r="E201" s="237">
        <v>85</v>
      </c>
      <c r="F201" s="237">
        <v>0</v>
      </c>
      <c r="G201" s="238">
        <f>E201*F201</f>
        <v>0</v>
      </c>
      <c r="H201" s="239">
        <v>0</v>
      </c>
      <c r="I201" s="240">
        <f>E201*H201</f>
        <v>0</v>
      </c>
      <c r="J201" s="239">
        <v>0</v>
      </c>
      <c r="K201" s="240">
        <f>E201*J201</f>
        <v>0</v>
      </c>
      <c r="O201" s="232">
        <v>2</v>
      </c>
      <c r="AA201" s="205">
        <v>1</v>
      </c>
      <c r="AB201" s="205">
        <v>1</v>
      </c>
      <c r="AC201" s="205">
        <v>1</v>
      </c>
      <c r="AZ201" s="205">
        <v>1</v>
      </c>
      <c r="BA201" s="205">
        <f>IF(AZ201=1,G201,0)</f>
        <v>0</v>
      </c>
      <c r="BB201" s="205">
        <f>IF(AZ201=2,G201,0)</f>
        <v>0</v>
      </c>
      <c r="BC201" s="205">
        <f>IF(AZ201=3,G201,0)</f>
        <v>0</v>
      </c>
      <c r="BD201" s="205">
        <f>IF(AZ201=4,G201,0)</f>
        <v>0</v>
      </c>
      <c r="BE201" s="205">
        <f>IF(AZ201=5,G201,0)</f>
        <v>0</v>
      </c>
      <c r="CA201" s="232">
        <v>1</v>
      </c>
      <c r="CB201" s="232">
        <v>1</v>
      </c>
    </row>
    <row r="202" spans="1:80">
      <c r="A202" s="241"/>
      <c r="B202" s="245"/>
      <c r="C202" s="375" t="s">
        <v>1475</v>
      </c>
      <c r="D202" s="376"/>
      <c r="E202" s="246">
        <v>85</v>
      </c>
      <c r="F202" s="247"/>
      <c r="G202" s="248"/>
      <c r="H202" s="249"/>
      <c r="I202" s="243"/>
      <c r="J202" s="250"/>
      <c r="K202" s="243"/>
      <c r="M202" s="244">
        <v>85</v>
      </c>
      <c r="O202" s="232"/>
    </row>
    <row r="203" spans="1:80" ht="22.5">
      <c r="A203" s="233">
        <v>71</v>
      </c>
      <c r="B203" s="234" t="s">
        <v>2235</v>
      </c>
      <c r="C203" s="235" t="s">
        <v>2236</v>
      </c>
      <c r="D203" s="236" t="s">
        <v>1856</v>
      </c>
      <c r="E203" s="237">
        <v>8</v>
      </c>
      <c r="F203" s="237">
        <v>0</v>
      </c>
      <c r="G203" s="238">
        <f>E203*F203</f>
        <v>0</v>
      </c>
      <c r="H203" s="239">
        <v>2.2790000000000001E-2</v>
      </c>
      <c r="I203" s="240">
        <f>E203*H203</f>
        <v>0.18232000000000001</v>
      </c>
      <c r="J203" s="239">
        <v>0</v>
      </c>
      <c r="K203" s="240">
        <f>E203*J203</f>
        <v>0</v>
      </c>
      <c r="O203" s="232">
        <v>2</v>
      </c>
      <c r="AA203" s="205">
        <v>1</v>
      </c>
      <c r="AB203" s="205">
        <v>1</v>
      </c>
      <c r="AC203" s="205">
        <v>1</v>
      </c>
      <c r="AZ203" s="205">
        <v>1</v>
      </c>
      <c r="BA203" s="205">
        <f>IF(AZ203=1,G203,0)</f>
        <v>0</v>
      </c>
      <c r="BB203" s="205">
        <f>IF(AZ203=2,G203,0)</f>
        <v>0</v>
      </c>
      <c r="BC203" s="205">
        <f>IF(AZ203=3,G203,0)</f>
        <v>0</v>
      </c>
      <c r="BD203" s="205">
        <f>IF(AZ203=4,G203,0)</f>
        <v>0</v>
      </c>
      <c r="BE203" s="205">
        <f>IF(AZ203=5,G203,0)</f>
        <v>0</v>
      </c>
      <c r="CA203" s="232">
        <v>1</v>
      </c>
      <c r="CB203" s="232">
        <v>1</v>
      </c>
    </row>
    <row r="204" spans="1:80">
      <c r="A204" s="241"/>
      <c r="B204" s="242"/>
      <c r="C204" s="366" t="s">
        <v>2237</v>
      </c>
      <c r="D204" s="367"/>
      <c r="E204" s="367"/>
      <c r="F204" s="367"/>
      <c r="G204" s="368"/>
      <c r="I204" s="243"/>
      <c r="K204" s="243"/>
      <c r="L204" s="244" t="s">
        <v>2237</v>
      </c>
      <c r="O204" s="232">
        <v>3</v>
      </c>
    </row>
    <row r="205" spans="1:80">
      <c r="A205" s="241"/>
      <c r="B205" s="242"/>
      <c r="C205" s="366" t="s">
        <v>2238</v>
      </c>
      <c r="D205" s="367"/>
      <c r="E205" s="367"/>
      <c r="F205" s="367"/>
      <c r="G205" s="368"/>
      <c r="I205" s="243"/>
      <c r="K205" s="243"/>
      <c r="L205" s="244" t="s">
        <v>2238</v>
      </c>
      <c r="O205" s="232">
        <v>3</v>
      </c>
    </row>
    <row r="206" spans="1:80">
      <c r="A206" s="241"/>
      <c r="B206" s="245"/>
      <c r="C206" s="375" t="s">
        <v>1476</v>
      </c>
      <c r="D206" s="376"/>
      <c r="E206" s="246">
        <v>8</v>
      </c>
      <c r="F206" s="247"/>
      <c r="G206" s="248"/>
      <c r="H206" s="249"/>
      <c r="I206" s="243"/>
      <c r="J206" s="250"/>
      <c r="K206" s="243"/>
      <c r="M206" s="244" t="s">
        <v>1476</v>
      </c>
      <c r="O206" s="232"/>
    </row>
    <row r="207" spans="1:80">
      <c r="A207" s="233">
        <v>72</v>
      </c>
      <c r="B207" s="234" t="s">
        <v>2239</v>
      </c>
      <c r="C207" s="235" t="s">
        <v>2240</v>
      </c>
      <c r="D207" s="236" t="s">
        <v>1856</v>
      </c>
      <c r="E207" s="237">
        <v>16</v>
      </c>
      <c r="F207" s="237">
        <v>0</v>
      </c>
      <c r="G207" s="238">
        <f>E207*F207</f>
        <v>0</v>
      </c>
      <c r="H207" s="239">
        <v>1.7600000000000001E-3</v>
      </c>
      <c r="I207" s="240">
        <f>E207*H207</f>
        <v>2.8160000000000001E-2</v>
      </c>
      <c r="J207" s="239">
        <v>0</v>
      </c>
      <c r="K207" s="240">
        <f>E207*J207</f>
        <v>0</v>
      </c>
      <c r="O207" s="232">
        <v>2</v>
      </c>
      <c r="AA207" s="205">
        <v>1</v>
      </c>
      <c r="AB207" s="205">
        <v>1</v>
      </c>
      <c r="AC207" s="205">
        <v>1</v>
      </c>
      <c r="AZ207" s="205">
        <v>1</v>
      </c>
      <c r="BA207" s="205">
        <f>IF(AZ207=1,G207,0)</f>
        <v>0</v>
      </c>
      <c r="BB207" s="205">
        <f>IF(AZ207=2,G207,0)</f>
        <v>0</v>
      </c>
      <c r="BC207" s="205">
        <f>IF(AZ207=3,G207,0)</f>
        <v>0</v>
      </c>
      <c r="BD207" s="205">
        <f>IF(AZ207=4,G207,0)</f>
        <v>0</v>
      </c>
      <c r="BE207" s="205">
        <f>IF(AZ207=5,G207,0)</f>
        <v>0</v>
      </c>
      <c r="CA207" s="232">
        <v>1</v>
      </c>
      <c r="CB207" s="232">
        <v>1</v>
      </c>
    </row>
    <row r="208" spans="1:80">
      <c r="A208" s="241"/>
      <c r="B208" s="245"/>
      <c r="C208" s="375" t="s">
        <v>1477</v>
      </c>
      <c r="D208" s="376"/>
      <c r="E208" s="246">
        <v>16</v>
      </c>
      <c r="F208" s="247"/>
      <c r="G208" s="248"/>
      <c r="H208" s="249"/>
      <c r="I208" s="243"/>
      <c r="J208" s="250"/>
      <c r="K208" s="243"/>
      <c r="M208" s="244" t="s">
        <v>1477</v>
      </c>
      <c r="O208" s="232"/>
    </row>
    <row r="209" spans="1:80">
      <c r="A209" s="233">
        <v>73</v>
      </c>
      <c r="B209" s="234" t="s">
        <v>2242</v>
      </c>
      <c r="C209" s="235" t="s">
        <v>2243</v>
      </c>
      <c r="D209" s="236" t="s">
        <v>1856</v>
      </c>
      <c r="E209" s="237">
        <v>8</v>
      </c>
      <c r="F209" s="237">
        <v>0</v>
      </c>
      <c r="G209" s="238">
        <f>E209*F209</f>
        <v>0</v>
      </c>
      <c r="H209" s="239">
        <v>0</v>
      </c>
      <c r="I209" s="240">
        <f>E209*H209</f>
        <v>0</v>
      </c>
      <c r="J209" s="239">
        <v>0</v>
      </c>
      <c r="K209" s="240">
        <f>E209*J209</f>
        <v>0</v>
      </c>
      <c r="O209" s="232">
        <v>2</v>
      </c>
      <c r="AA209" s="205">
        <v>1</v>
      </c>
      <c r="AB209" s="205">
        <v>1</v>
      </c>
      <c r="AC209" s="205">
        <v>1</v>
      </c>
      <c r="AZ209" s="205">
        <v>1</v>
      </c>
      <c r="BA209" s="205">
        <f>IF(AZ209=1,G209,0)</f>
        <v>0</v>
      </c>
      <c r="BB209" s="205">
        <f>IF(AZ209=2,G209,0)</f>
        <v>0</v>
      </c>
      <c r="BC209" s="205">
        <f>IF(AZ209=3,G209,0)</f>
        <v>0</v>
      </c>
      <c r="BD209" s="205">
        <f>IF(AZ209=4,G209,0)</f>
        <v>0</v>
      </c>
      <c r="BE209" s="205">
        <f>IF(AZ209=5,G209,0)</f>
        <v>0</v>
      </c>
      <c r="CA209" s="232">
        <v>1</v>
      </c>
      <c r="CB209" s="232">
        <v>1</v>
      </c>
    </row>
    <row r="210" spans="1:80">
      <c r="A210" s="241"/>
      <c r="B210" s="245"/>
      <c r="C210" s="375" t="s">
        <v>2184</v>
      </c>
      <c r="D210" s="376"/>
      <c r="E210" s="246">
        <v>8</v>
      </c>
      <c r="F210" s="247"/>
      <c r="G210" s="248"/>
      <c r="H210" s="249"/>
      <c r="I210" s="243"/>
      <c r="J210" s="250"/>
      <c r="K210" s="243"/>
      <c r="M210" s="244">
        <v>8</v>
      </c>
      <c r="O210" s="232"/>
    </row>
    <row r="211" spans="1:80" ht="22.5">
      <c r="A211" s="233">
        <v>74</v>
      </c>
      <c r="B211" s="234" t="s">
        <v>1478</v>
      </c>
      <c r="C211" s="235" t="s">
        <v>1479</v>
      </c>
      <c r="D211" s="236" t="s">
        <v>1739</v>
      </c>
      <c r="E211" s="237">
        <v>42.64</v>
      </c>
      <c r="F211" s="237">
        <v>0</v>
      </c>
      <c r="G211" s="238">
        <f>E211*F211</f>
        <v>0</v>
      </c>
      <c r="H211" s="239">
        <v>0</v>
      </c>
      <c r="I211" s="240">
        <f>E211*H211</f>
        <v>0</v>
      </c>
      <c r="J211" s="239"/>
      <c r="K211" s="240">
        <f>E211*J211</f>
        <v>0</v>
      </c>
      <c r="O211" s="232">
        <v>2</v>
      </c>
      <c r="AA211" s="205">
        <v>12</v>
      </c>
      <c r="AB211" s="205">
        <v>0</v>
      </c>
      <c r="AC211" s="205">
        <v>2</v>
      </c>
      <c r="AZ211" s="205">
        <v>1</v>
      </c>
      <c r="BA211" s="205">
        <f>IF(AZ211=1,G211,0)</f>
        <v>0</v>
      </c>
      <c r="BB211" s="205">
        <f>IF(AZ211=2,G211,0)</f>
        <v>0</v>
      </c>
      <c r="BC211" s="205">
        <f>IF(AZ211=3,G211,0)</f>
        <v>0</v>
      </c>
      <c r="BD211" s="205">
        <f>IF(AZ211=4,G211,0)</f>
        <v>0</v>
      </c>
      <c r="BE211" s="205">
        <f>IF(AZ211=5,G211,0)</f>
        <v>0</v>
      </c>
      <c r="CA211" s="232">
        <v>12</v>
      </c>
      <c r="CB211" s="232">
        <v>0</v>
      </c>
    </row>
    <row r="212" spans="1:80">
      <c r="A212" s="241"/>
      <c r="B212" s="245"/>
      <c r="C212" s="375" t="s">
        <v>1480</v>
      </c>
      <c r="D212" s="376"/>
      <c r="E212" s="246">
        <v>42.64</v>
      </c>
      <c r="F212" s="247"/>
      <c r="G212" s="248"/>
      <c r="H212" s="249"/>
      <c r="I212" s="243"/>
      <c r="J212" s="250"/>
      <c r="K212" s="243"/>
      <c r="M212" s="244" t="s">
        <v>1480</v>
      </c>
      <c r="O212" s="232"/>
    </row>
    <row r="213" spans="1:80">
      <c r="A213" s="251"/>
      <c r="B213" s="252" t="s">
        <v>1662</v>
      </c>
      <c r="C213" s="253" t="s">
        <v>2213</v>
      </c>
      <c r="D213" s="254"/>
      <c r="E213" s="255"/>
      <c r="F213" s="256"/>
      <c r="G213" s="257">
        <f>SUM(G181:G212)</f>
        <v>0</v>
      </c>
      <c r="H213" s="258"/>
      <c r="I213" s="259">
        <f>SUM(I181:I212)</f>
        <v>0.38978475000000007</v>
      </c>
      <c r="J213" s="258"/>
      <c r="K213" s="259">
        <f>SUM(K181:K212)</f>
        <v>0</v>
      </c>
      <c r="O213" s="232">
        <v>4</v>
      </c>
      <c r="BA213" s="260">
        <f>SUM(BA181:BA212)</f>
        <v>0</v>
      </c>
      <c r="BB213" s="260">
        <f>SUM(BB181:BB212)</f>
        <v>0</v>
      </c>
      <c r="BC213" s="260">
        <f>SUM(BC181:BC212)</f>
        <v>0</v>
      </c>
      <c r="BD213" s="260">
        <f>SUM(BD181:BD212)</f>
        <v>0</v>
      </c>
      <c r="BE213" s="260">
        <f>SUM(BE181:BE212)</f>
        <v>0</v>
      </c>
    </row>
    <row r="214" spans="1:80">
      <c r="A214" s="222" t="s">
        <v>1659</v>
      </c>
      <c r="B214" s="223" t="s">
        <v>2244</v>
      </c>
      <c r="C214" s="224" t="s">
        <v>2245</v>
      </c>
      <c r="D214" s="225"/>
      <c r="E214" s="226"/>
      <c r="F214" s="226"/>
      <c r="G214" s="227"/>
      <c r="H214" s="228"/>
      <c r="I214" s="229"/>
      <c r="J214" s="230"/>
      <c r="K214" s="231"/>
      <c r="O214" s="232">
        <v>1</v>
      </c>
    </row>
    <row r="215" spans="1:80">
      <c r="A215" s="233">
        <v>75</v>
      </c>
      <c r="B215" s="234" t="s">
        <v>2247</v>
      </c>
      <c r="C215" s="235" t="s">
        <v>2248</v>
      </c>
      <c r="D215" s="236" t="s">
        <v>1739</v>
      </c>
      <c r="E215" s="237">
        <v>253.42</v>
      </c>
      <c r="F215" s="237">
        <v>0</v>
      </c>
      <c r="G215" s="238">
        <f>E215*F215</f>
        <v>0</v>
      </c>
      <c r="H215" s="239">
        <v>4.0000000000000003E-5</v>
      </c>
      <c r="I215" s="240">
        <f>E215*H215</f>
        <v>1.01368E-2</v>
      </c>
      <c r="J215" s="239">
        <v>0</v>
      </c>
      <c r="K215" s="240">
        <f>E215*J215</f>
        <v>0</v>
      </c>
      <c r="O215" s="232">
        <v>2</v>
      </c>
      <c r="AA215" s="205">
        <v>1</v>
      </c>
      <c r="AB215" s="205">
        <v>1</v>
      </c>
      <c r="AC215" s="205">
        <v>1</v>
      </c>
      <c r="AZ215" s="205">
        <v>1</v>
      </c>
      <c r="BA215" s="205">
        <f>IF(AZ215=1,G215,0)</f>
        <v>0</v>
      </c>
      <c r="BB215" s="205">
        <f>IF(AZ215=2,G215,0)</f>
        <v>0</v>
      </c>
      <c r="BC215" s="205">
        <f>IF(AZ215=3,G215,0)</f>
        <v>0</v>
      </c>
      <c r="BD215" s="205">
        <f>IF(AZ215=4,G215,0)</f>
        <v>0</v>
      </c>
      <c r="BE215" s="205">
        <f>IF(AZ215=5,G215,0)</f>
        <v>0</v>
      </c>
      <c r="CA215" s="232">
        <v>1</v>
      </c>
      <c r="CB215" s="232">
        <v>1</v>
      </c>
    </row>
    <row r="216" spans="1:80">
      <c r="A216" s="241"/>
      <c r="B216" s="245"/>
      <c r="C216" s="375" t="s">
        <v>1481</v>
      </c>
      <c r="D216" s="376"/>
      <c r="E216" s="246">
        <v>70.510000000000005</v>
      </c>
      <c r="F216" s="247"/>
      <c r="G216" s="248"/>
      <c r="H216" s="249"/>
      <c r="I216" s="243"/>
      <c r="J216" s="250"/>
      <c r="K216" s="243"/>
      <c r="M216" s="244" t="s">
        <v>1481</v>
      </c>
      <c r="O216" s="232"/>
    </row>
    <row r="217" spans="1:80">
      <c r="A217" s="241"/>
      <c r="B217" s="245"/>
      <c r="C217" s="375" t="s">
        <v>1482</v>
      </c>
      <c r="D217" s="376"/>
      <c r="E217" s="246">
        <v>48.92</v>
      </c>
      <c r="F217" s="247"/>
      <c r="G217" s="248"/>
      <c r="H217" s="249"/>
      <c r="I217" s="243"/>
      <c r="J217" s="250"/>
      <c r="K217" s="243"/>
      <c r="M217" s="244" t="s">
        <v>1482</v>
      </c>
      <c r="O217" s="232"/>
    </row>
    <row r="218" spans="1:80">
      <c r="A218" s="241"/>
      <c r="B218" s="245"/>
      <c r="C218" s="375" t="s">
        <v>1483</v>
      </c>
      <c r="D218" s="376"/>
      <c r="E218" s="246">
        <v>48.99</v>
      </c>
      <c r="F218" s="247"/>
      <c r="G218" s="248"/>
      <c r="H218" s="249"/>
      <c r="I218" s="243"/>
      <c r="J218" s="250"/>
      <c r="K218" s="243"/>
      <c r="M218" s="244" t="s">
        <v>1483</v>
      </c>
      <c r="O218" s="232"/>
    </row>
    <row r="219" spans="1:80">
      <c r="A219" s="241"/>
      <c r="B219" s="245"/>
      <c r="C219" s="375" t="s">
        <v>1484</v>
      </c>
      <c r="D219" s="376"/>
      <c r="E219" s="246">
        <v>85</v>
      </c>
      <c r="F219" s="247"/>
      <c r="G219" s="248"/>
      <c r="H219" s="249"/>
      <c r="I219" s="243"/>
      <c r="J219" s="250"/>
      <c r="K219" s="243"/>
      <c r="M219" s="244" t="s">
        <v>1484</v>
      </c>
      <c r="O219" s="232"/>
    </row>
    <row r="220" spans="1:80">
      <c r="A220" s="233">
        <v>76</v>
      </c>
      <c r="B220" s="234" t="s">
        <v>1485</v>
      </c>
      <c r="C220" s="235" t="s">
        <v>1486</v>
      </c>
      <c r="D220" s="236" t="s">
        <v>1798</v>
      </c>
      <c r="E220" s="237">
        <v>6</v>
      </c>
      <c r="F220" s="237">
        <v>0</v>
      </c>
      <c r="G220" s="238">
        <f>E220*F220</f>
        <v>0</v>
      </c>
      <c r="H220" s="239">
        <v>0</v>
      </c>
      <c r="I220" s="240">
        <f>E220*H220</f>
        <v>0</v>
      </c>
      <c r="J220" s="239">
        <v>0</v>
      </c>
      <c r="K220" s="240">
        <f>E220*J220</f>
        <v>0</v>
      </c>
      <c r="O220" s="232">
        <v>2</v>
      </c>
      <c r="AA220" s="205">
        <v>1</v>
      </c>
      <c r="AB220" s="205">
        <v>1</v>
      </c>
      <c r="AC220" s="205">
        <v>1</v>
      </c>
      <c r="AZ220" s="205">
        <v>1</v>
      </c>
      <c r="BA220" s="205">
        <f>IF(AZ220=1,G220,0)</f>
        <v>0</v>
      </c>
      <c r="BB220" s="205">
        <f>IF(AZ220=2,G220,0)</f>
        <v>0</v>
      </c>
      <c r="BC220" s="205">
        <f>IF(AZ220=3,G220,0)</f>
        <v>0</v>
      </c>
      <c r="BD220" s="205">
        <f>IF(AZ220=4,G220,0)</f>
        <v>0</v>
      </c>
      <c r="BE220" s="205">
        <f>IF(AZ220=5,G220,0)</f>
        <v>0</v>
      </c>
      <c r="CA220" s="232">
        <v>1</v>
      </c>
      <c r="CB220" s="232">
        <v>1</v>
      </c>
    </row>
    <row r="221" spans="1:80">
      <c r="A221" s="241"/>
      <c r="B221" s="245"/>
      <c r="C221" s="375" t="s">
        <v>1487</v>
      </c>
      <c r="D221" s="376"/>
      <c r="E221" s="246">
        <v>3</v>
      </c>
      <c r="F221" s="247"/>
      <c r="G221" s="248"/>
      <c r="H221" s="249"/>
      <c r="I221" s="243"/>
      <c r="J221" s="250"/>
      <c r="K221" s="243"/>
      <c r="M221" s="244" t="s">
        <v>1487</v>
      </c>
      <c r="O221" s="232"/>
    </row>
    <row r="222" spans="1:80">
      <c r="A222" s="241"/>
      <c r="B222" s="245"/>
      <c r="C222" s="375" t="s">
        <v>1488</v>
      </c>
      <c r="D222" s="376"/>
      <c r="E222" s="246">
        <v>3</v>
      </c>
      <c r="F222" s="247"/>
      <c r="G222" s="248"/>
      <c r="H222" s="249"/>
      <c r="I222" s="243"/>
      <c r="J222" s="250"/>
      <c r="K222" s="243"/>
      <c r="M222" s="244" t="s">
        <v>1488</v>
      </c>
      <c r="O222" s="232"/>
    </row>
    <row r="223" spans="1:80" ht="22.5">
      <c r="A223" s="233">
        <v>77</v>
      </c>
      <c r="B223" s="234" t="s">
        <v>2253</v>
      </c>
      <c r="C223" s="235" t="s">
        <v>2254</v>
      </c>
      <c r="D223" s="236" t="s">
        <v>1739</v>
      </c>
      <c r="E223" s="237">
        <v>73.099999999999994</v>
      </c>
      <c r="F223" s="237">
        <v>0</v>
      </c>
      <c r="G223" s="238">
        <f>E223*F223</f>
        <v>0</v>
      </c>
      <c r="H223" s="239">
        <v>0</v>
      </c>
      <c r="I223" s="240">
        <f>E223*H223</f>
        <v>0</v>
      </c>
      <c r="J223" s="239"/>
      <c r="K223" s="240">
        <f>E223*J223</f>
        <v>0</v>
      </c>
      <c r="O223" s="232">
        <v>2</v>
      </c>
      <c r="AA223" s="205">
        <v>12</v>
      </c>
      <c r="AB223" s="205">
        <v>0</v>
      </c>
      <c r="AC223" s="205">
        <v>3</v>
      </c>
      <c r="AZ223" s="205">
        <v>1</v>
      </c>
      <c r="BA223" s="205">
        <f>IF(AZ223=1,G223,0)</f>
        <v>0</v>
      </c>
      <c r="BB223" s="205">
        <f>IF(AZ223=2,G223,0)</f>
        <v>0</v>
      </c>
      <c r="BC223" s="205">
        <f>IF(AZ223=3,G223,0)</f>
        <v>0</v>
      </c>
      <c r="BD223" s="205">
        <f>IF(AZ223=4,G223,0)</f>
        <v>0</v>
      </c>
      <c r="BE223" s="205">
        <f>IF(AZ223=5,G223,0)</f>
        <v>0</v>
      </c>
      <c r="CA223" s="232">
        <v>12</v>
      </c>
      <c r="CB223" s="232">
        <v>0</v>
      </c>
    </row>
    <row r="224" spans="1:80">
      <c r="A224" s="241"/>
      <c r="B224" s="245"/>
      <c r="C224" s="375" t="s">
        <v>1489</v>
      </c>
      <c r="D224" s="376"/>
      <c r="E224" s="246">
        <v>26.35</v>
      </c>
      <c r="F224" s="247"/>
      <c r="G224" s="248"/>
      <c r="H224" s="249"/>
      <c r="I224" s="243"/>
      <c r="J224" s="250"/>
      <c r="K224" s="243"/>
      <c r="M224" s="244" t="s">
        <v>1489</v>
      </c>
      <c r="O224" s="232"/>
    </row>
    <row r="225" spans="1:80">
      <c r="A225" s="241"/>
      <c r="B225" s="245"/>
      <c r="C225" s="375" t="s">
        <v>1490</v>
      </c>
      <c r="D225" s="376"/>
      <c r="E225" s="246">
        <v>23.375</v>
      </c>
      <c r="F225" s="247"/>
      <c r="G225" s="248"/>
      <c r="H225" s="249"/>
      <c r="I225" s="243"/>
      <c r="J225" s="250"/>
      <c r="K225" s="243"/>
      <c r="M225" s="244" t="s">
        <v>1490</v>
      </c>
      <c r="O225" s="232"/>
    </row>
    <row r="226" spans="1:80">
      <c r="A226" s="241"/>
      <c r="B226" s="245"/>
      <c r="C226" s="375" t="s">
        <v>1491</v>
      </c>
      <c r="D226" s="376"/>
      <c r="E226" s="246">
        <v>23.375</v>
      </c>
      <c r="F226" s="247"/>
      <c r="G226" s="248"/>
      <c r="H226" s="249"/>
      <c r="I226" s="243"/>
      <c r="J226" s="250"/>
      <c r="K226" s="243"/>
      <c r="M226" s="244" t="s">
        <v>1491</v>
      </c>
      <c r="O226" s="232"/>
    </row>
    <row r="227" spans="1:80">
      <c r="A227" s="251"/>
      <c r="B227" s="252" t="s">
        <v>1662</v>
      </c>
      <c r="C227" s="253" t="s">
        <v>2246</v>
      </c>
      <c r="D227" s="254"/>
      <c r="E227" s="255"/>
      <c r="F227" s="256"/>
      <c r="G227" s="257">
        <f>SUM(G214:G226)</f>
        <v>0</v>
      </c>
      <c r="H227" s="258"/>
      <c r="I227" s="259">
        <f>SUM(I214:I226)</f>
        <v>1.01368E-2</v>
      </c>
      <c r="J227" s="258"/>
      <c r="K227" s="259">
        <f>SUM(K214:K226)</f>
        <v>0</v>
      </c>
      <c r="O227" s="232">
        <v>4</v>
      </c>
      <c r="BA227" s="260">
        <f>SUM(BA214:BA226)</f>
        <v>0</v>
      </c>
      <c r="BB227" s="260">
        <f>SUM(BB214:BB226)</f>
        <v>0</v>
      </c>
      <c r="BC227" s="260">
        <f>SUM(BC214:BC226)</f>
        <v>0</v>
      </c>
      <c r="BD227" s="260">
        <f>SUM(BD214:BD226)</f>
        <v>0</v>
      </c>
      <c r="BE227" s="260">
        <f>SUM(BE214:BE226)</f>
        <v>0</v>
      </c>
    </row>
    <row r="228" spans="1:80">
      <c r="A228" s="222" t="s">
        <v>1659</v>
      </c>
      <c r="B228" s="223" t="s">
        <v>2256</v>
      </c>
      <c r="C228" s="224" t="s">
        <v>2257</v>
      </c>
      <c r="D228" s="225"/>
      <c r="E228" s="226"/>
      <c r="F228" s="226"/>
      <c r="G228" s="227"/>
      <c r="H228" s="228"/>
      <c r="I228" s="229"/>
      <c r="J228" s="230"/>
      <c r="K228" s="231"/>
      <c r="O228" s="232">
        <v>1</v>
      </c>
    </row>
    <row r="229" spans="1:80">
      <c r="A229" s="233">
        <v>78</v>
      </c>
      <c r="B229" s="234" t="s">
        <v>2289</v>
      </c>
      <c r="C229" s="235" t="s">
        <v>2290</v>
      </c>
      <c r="D229" s="236" t="s">
        <v>1723</v>
      </c>
      <c r="E229" s="237">
        <v>2.9249999999999998</v>
      </c>
      <c r="F229" s="237">
        <v>0</v>
      </c>
      <c r="G229" s="238">
        <f>E229*F229</f>
        <v>0</v>
      </c>
      <c r="H229" s="239">
        <v>1.2800000000000001E-3</v>
      </c>
      <c r="I229" s="240">
        <f>E229*H229</f>
        <v>3.7439999999999999E-3</v>
      </c>
      <c r="J229" s="239">
        <v>-1.95</v>
      </c>
      <c r="K229" s="240">
        <f>E229*J229</f>
        <v>-5.7037499999999994</v>
      </c>
      <c r="O229" s="232">
        <v>2</v>
      </c>
      <c r="AA229" s="205">
        <v>1</v>
      </c>
      <c r="AB229" s="205">
        <v>1</v>
      </c>
      <c r="AC229" s="205">
        <v>1</v>
      </c>
      <c r="AZ229" s="205">
        <v>1</v>
      </c>
      <c r="BA229" s="205">
        <f>IF(AZ229=1,G229,0)</f>
        <v>0</v>
      </c>
      <c r="BB229" s="205">
        <f>IF(AZ229=2,G229,0)</f>
        <v>0</v>
      </c>
      <c r="BC229" s="205">
        <f>IF(AZ229=3,G229,0)</f>
        <v>0</v>
      </c>
      <c r="BD229" s="205">
        <f>IF(AZ229=4,G229,0)</f>
        <v>0</v>
      </c>
      <c r="BE229" s="205">
        <f>IF(AZ229=5,G229,0)</f>
        <v>0</v>
      </c>
      <c r="CA229" s="232">
        <v>1</v>
      </c>
      <c r="CB229" s="232">
        <v>1</v>
      </c>
    </row>
    <row r="230" spans="1:80">
      <c r="A230" s="241"/>
      <c r="B230" s="245"/>
      <c r="C230" s="375" t="s">
        <v>1492</v>
      </c>
      <c r="D230" s="376"/>
      <c r="E230" s="246">
        <v>2.9249999999999998</v>
      </c>
      <c r="F230" s="247"/>
      <c r="G230" s="248"/>
      <c r="H230" s="249"/>
      <c r="I230" s="243"/>
      <c r="J230" s="250"/>
      <c r="K230" s="243"/>
      <c r="M230" s="244" t="s">
        <v>1492</v>
      </c>
      <c r="O230" s="232"/>
    </row>
    <row r="231" spans="1:80">
      <c r="A231" s="233">
        <v>79</v>
      </c>
      <c r="B231" s="234" t="s">
        <v>1493</v>
      </c>
      <c r="C231" s="235" t="s">
        <v>1494</v>
      </c>
      <c r="D231" s="236" t="s">
        <v>1723</v>
      </c>
      <c r="E231" s="237">
        <v>5.7865000000000002</v>
      </c>
      <c r="F231" s="237">
        <v>0</v>
      </c>
      <c r="G231" s="238">
        <f>E231*F231</f>
        <v>0</v>
      </c>
      <c r="H231" s="239">
        <v>1.2489999999999999E-2</v>
      </c>
      <c r="I231" s="240">
        <f>E231*H231</f>
        <v>7.2273384999999996E-2</v>
      </c>
      <c r="J231" s="239">
        <v>-1.8</v>
      </c>
      <c r="K231" s="240">
        <f>E231*J231</f>
        <v>-10.415700000000001</v>
      </c>
      <c r="O231" s="232">
        <v>2</v>
      </c>
      <c r="AA231" s="205">
        <v>1</v>
      </c>
      <c r="AB231" s="205">
        <v>1</v>
      </c>
      <c r="AC231" s="205">
        <v>1</v>
      </c>
      <c r="AZ231" s="205">
        <v>1</v>
      </c>
      <c r="BA231" s="205">
        <f>IF(AZ231=1,G231,0)</f>
        <v>0</v>
      </c>
      <c r="BB231" s="205">
        <f>IF(AZ231=2,G231,0)</f>
        <v>0</v>
      </c>
      <c r="BC231" s="205">
        <f>IF(AZ231=3,G231,0)</f>
        <v>0</v>
      </c>
      <c r="BD231" s="205">
        <f>IF(AZ231=4,G231,0)</f>
        <v>0</v>
      </c>
      <c r="BE231" s="205">
        <f>IF(AZ231=5,G231,0)</f>
        <v>0</v>
      </c>
      <c r="CA231" s="232">
        <v>1</v>
      </c>
      <c r="CB231" s="232">
        <v>1</v>
      </c>
    </row>
    <row r="232" spans="1:80">
      <c r="A232" s="241"/>
      <c r="B232" s="245"/>
      <c r="C232" s="375" t="s">
        <v>1495</v>
      </c>
      <c r="D232" s="376"/>
      <c r="E232" s="246">
        <v>5.7865000000000002</v>
      </c>
      <c r="F232" s="247"/>
      <c r="G232" s="248"/>
      <c r="H232" s="249"/>
      <c r="I232" s="243"/>
      <c r="J232" s="250"/>
      <c r="K232" s="243"/>
      <c r="M232" s="244" t="s">
        <v>1495</v>
      </c>
      <c r="O232" s="232"/>
    </row>
    <row r="233" spans="1:80">
      <c r="A233" s="233">
        <v>80</v>
      </c>
      <c r="B233" s="234" t="s">
        <v>1496</v>
      </c>
      <c r="C233" s="235" t="s">
        <v>1497</v>
      </c>
      <c r="D233" s="236" t="s">
        <v>1723</v>
      </c>
      <c r="E233" s="237">
        <v>4.25</v>
      </c>
      <c r="F233" s="237">
        <v>0</v>
      </c>
      <c r="G233" s="238">
        <f>E233*F233</f>
        <v>0</v>
      </c>
      <c r="H233" s="239">
        <v>3.0999999999999999E-3</v>
      </c>
      <c r="I233" s="240">
        <f>E233*H233</f>
        <v>1.3174999999999999E-2</v>
      </c>
      <c r="J233" s="239">
        <v>-1.6</v>
      </c>
      <c r="K233" s="240">
        <f>E233*J233</f>
        <v>-6.8000000000000007</v>
      </c>
      <c r="O233" s="232">
        <v>2</v>
      </c>
      <c r="AA233" s="205">
        <v>1</v>
      </c>
      <c r="AB233" s="205">
        <v>1</v>
      </c>
      <c r="AC233" s="205">
        <v>1</v>
      </c>
      <c r="AZ233" s="205">
        <v>1</v>
      </c>
      <c r="BA233" s="205">
        <f>IF(AZ233=1,G233,0)</f>
        <v>0</v>
      </c>
      <c r="BB233" s="205">
        <f>IF(AZ233=2,G233,0)</f>
        <v>0</v>
      </c>
      <c r="BC233" s="205">
        <f>IF(AZ233=3,G233,0)</f>
        <v>0</v>
      </c>
      <c r="BD233" s="205">
        <f>IF(AZ233=4,G233,0)</f>
        <v>0</v>
      </c>
      <c r="BE233" s="205">
        <f>IF(AZ233=5,G233,0)</f>
        <v>0</v>
      </c>
      <c r="CA233" s="232">
        <v>1</v>
      </c>
      <c r="CB233" s="232">
        <v>1</v>
      </c>
    </row>
    <row r="234" spans="1:80">
      <c r="A234" s="241"/>
      <c r="B234" s="245"/>
      <c r="C234" s="375" t="s">
        <v>1498</v>
      </c>
      <c r="D234" s="376"/>
      <c r="E234" s="246">
        <v>4.25</v>
      </c>
      <c r="F234" s="247"/>
      <c r="G234" s="248"/>
      <c r="H234" s="249"/>
      <c r="I234" s="243"/>
      <c r="J234" s="250"/>
      <c r="K234" s="243"/>
      <c r="M234" s="244" t="s">
        <v>1498</v>
      </c>
      <c r="O234" s="232"/>
    </row>
    <row r="235" spans="1:80">
      <c r="A235" s="233">
        <v>81</v>
      </c>
      <c r="B235" s="234" t="s">
        <v>1499</v>
      </c>
      <c r="C235" s="235" t="s">
        <v>1500</v>
      </c>
      <c r="D235" s="236" t="s">
        <v>1723</v>
      </c>
      <c r="E235" s="237">
        <v>1.75</v>
      </c>
      <c r="F235" s="237">
        <v>0</v>
      </c>
      <c r="G235" s="238">
        <f>E235*F235</f>
        <v>0</v>
      </c>
      <c r="H235" s="239">
        <v>2.66E-3</v>
      </c>
      <c r="I235" s="240">
        <f>E235*H235</f>
        <v>4.6550000000000003E-3</v>
      </c>
      <c r="J235" s="239">
        <v>-1.7</v>
      </c>
      <c r="K235" s="240">
        <f>E235*J235</f>
        <v>-2.9750000000000001</v>
      </c>
      <c r="O235" s="232">
        <v>2</v>
      </c>
      <c r="AA235" s="205">
        <v>1</v>
      </c>
      <c r="AB235" s="205">
        <v>1</v>
      </c>
      <c r="AC235" s="205">
        <v>1</v>
      </c>
      <c r="AZ235" s="205">
        <v>1</v>
      </c>
      <c r="BA235" s="205">
        <f>IF(AZ235=1,G235,0)</f>
        <v>0</v>
      </c>
      <c r="BB235" s="205">
        <f>IF(AZ235=2,G235,0)</f>
        <v>0</v>
      </c>
      <c r="BC235" s="205">
        <f>IF(AZ235=3,G235,0)</f>
        <v>0</v>
      </c>
      <c r="BD235" s="205">
        <f>IF(AZ235=4,G235,0)</f>
        <v>0</v>
      </c>
      <c r="BE235" s="205">
        <f>IF(AZ235=5,G235,0)</f>
        <v>0</v>
      </c>
      <c r="CA235" s="232">
        <v>1</v>
      </c>
      <c r="CB235" s="232">
        <v>1</v>
      </c>
    </row>
    <row r="236" spans="1:80">
      <c r="A236" s="241"/>
      <c r="B236" s="245"/>
      <c r="C236" s="375" t="s">
        <v>1501</v>
      </c>
      <c r="D236" s="376"/>
      <c r="E236" s="246">
        <v>1.75</v>
      </c>
      <c r="F236" s="247"/>
      <c r="G236" s="248"/>
      <c r="H236" s="249"/>
      <c r="I236" s="243"/>
      <c r="J236" s="250"/>
      <c r="K236" s="243"/>
      <c r="M236" s="244" t="s">
        <v>1501</v>
      </c>
      <c r="O236" s="232"/>
    </row>
    <row r="237" spans="1:80">
      <c r="A237" s="233">
        <v>82</v>
      </c>
      <c r="B237" s="234" t="s">
        <v>1502</v>
      </c>
      <c r="C237" s="235" t="s">
        <v>1503</v>
      </c>
      <c r="D237" s="236" t="s">
        <v>1723</v>
      </c>
      <c r="E237" s="237">
        <v>2</v>
      </c>
      <c r="F237" s="237">
        <v>0</v>
      </c>
      <c r="G237" s="238">
        <f>E237*F237</f>
        <v>0</v>
      </c>
      <c r="H237" s="239">
        <v>3.3899999999999998E-3</v>
      </c>
      <c r="I237" s="240">
        <f>E237*H237</f>
        <v>6.7799999999999996E-3</v>
      </c>
      <c r="J237" s="239">
        <v>-2.4</v>
      </c>
      <c r="K237" s="240">
        <f>E237*J237</f>
        <v>-4.8</v>
      </c>
      <c r="O237" s="232">
        <v>2</v>
      </c>
      <c r="AA237" s="205">
        <v>1</v>
      </c>
      <c r="AB237" s="205">
        <v>1</v>
      </c>
      <c r="AC237" s="205">
        <v>1</v>
      </c>
      <c r="AZ237" s="205">
        <v>1</v>
      </c>
      <c r="BA237" s="205">
        <f>IF(AZ237=1,G237,0)</f>
        <v>0</v>
      </c>
      <c r="BB237" s="205">
        <f>IF(AZ237=2,G237,0)</f>
        <v>0</v>
      </c>
      <c r="BC237" s="205">
        <f>IF(AZ237=3,G237,0)</f>
        <v>0</v>
      </c>
      <c r="BD237" s="205">
        <f>IF(AZ237=4,G237,0)</f>
        <v>0</v>
      </c>
      <c r="BE237" s="205">
        <f>IF(AZ237=5,G237,0)</f>
        <v>0</v>
      </c>
      <c r="CA237" s="232">
        <v>1</v>
      </c>
      <c r="CB237" s="232">
        <v>1</v>
      </c>
    </row>
    <row r="238" spans="1:80">
      <c r="A238" s="241"/>
      <c r="B238" s="245"/>
      <c r="C238" s="375" t="s">
        <v>1504</v>
      </c>
      <c r="D238" s="376"/>
      <c r="E238" s="246">
        <v>2</v>
      </c>
      <c r="F238" s="247"/>
      <c r="G238" s="248"/>
      <c r="H238" s="249"/>
      <c r="I238" s="243"/>
      <c r="J238" s="250"/>
      <c r="K238" s="243"/>
      <c r="M238" s="244" t="s">
        <v>1504</v>
      </c>
      <c r="O238" s="232"/>
    </row>
    <row r="239" spans="1:80">
      <c r="A239" s="233">
        <v>83</v>
      </c>
      <c r="B239" s="234" t="s">
        <v>1505</v>
      </c>
      <c r="C239" s="235" t="s">
        <v>1506</v>
      </c>
      <c r="D239" s="236" t="s">
        <v>1723</v>
      </c>
      <c r="E239" s="237">
        <v>3.6</v>
      </c>
      <c r="F239" s="237">
        <v>0</v>
      </c>
      <c r="G239" s="238">
        <f>E239*F239</f>
        <v>0</v>
      </c>
      <c r="H239" s="239">
        <v>0</v>
      </c>
      <c r="I239" s="240">
        <f>E239*H239</f>
        <v>0</v>
      </c>
      <c r="J239" s="239">
        <v>-2.2000000000000002</v>
      </c>
      <c r="K239" s="240">
        <f>E239*J239</f>
        <v>-7.9200000000000008</v>
      </c>
      <c r="O239" s="232">
        <v>2</v>
      </c>
      <c r="AA239" s="205">
        <v>1</v>
      </c>
      <c r="AB239" s="205">
        <v>1</v>
      </c>
      <c r="AC239" s="205">
        <v>1</v>
      </c>
      <c r="AZ239" s="205">
        <v>1</v>
      </c>
      <c r="BA239" s="205">
        <f>IF(AZ239=1,G239,0)</f>
        <v>0</v>
      </c>
      <c r="BB239" s="205">
        <f>IF(AZ239=2,G239,0)</f>
        <v>0</v>
      </c>
      <c r="BC239" s="205">
        <f>IF(AZ239=3,G239,0)</f>
        <v>0</v>
      </c>
      <c r="BD239" s="205">
        <f>IF(AZ239=4,G239,0)</f>
        <v>0</v>
      </c>
      <c r="BE239" s="205">
        <f>IF(AZ239=5,G239,0)</f>
        <v>0</v>
      </c>
      <c r="CA239" s="232">
        <v>1</v>
      </c>
      <c r="CB239" s="232">
        <v>1</v>
      </c>
    </row>
    <row r="240" spans="1:80">
      <c r="A240" s="241"/>
      <c r="B240" s="245"/>
      <c r="C240" s="375" t="s">
        <v>1507</v>
      </c>
      <c r="D240" s="376"/>
      <c r="E240" s="246">
        <v>1.05</v>
      </c>
      <c r="F240" s="247"/>
      <c r="G240" s="248"/>
      <c r="H240" s="249"/>
      <c r="I240" s="243"/>
      <c r="J240" s="250"/>
      <c r="K240" s="243"/>
      <c r="M240" s="244" t="s">
        <v>1507</v>
      </c>
      <c r="O240" s="232"/>
    </row>
    <row r="241" spans="1:80">
      <c r="A241" s="241"/>
      <c r="B241" s="245"/>
      <c r="C241" s="375" t="s">
        <v>1508</v>
      </c>
      <c r="D241" s="376"/>
      <c r="E241" s="246">
        <v>2.5499999999999998</v>
      </c>
      <c r="F241" s="247"/>
      <c r="G241" s="248"/>
      <c r="H241" s="249"/>
      <c r="I241" s="243"/>
      <c r="J241" s="250"/>
      <c r="K241" s="243"/>
      <c r="M241" s="244" t="s">
        <v>1508</v>
      </c>
      <c r="O241" s="232"/>
    </row>
    <row r="242" spans="1:80" ht="22.5">
      <c r="A242" s="233">
        <v>84</v>
      </c>
      <c r="B242" s="234" t="s">
        <v>2319</v>
      </c>
      <c r="C242" s="235" t="s">
        <v>2320</v>
      </c>
      <c r="D242" s="236" t="s">
        <v>1723</v>
      </c>
      <c r="E242" s="237">
        <v>3.6</v>
      </c>
      <c r="F242" s="237">
        <v>0</v>
      </c>
      <c r="G242" s="238">
        <f>E242*F242</f>
        <v>0</v>
      </c>
      <c r="H242" s="239">
        <v>0</v>
      </c>
      <c r="I242" s="240">
        <f>E242*H242</f>
        <v>0</v>
      </c>
      <c r="J242" s="239">
        <v>0</v>
      </c>
      <c r="K242" s="240">
        <f>E242*J242</f>
        <v>0</v>
      </c>
      <c r="O242" s="232">
        <v>2</v>
      </c>
      <c r="AA242" s="205">
        <v>1</v>
      </c>
      <c r="AB242" s="205">
        <v>1</v>
      </c>
      <c r="AC242" s="205">
        <v>1</v>
      </c>
      <c r="AZ242" s="205">
        <v>1</v>
      </c>
      <c r="BA242" s="205">
        <f>IF(AZ242=1,G242,0)</f>
        <v>0</v>
      </c>
      <c r="BB242" s="205">
        <f>IF(AZ242=2,G242,0)</f>
        <v>0</v>
      </c>
      <c r="BC242" s="205">
        <f>IF(AZ242=3,G242,0)</f>
        <v>0</v>
      </c>
      <c r="BD242" s="205">
        <f>IF(AZ242=4,G242,0)</f>
        <v>0</v>
      </c>
      <c r="BE242" s="205">
        <f>IF(AZ242=5,G242,0)</f>
        <v>0</v>
      </c>
      <c r="CA242" s="232">
        <v>1</v>
      </c>
      <c r="CB242" s="232">
        <v>1</v>
      </c>
    </row>
    <row r="243" spans="1:80">
      <c r="A243" s="241"/>
      <c r="B243" s="245"/>
      <c r="C243" s="375" t="s">
        <v>1509</v>
      </c>
      <c r="D243" s="376"/>
      <c r="E243" s="246">
        <v>3.6</v>
      </c>
      <c r="F243" s="247"/>
      <c r="G243" s="248"/>
      <c r="H243" s="249"/>
      <c r="I243" s="243"/>
      <c r="J243" s="250"/>
      <c r="K243" s="243"/>
      <c r="M243" s="244" t="s">
        <v>1509</v>
      </c>
      <c r="O243" s="232"/>
    </row>
    <row r="244" spans="1:80">
      <c r="A244" s="233">
        <v>85</v>
      </c>
      <c r="B244" s="234" t="s">
        <v>2322</v>
      </c>
      <c r="C244" s="235" t="s">
        <v>2323</v>
      </c>
      <c r="D244" s="236" t="s">
        <v>1739</v>
      </c>
      <c r="E244" s="237">
        <v>69.099999999999994</v>
      </c>
      <c r="F244" s="237">
        <v>0</v>
      </c>
      <c r="G244" s="238">
        <f>E244*F244</f>
        <v>0</v>
      </c>
      <c r="H244" s="239">
        <v>0</v>
      </c>
      <c r="I244" s="240">
        <f>E244*H244</f>
        <v>0</v>
      </c>
      <c r="J244" s="239">
        <v>-0.02</v>
      </c>
      <c r="K244" s="240">
        <f>E244*J244</f>
        <v>-1.3819999999999999</v>
      </c>
      <c r="O244" s="232">
        <v>2</v>
      </c>
      <c r="AA244" s="205">
        <v>1</v>
      </c>
      <c r="AB244" s="205">
        <v>1</v>
      </c>
      <c r="AC244" s="205">
        <v>1</v>
      </c>
      <c r="AZ244" s="205">
        <v>1</v>
      </c>
      <c r="BA244" s="205">
        <f>IF(AZ244=1,G244,0)</f>
        <v>0</v>
      </c>
      <c r="BB244" s="205">
        <f>IF(AZ244=2,G244,0)</f>
        <v>0</v>
      </c>
      <c r="BC244" s="205">
        <f>IF(AZ244=3,G244,0)</f>
        <v>0</v>
      </c>
      <c r="BD244" s="205">
        <f>IF(AZ244=4,G244,0)</f>
        <v>0</v>
      </c>
      <c r="BE244" s="205">
        <f>IF(AZ244=5,G244,0)</f>
        <v>0</v>
      </c>
      <c r="CA244" s="232">
        <v>1</v>
      </c>
      <c r="CB244" s="232">
        <v>1</v>
      </c>
    </row>
    <row r="245" spans="1:80">
      <c r="A245" s="241"/>
      <c r="B245" s="245"/>
      <c r="C245" s="375" t="s">
        <v>1510</v>
      </c>
      <c r="D245" s="376"/>
      <c r="E245" s="246">
        <v>55.5</v>
      </c>
      <c r="F245" s="247"/>
      <c r="G245" s="248"/>
      <c r="H245" s="249"/>
      <c r="I245" s="243"/>
      <c r="J245" s="250"/>
      <c r="K245" s="243"/>
      <c r="M245" s="244" t="s">
        <v>1510</v>
      </c>
      <c r="O245" s="232"/>
    </row>
    <row r="246" spans="1:80">
      <c r="A246" s="241"/>
      <c r="B246" s="245"/>
      <c r="C246" s="375" t="s">
        <v>1511</v>
      </c>
      <c r="D246" s="376"/>
      <c r="E246" s="246">
        <v>13.6</v>
      </c>
      <c r="F246" s="247"/>
      <c r="G246" s="248"/>
      <c r="H246" s="249"/>
      <c r="I246" s="243"/>
      <c r="J246" s="250"/>
      <c r="K246" s="243"/>
      <c r="M246" s="244" t="s">
        <v>1511</v>
      </c>
      <c r="O246" s="232"/>
    </row>
    <row r="247" spans="1:80">
      <c r="A247" s="233">
        <v>86</v>
      </c>
      <c r="B247" s="234" t="s">
        <v>1512</v>
      </c>
      <c r="C247" s="235" t="s">
        <v>1513</v>
      </c>
      <c r="D247" s="236" t="s">
        <v>1856</v>
      </c>
      <c r="E247" s="237">
        <v>17.7</v>
      </c>
      <c r="F247" s="237">
        <v>0</v>
      </c>
      <c r="G247" s="238">
        <f>E247*F247</f>
        <v>0</v>
      </c>
      <c r="H247" s="239">
        <v>0</v>
      </c>
      <c r="I247" s="240">
        <f>E247*H247</f>
        <v>0</v>
      </c>
      <c r="J247" s="239">
        <v>-4.6000000000000001E-4</v>
      </c>
      <c r="K247" s="240">
        <f>E247*J247</f>
        <v>-8.1419999999999999E-3</v>
      </c>
      <c r="O247" s="232">
        <v>2</v>
      </c>
      <c r="AA247" s="205">
        <v>1</v>
      </c>
      <c r="AB247" s="205">
        <v>1</v>
      </c>
      <c r="AC247" s="205">
        <v>1</v>
      </c>
      <c r="AZ247" s="205">
        <v>1</v>
      </c>
      <c r="BA247" s="205">
        <f>IF(AZ247=1,G247,0)</f>
        <v>0</v>
      </c>
      <c r="BB247" s="205">
        <f>IF(AZ247=2,G247,0)</f>
        <v>0</v>
      </c>
      <c r="BC247" s="205">
        <f>IF(AZ247=3,G247,0)</f>
        <v>0</v>
      </c>
      <c r="BD247" s="205">
        <f>IF(AZ247=4,G247,0)</f>
        <v>0</v>
      </c>
      <c r="BE247" s="205">
        <f>IF(AZ247=5,G247,0)</f>
        <v>0</v>
      </c>
      <c r="CA247" s="232">
        <v>1</v>
      </c>
      <c r="CB247" s="232">
        <v>1</v>
      </c>
    </row>
    <row r="248" spans="1:80">
      <c r="A248" s="241"/>
      <c r="B248" s="245"/>
      <c r="C248" s="375" t="s">
        <v>1514</v>
      </c>
      <c r="D248" s="376"/>
      <c r="E248" s="246">
        <v>17.7</v>
      </c>
      <c r="F248" s="247"/>
      <c r="G248" s="248"/>
      <c r="H248" s="249"/>
      <c r="I248" s="243"/>
      <c r="J248" s="250"/>
      <c r="K248" s="243"/>
      <c r="M248" s="244" t="s">
        <v>1514</v>
      </c>
      <c r="O248" s="232"/>
    </row>
    <row r="249" spans="1:80">
      <c r="A249" s="233">
        <v>87</v>
      </c>
      <c r="B249" s="234" t="s">
        <v>1515</v>
      </c>
      <c r="C249" s="235" t="s">
        <v>1516</v>
      </c>
      <c r="D249" s="236" t="s">
        <v>1798</v>
      </c>
      <c r="E249" s="237">
        <v>8</v>
      </c>
      <c r="F249" s="237">
        <v>0</v>
      </c>
      <c r="G249" s="238">
        <f>E249*F249</f>
        <v>0</v>
      </c>
      <c r="H249" s="239">
        <v>4.8999999999999998E-4</v>
      </c>
      <c r="I249" s="240">
        <f>E249*H249</f>
        <v>3.9199999999999999E-3</v>
      </c>
      <c r="J249" s="239">
        <v>-6.2E-2</v>
      </c>
      <c r="K249" s="240">
        <f>E249*J249</f>
        <v>-0.496</v>
      </c>
      <c r="O249" s="232">
        <v>2</v>
      </c>
      <c r="AA249" s="205">
        <v>1</v>
      </c>
      <c r="AB249" s="205">
        <v>1</v>
      </c>
      <c r="AC249" s="205">
        <v>1</v>
      </c>
      <c r="AZ249" s="205">
        <v>1</v>
      </c>
      <c r="BA249" s="205">
        <f>IF(AZ249=1,G249,0)</f>
        <v>0</v>
      </c>
      <c r="BB249" s="205">
        <f>IF(AZ249=2,G249,0)</f>
        <v>0</v>
      </c>
      <c r="BC249" s="205">
        <f>IF(AZ249=3,G249,0)</f>
        <v>0</v>
      </c>
      <c r="BD249" s="205">
        <f>IF(AZ249=4,G249,0)</f>
        <v>0</v>
      </c>
      <c r="BE249" s="205">
        <f>IF(AZ249=5,G249,0)</f>
        <v>0</v>
      </c>
      <c r="CA249" s="232">
        <v>1</v>
      </c>
      <c r="CB249" s="232">
        <v>1</v>
      </c>
    </row>
    <row r="250" spans="1:80">
      <c r="A250" s="241"/>
      <c r="B250" s="245"/>
      <c r="C250" s="375" t="s">
        <v>1517</v>
      </c>
      <c r="D250" s="376"/>
      <c r="E250" s="246">
        <v>4</v>
      </c>
      <c r="F250" s="247"/>
      <c r="G250" s="248"/>
      <c r="H250" s="249"/>
      <c r="I250" s="243"/>
      <c r="J250" s="250"/>
      <c r="K250" s="243"/>
      <c r="M250" s="244" t="s">
        <v>1517</v>
      </c>
      <c r="O250" s="232"/>
    </row>
    <row r="251" spans="1:80">
      <c r="A251" s="241"/>
      <c r="B251" s="245"/>
      <c r="C251" s="375" t="s">
        <v>1518</v>
      </c>
      <c r="D251" s="376"/>
      <c r="E251" s="246">
        <v>4</v>
      </c>
      <c r="F251" s="247"/>
      <c r="G251" s="248"/>
      <c r="H251" s="249"/>
      <c r="I251" s="243"/>
      <c r="J251" s="250"/>
      <c r="K251" s="243"/>
      <c r="M251" s="244" t="s">
        <v>1518</v>
      </c>
      <c r="O251" s="232"/>
    </row>
    <row r="252" spans="1:80">
      <c r="A252" s="233">
        <v>88</v>
      </c>
      <c r="B252" s="234" t="s">
        <v>738</v>
      </c>
      <c r="C252" s="235" t="s">
        <v>739</v>
      </c>
      <c r="D252" s="236" t="s">
        <v>1856</v>
      </c>
      <c r="E252" s="237">
        <v>6.35</v>
      </c>
      <c r="F252" s="237">
        <v>0</v>
      </c>
      <c r="G252" s="238">
        <f>E252*F252</f>
        <v>0</v>
      </c>
      <c r="H252" s="239">
        <v>0</v>
      </c>
      <c r="I252" s="240">
        <f>E252*H252</f>
        <v>0</v>
      </c>
      <c r="J252" s="239">
        <v>-8.9999999999999993E-3</v>
      </c>
      <c r="K252" s="240">
        <f>E252*J252</f>
        <v>-5.7149999999999992E-2</v>
      </c>
      <c r="O252" s="232">
        <v>2</v>
      </c>
      <c r="AA252" s="205">
        <v>1</v>
      </c>
      <c r="AB252" s="205">
        <v>1</v>
      </c>
      <c r="AC252" s="205">
        <v>1</v>
      </c>
      <c r="AZ252" s="205">
        <v>1</v>
      </c>
      <c r="BA252" s="205">
        <f>IF(AZ252=1,G252,0)</f>
        <v>0</v>
      </c>
      <c r="BB252" s="205">
        <f>IF(AZ252=2,G252,0)</f>
        <v>0</v>
      </c>
      <c r="BC252" s="205">
        <f>IF(AZ252=3,G252,0)</f>
        <v>0</v>
      </c>
      <c r="BD252" s="205">
        <f>IF(AZ252=4,G252,0)</f>
        <v>0</v>
      </c>
      <c r="BE252" s="205">
        <f>IF(AZ252=5,G252,0)</f>
        <v>0</v>
      </c>
      <c r="CA252" s="232">
        <v>1</v>
      </c>
      <c r="CB252" s="232">
        <v>1</v>
      </c>
    </row>
    <row r="253" spans="1:80">
      <c r="A253" s="241"/>
      <c r="B253" s="245"/>
      <c r="C253" s="375" t="s">
        <v>1519</v>
      </c>
      <c r="D253" s="376"/>
      <c r="E253" s="246">
        <v>3.3</v>
      </c>
      <c r="F253" s="247"/>
      <c r="G253" s="248"/>
      <c r="H253" s="249"/>
      <c r="I253" s="243"/>
      <c r="J253" s="250"/>
      <c r="K253" s="243"/>
      <c r="M253" s="244" t="s">
        <v>1519</v>
      </c>
      <c r="O253" s="232"/>
    </row>
    <row r="254" spans="1:80">
      <c r="A254" s="241"/>
      <c r="B254" s="245"/>
      <c r="C254" s="375" t="s">
        <v>1520</v>
      </c>
      <c r="D254" s="376"/>
      <c r="E254" s="246">
        <v>3.05</v>
      </c>
      <c r="F254" s="247"/>
      <c r="G254" s="248"/>
      <c r="H254" s="249"/>
      <c r="I254" s="243"/>
      <c r="J254" s="250"/>
      <c r="K254" s="243"/>
      <c r="M254" s="244" t="s">
        <v>1520</v>
      </c>
      <c r="O254" s="232"/>
    </row>
    <row r="255" spans="1:80">
      <c r="A255" s="233">
        <v>89</v>
      </c>
      <c r="B255" s="234" t="s">
        <v>1521</v>
      </c>
      <c r="C255" s="235" t="s">
        <v>1522</v>
      </c>
      <c r="D255" s="236" t="s">
        <v>1856</v>
      </c>
      <c r="E255" s="237">
        <v>20</v>
      </c>
      <c r="F255" s="237">
        <v>0</v>
      </c>
      <c r="G255" s="238">
        <f>E255*F255</f>
        <v>0</v>
      </c>
      <c r="H255" s="239">
        <v>2.3650000000000001E-2</v>
      </c>
      <c r="I255" s="240">
        <f>E255*H255</f>
        <v>0.47300000000000003</v>
      </c>
      <c r="J255" s="239">
        <v>0</v>
      </c>
      <c r="K255" s="240">
        <f>E255*J255</f>
        <v>0</v>
      </c>
      <c r="O255" s="232">
        <v>2</v>
      </c>
      <c r="AA255" s="205">
        <v>1</v>
      </c>
      <c r="AB255" s="205">
        <v>1</v>
      </c>
      <c r="AC255" s="205">
        <v>1</v>
      </c>
      <c r="AZ255" s="205">
        <v>1</v>
      </c>
      <c r="BA255" s="205">
        <f>IF(AZ255=1,G255,0)</f>
        <v>0</v>
      </c>
      <c r="BB255" s="205">
        <f>IF(AZ255=2,G255,0)</f>
        <v>0</v>
      </c>
      <c r="BC255" s="205">
        <f>IF(AZ255=3,G255,0)</f>
        <v>0</v>
      </c>
      <c r="BD255" s="205">
        <f>IF(AZ255=4,G255,0)</f>
        <v>0</v>
      </c>
      <c r="BE255" s="205">
        <f>IF(AZ255=5,G255,0)</f>
        <v>0</v>
      </c>
      <c r="CA255" s="232">
        <v>1</v>
      </c>
      <c r="CB255" s="232">
        <v>1</v>
      </c>
    </row>
    <row r="256" spans="1:80">
      <c r="A256" s="241"/>
      <c r="B256" s="245"/>
      <c r="C256" s="375" t="s">
        <v>1523</v>
      </c>
      <c r="D256" s="376"/>
      <c r="E256" s="246">
        <v>20</v>
      </c>
      <c r="F256" s="247"/>
      <c r="G256" s="248"/>
      <c r="H256" s="249"/>
      <c r="I256" s="243"/>
      <c r="J256" s="250"/>
      <c r="K256" s="243"/>
      <c r="M256" s="244" t="s">
        <v>1523</v>
      </c>
      <c r="O256" s="232"/>
    </row>
    <row r="257" spans="1:80">
      <c r="A257" s="233">
        <v>90</v>
      </c>
      <c r="B257" s="234" t="s">
        <v>1524</v>
      </c>
      <c r="C257" s="235" t="s">
        <v>1525</v>
      </c>
      <c r="D257" s="236" t="s">
        <v>1739</v>
      </c>
      <c r="E257" s="237">
        <v>6.5</v>
      </c>
      <c r="F257" s="237">
        <v>0</v>
      </c>
      <c r="G257" s="238">
        <f>E257*F257</f>
        <v>0</v>
      </c>
      <c r="H257" s="239">
        <v>0</v>
      </c>
      <c r="I257" s="240">
        <f>E257*H257</f>
        <v>0</v>
      </c>
      <c r="J257" s="239">
        <v>-1.2930000000000001E-2</v>
      </c>
      <c r="K257" s="240">
        <f>E257*J257</f>
        <v>-8.4045000000000009E-2</v>
      </c>
      <c r="O257" s="232">
        <v>2</v>
      </c>
      <c r="AA257" s="205">
        <v>1</v>
      </c>
      <c r="AB257" s="205">
        <v>1</v>
      </c>
      <c r="AC257" s="205">
        <v>1</v>
      </c>
      <c r="AZ257" s="205">
        <v>1</v>
      </c>
      <c r="BA257" s="205">
        <f>IF(AZ257=1,G257,0)</f>
        <v>0</v>
      </c>
      <c r="BB257" s="205">
        <f>IF(AZ257=2,G257,0)</f>
        <v>0</v>
      </c>
      <c r="BC257" s="205">
        <f>IF(AZ257=3,G257,0)</f>
        <v>0</v>
      </c>
      <c r="BD257" s="205">
        <f>IF(AZ257=4,G257,0)</f>
        <v>0</v>
      </c>
      <c r="BE257" s="205">
        <f>IF(AZ257=5,G257,0)</f>
        <v>0</v>
      </c>
      <c r="CA257" s="232">
        <v>1</v>
      </c>
      <c r="CB257" s="232">
        <v>1</v>
      </c>
    </row>
    <row r="258" spans="1:80">
      <c r="A258" s="241"/>
      <c r="B258" s="245"/>
      <c r="C258" s="375" t="s">
        <v>1526</v>
      </c>
      <c r="D258" s="376"/>
      <c r="E258" s="246">
        <v>6.5</v>
      </c>
      <c r="F258" s="247"/>
      <c r="G258" s="248"/>
      <c r="H258" s="249"/>
      <c r="I258" s="243"/>
      <c r="J258" s="250"/>
      <c r="K258" s="243"/>
      <c r="M258" s="244" t="s">
        <v>1526</v>
      </c>
      <c r="O258" s="232"/>
    </row>
    <row r="259" spans="1:80">
      <c r="A259" s="233">
        <v>91</v>
      </c>
      <c r="B259" s="234" t="s">
        <v>1527</v>
      </c>
      <c r="C259" s="235" t="s">
        <v>1528</v>
      </c>
      <c r="D259" s="236" t="s">
        <v>1772</v>
      </c>
      <c r="E259" s="237">
        <v>20.3208935</v>
      </c>
      <c r="F259" s="237">
        <v>0</v>
      </c>
      <c r="G259" s="238">
        <f t="shared" ref="G259:G265" si="0">E259*F259</f>
        <v>0</v>
      </c>
      <c r="H259" s="239">
        <v>0</v>
      </c>
      <c r="I259" s="240">
        <f t="shared" ref="I259:I265" si="1">E259*H259</f>
        <v>0</v>
      </c>
      <c r="J259" s="239"/>
      <c r="K259" s="240">
        <f t="shared" ref="K259:K265" si="2">E259*J259</f>
        <v>0</v>
      </c>
      <c r="O259" s="232">
        <v>2</v>
      </c>
      <c r="AA259" s="205">
        <v>8</v>
      </c>
      <c r="AB259" s="205">
        <v>0</v>
      </c>
      <c r="AC259" s="205">
        <v>3</v>
      </c>
      <c r="AZ259" s="205">
        <v>1</v>
      </c>
      <c r="BA259" s="205">
        <f t="shared" ref="BA259:BA265" si="3">IF(AZ259=1,G259,0)</f>
        <v>0</v>
      </c>
      <c r="BB259" s="205">
        <f t="shared" ref="BB259:BB265" si="4">IF(AZ259=2,G259,0)</f>
        <v>0</v>
      </c>
      <c r="BC259" s="205">
        <f t="shared" ref="BC259:BC265" si="5">IF(AZ259=3,G259,0)</f>
        <v>0</v>
      </c>
      <c r="BD259" s="205">
        <f t="shared" ref="BD259:BD265" si="6">IF(AZ259=4,G259,0)</f>
        <v>0</v>
      </c>
      <c r="BE259" s="205">
        <f t="shared" ref="BE259:BE265" si="7">IF(AZ259=5,G259,0)</f>
        <v>0</v>
      </c>
      <c r="CA259" s="232">
        <v>8</v>
      </c>
      <c r="CB259" s="232">
        <v>0</v>
      </c>
    </row>
    <row r="260" spans="1:80">
      <c r="A260" s="233">
        <v>92</v>
      </c>
      <c r="B260" s="234" t="s">
        <v>1529</v>
      </c>
      <c r="C260" s="235" t="s">
        <v>1530</v>
      </c>
      <c r="D260" s="236" t="s">
        <v>1772</v>
      </c>
      <c r="E260" s="237">
        <v>40.641787000000001</v>
      </c>
      <c r="F260" s="237">
        <v>0</v>
      </c>
      <c r="G260" s="238">
        <f t="shared" si="0"/>
        <v>0</v>
      </c>
      <c r="H260" s="239">
        <v>0</v>
      </c>
      <c r="I260" s="240">
        <f t="shared" si="1"/>
        <v>0</v>
      </c>
      <c r="J260" s="239"/>
      <c r="K260" s="240">
        <f t="shared" si="2"/>
        <v>0</v>
      </c>
      <c r="O260" s="232">
        <v>2</v>
      </c>
      <c r="AA260" s="205">
        <v>8</v>
      </c>
      <c r="AB260" s="205">
        <v>0</v>
      </c>
      <c r="AC260" s="205">
        <v>3</v>
      </c>
      <c r="AZ260" s="205">
        <v>1</v>
      </c>
      <c r="BA260" s="205">
        <f t="shared" si="3"/>
        <v>0</v>
      </c>
      <c r="BB260" s="205">
        <f t="shared" si="4"/>
        <v>0</v>
      </c>
      <c r="BC260" s="205">
        <f t="shared" si="5"/>
        <v>0</v>
      </c>
      <c r="BD260" s="205">
        <f t="shared" si="6"/>
        <v>0</v>
      </c>
      <c r="BE260" s="205">
        <f t="shared" si="7"/>
        <v>0</v>
      </c>
      <c r="CA260" s="232">
        <v>8</v>
      </c>
      <c r="CB260" s="232">
        <v>0</v>
      </c>
    </row>
    <row r="261" spans="1:80">
      <c r="A261" s="233">
        <v>93</v>
      </c>
      <c r="B261" s="234" t="s">
        <v>787</v>
      </c>
      <c r="C261" s="235" t="s">
        <v>788</v>
      </c>
      <c r="D261" s="236" t="s">
        <v>1772</v>
      </c>
      <c r="E261" s="237">
        <v>40.641787000000001</v>
      </c>
      <c r="F261" s="237">
        <v>0</v>
      </c>
      <c r="G261" s="238">
        <f t="shared" si="0"/>
        <v>0</v>
      </c>
      <c r="H261" s="239">
        <v>0</v>
      </c>
      <c r="I261" s="240">
        <f t="shared" si="1"/>
        <v>0</v>
      </c>
      <c r="J261" s="239"/>
      <c r="K261" s="240">
        <f t="shared" si="2"/>
        <v>0</v>
      </c>
      <c r="O261" s="232">
        <v>2</v>
      </c>
      <c r="AA261" s="205">
        <v>8</v>
      </c>
      <c r="AB261" s="205">
        <v>1</v>
      </c>
      <c r="AC261" s="205">
        <v>3</v>
      </c>
      <c r="AZ261" s="205">
        <v>1</v>
      </c>
      <c r="BA261" s="205">
        <f t="shared" si="3"/>
        <v>0</v>
      </c>
      <c r="BB261" s="205">
        <f t="shared" si="4"/>
        <v>0</v>
      </c>
      <c r="BC261" s="205">
        <f t="shared" si="5"/>
        <v>0</v>
      </c>
      <c r="BD261" s="205">
        <f t="shared" si="6"/>
        <v>0</v>
      </c>
      <c r="BE261" s="205">
        <f t="shared" si="7"/>
        <v>0</v>
      </c>
      <c r="CA261" s="232">
        <v>8</v>
      </c>
      <c r="CB261" s="232">
        <v>1</v>
      </c>
    </row>
    <row r="262" spans="1:80">
      <c r="A262" s="233">
        <v>94</v>
      </c>
      <c r="B262" s="234" t="s">
        <v>789</v>
      </c>
      <c r="C262" s="235" t="s">
        <v>790</v>
      </c>
      <c r="D262" s="236" t="s">
        <v>1772</v>
      </c>
      <c r="E262" s="237">
        <v>365.77608300000003</v>
      </c>
      <c r="F262" s="237">
        <v>0</v>
      </c>
      <c r="G262" s="238">
        <f t="shared" si="0"/>
        <v>0</v>
      </c>
      <c r="H262" s="239">
        <v>0</v>
      </c>
      <c r="I262" s="240">
        <f t="shared" si="1"/>
        <v>0</v>
      </c>
      <c r="J262" s="239"/>
      <c r="K262" s="240">
        <f t="shared" si="2"/>
        <v>0</v>
      </c>
      <c r="O262" s="232">
        <v>2</v>
      </c>
      <c r="AA262" s="205">
        <v>8</v>
      </c>
      <c r="AB262" s="205">
        <v>1</v>
      </c>
      <c r="AC262" s="205">
        <v>3</v>
      </c>
      <c r="AZ262" s="205">
        <v>1</v>
      </c>
      <c r="BA262" s="205">
        <f t="shared" si="3"/>
        <v>0</v>
      </c>
      <c r="BB262" s="205">
        <f t="shared" si="4"/>
        <v>0</v>
      </c>
      <c r="BC262" s="205">
        <f t="shared" si="5"/>
        <v>0</v>
      </c>
      <c r="BD262" s="205">
        <f t="shared" si="6"/>
        <v>0</v>
      </c>
      <c r="BE262" s="205">
        <f t="shared" si="7"/>
        <v>0</v>
      </c>
      <c r="CA262" s="232">
        <v>8</v>
      </c>
      <c r="CB262" s="232">
        <v>1</v>
      </c>
    </row>
    <row r="263" spans="1:80">
      <c r="A263" s="233">
        <v>95</v>
      </c>
      <c r="B263" s="234" t="s">
        <v>791</v>
      </c>
      <c r="C263" s="235" t="s">
        <v>792</v>
      </c>
      <c r="D263" s="236" t="s">
        <v>1772</v>
      </c>
      <c r="E263" s="237">
        <v>40.641787000000001</v>
      </c>
      <c r="F263" s="237">
        <v>0</v>
      </c>
      <c r="G263" s="238">
        <f t="shared" si="0"/>
        <v>0</v>
      </c>
      <c r="H263" s="239">
        <v>0</v>
      </c>
      <c r="I263" s="240">
        <f t="shared" si="1"/>
        <v>0</v>
      </c>
      <c r="J263" s="239"/>
      <c r="K263" s="240">
        <f t="shared" si="2"/>
        <v>0</v>
      </c>
      <c r="O263" s="232">
        <v>2</v>
      </c>
      <c r="AA263" s="205">
        <v>8</v>
      </c>
      <c r="AB263" s="205">
        <v>1</v>
      </c>
      <c r="AC263" s="205">
        <v>3</v>
      </c>
      <c r="AZ263" s="205">
        <v>1</v>
      </c>
      <c r="BA263" s="205">
        <f t="shared" si="3"/>
        <v>0</v>
      </c>
      <c r="BB263" s="205">
        <f t="shared" si="4"/>
        <v>0</v>
      </c>
      <c r="BC263" s="205">
        <f t="shared" si="5"/>
        <v>0</v>
      </c>
      <c r="BD263" s="205">
        <f t="shared" si="6"/>
        <v>0</v>
      </c>
      <c r="BE263" s="205">
        <f t="shared" si="7"/>
        <v>0</v>
      </c>
      <c r="CA263" s="232">
        <v>8</v>
      </c>
      <c r="CB263" s="232">
        <v>1</v>
      </c>
    </row>
    <row r="264" spans="1:80">
      <c r="A264" s="233">
        <v>96</v>
      </c>
      <c r="B264" s="234" t="s">
        <v>793</v>
      </c>
      <c r="C264" s="235" t="s">
        <v>794</v>
      </c>
      <c r="D264" s="236" t="s">
        <v>1772</v>
      </c>
      <c r="E264" s="237">
        <v>162.567148</v>
      </c>
      <c r="F264" s="237">
        <v>0</v>
      </c>
      <c r="G264" s="238">
        <f t="shared" si="0"/>
        <v>0</v>
      </c>
      <c r="H264" s="239">
        <v>0</v>
      </c>
      <c r="I264" s="240">
        <f t="shared" si="1"/>
        <v>0</v>
      </c>
      <c r="J264" s="239"/>
      <c r="K264" s="240">
        <f t="shared" si="2"/>
        <v>0</v>
      </c>
      <c r="O264" s="232">
        <v>2</v>
      </c>
      <c r="AA264" s="205">
        <v>8</v>
      </c>
      <c r="AB264" s="205">
        <v>0</v>
      </c>
      <c r="AC264" s="205">
        <v>3</v>
      </c>
      <c r="AZ264" s="205">
        <v>1</v>
      </c>
      <c r="BA264" s="205">
        <f t="shared" si="3"/>
        <v>0</v>
      </c>
      <c r="BB264" s="205">
        <f t="shared" si="4"/>
        <v>0</v>
      </c>
      <c r="BC264" s="205">
        <f t="shared" si="5"/>
        <v>0</v>
      </c>
      <c r="BD264" s="205">
        <f t="shared" si="6"/>
        <v>0</v>
      </c>
      <c r="BE264" s="205">
        <f t="shared" si="7"/>
        <v>0</v>
      </c>
      <c r="CA264" s="232">
        <v>8</v>
      </c>
      <c r="CB264" s="232">
        <v>0</v>
      </c>
    </row>
    <row r="265" spans="1:80">
      <c r="A265" s="233">
        <v>97</v>
      </c>
      <c r="B265" s="234" t="s">
        <v>795</v>
      </c>
      <c r="C265" s="235" t="s">
        <v>796</v>
      </c>
      <c r="D265" s="236" t="s">
        <v>1772</v>
      </c>
      <c r="E265" s="237">
        <v>40.641787000000001</v>
      </c>
      <c r="F265" s="237">
        <v>0</v>
      </c>
      <c r="G265" s="238">
        <f t="shared" si="0"/>
        <v>0</v>
      </c>
      <c r="H265" s="239">
        <v>0</v>
      </c>
      <c r="I265" s="240">
        <f t="shared" si="1"/>
        <v>0</v>
      </c>
      <c r="J265" s="239"/>
      <c r="K265" s="240">
        <f t="shared" si="2"/>
        <v>0</v>
      </c>
      <c r="O265" s="232">
        <v>2</v>
      </c>
      <c r="AA265" s="205">
        <v>8</v>
      </c>
      <c r="AB265" s="205">
        <v>0</v>
      </c>
      <c r="AC265" s="205">
        <v>3</v>
      </c>
      <c r="AZ265" s="205">
        <v>1</v>
      </c>
      <c r="BA265" s="205">
        <f t="shared" si="3"/>
        <v>0</v>
      </c>
      <c r="BB265" s="205">
        <f t="shared" si="4"/>
        <v>0</v>
      </c>
      <c r="BC265" s="205">
        <f t="shared" si="5"/>
        <v>0</v>
      </c>
      <c r="BD265" s="205">
        <f t="shared" si="6"/>
        <v>0</v>
      </c>
      <c r="BE265" s="205">
        <f t="shared" si="7"/>
        <v>0</v>
      </c>
      <c r="CA265" s="232">
        <v>8</v>
      </c>
      <c r="CB265" s="232">
        <v>0</v>
      </c>
    </row>
    <row r="266" spans="1:80">
      <c r="A266" s="251"/>
      <c r="B266" s="252" t="s">
        <v>1662</v>
      </c>
      <c r="C266" s="253" t="s">
        <v>2258</v>
      </c>
      <c r="D266" s="254"/>
      <c r="E266" s="255"/>
      <c r="F266" s="256"/>
      <c r="G266" s="257">
        <f>SUM(G228:G265)</f>
        <v>0</v>
      </c>
      <c r="H266" s="258"/>
      <c r="I266" s="259">
        <f>SUM(I228:I265)</f>
        <v>0.57754738500000002</v>
      </c>
      <c r="J266" s="258"/>
      <c r="K266" s="259">
        <f>SUM(K228:K265)</f>
        <v>-40.641787000000008</v>
      </c>
      <c r="O266" s="232">
        <v>4</v>
      </c>
      <c r="BA266" s="260">
        <f>SUM(BA228:BA265)</f>
        <v>0</v>
      </c>
      <c r="BB266" s="260">
        <f>SUM(BB228:BB265)</f>
        <v>0</v>
      </c>
      <c r="BC266" s="260">
        <f>SUM(BC228:BC265)</f>
        <v>0</v>
      </c>
      <c r="BD266" s="260">
        <f>SUM(BD228:BD265)</f>
        <v>0</v>
      </c>
      <c r="BE266" s="260">
        <f>SUM(BE228:BE265)</f>
        <v>0</v>
      </c>
    </row>
    <row r="267" spans="1:80">
      <c r="A267" s="222" t="s">
        <v>1659</v>
      </c>
      <c r="B267" s="223" t="s">
        <v>797</v>
      </c>
      <c r="C267" s="224" t="s">
        <v>798</v>
      </c>
      <c r="D267" s="225"/>
      <c r="E267" s="226"/>
      <c r="F267" s="226"/>
      <c r="G267" s="227"/>
      <c r="H267" s="228"/>
      <c r="I267" s="229"/>
      <c r="J267" s="230"/>
      <c r="K267" s="231"/>
      <c r="O267" s="232">
        <v>1</v>
      </c>
    </row>
    <row r="268" spans="1:80">
      <c r="A268" s="233">
        <v>98</v>
      </c>
      <c r="B268" s="234" t="s">
        <v>800</v>
      </c>
      <c r="C268" s="235" t="s">
        <v>801</v>
      </c>
      <c r="D268" s="236" t="s">
        <v>1772</v>
      </c>
      <c r="E268" s="237">
        <v>137.97301565000001</v>
      </c>
      <c r="F268" s="237">
        <v>0</v>
      </c>
      <c r="G268" s="238">
        <f>E268*F268</f>
        <v>0</v>
      </c>
      <c r="H268" s="239">
        <v>0</v>
      </c>
      <c r="I268" s="240">
        <f>E268*H268</f>
        <v>0</v>
      </c>
      <c r="J268" s="239"/>
      <c r="K268" s="240">
        <f>E268*J268</f>
        <v>0</v>
      </c>
      <c r="O268" s="232">
        <v>2</v>
      </c>
      <c r="AA268" s="205">
        <v>7</v>
      </c>
      <c r="AB268" s="205">
        <v>1</v>
      </c>
      <c r="AC268" s="205">
        <v>2</v>
      </c>
      <c r="AZ268" s="205">
        <v>1</v>
      </c>
      <c r="BA268" s="205">
        <f>IF(AZ268=1,G268,0)</f>
        <v>0</v>
      </c>
      <c r="BB268" s="205">
        <f>IF(AZ268=2,G268,0)</f>
        <v>0</v>
      </c>
      <c r="BC268" s="205">
        <f>IF(AZ268=3,G268,0)</f>
        <v>0</v>
      </c>
      <c r="BD268" s="205">
        <f>IF(AZ268=4,G268,0)</f>
        <v>0</v>
      </c>
      <c r="BE268" s="205">
        <f>IF(AZ268=5,G268,0)</f>
        <v>0</v>
      </c>
      <c r="CA268" s="232">
        <v>7</v>
      </c>
      <c r="CB268" s="232">
        <v>1</v>
      </c>
    </row>
    <row r="269" spans="1:80">
      <c r="A269" s="251"/>
      <c r="B269" s="252" t="s">
        <v>1662</v>
      </c>
      <c r="C269" s="253" t="s">
        <v>799</v>
      </c>
      <c r="D269" s="254"/>
      <c r="E269" s="255"/>
      <c r="F269" s="256"/>
      <c r="G269" s="257">
        <f>SUM(G267:G268)</f>
        <v>0</v>
      </c>
      <c r="H269" s="258"/>
      <c r="I269" s="259">
        <f>SUM(I267:I268)</f>
        <v>0</v>
      </c>
      <c r="J269" s="258"/>
      <c r="K269" s="259">
        <f>SUM(K267:K268)</f>
        <v>0</v>
      </c>
      <c r="O269" s="232">
        <v>4</v>
      </c>
      <c r="BA269" s="260">
        <f>SUM(BA267:BA268)</f>
        <v>0</v>
      </c>
      <c r="BB269" s="260">
        <f>SUM(BB267:BB268)</f>
        <v>0</v>
      </c>
      <c r="BC269" s="260">
        <f>SUM(BC267:BC268)</f>
        <v>0</v>
      </c>
      <c r="BD269" s="260">
        <f>SUM(BD267:BD268)</f>
        <v>0</v>
      </c>
      <c r="BE269" s="260">
        <f>SUM(BE267:BE268)</f>
        <v>0</v>
      </c>
    </row>
    <row r="270" spans="1:80">
      <c r="A270" s="222" t="s">
        <v>1659</v>
      </c>
      <c r="B270" s="223" t="s">
        <v>880</v>
      </c>
      <c r="C270" s="224" t="s">
        <v>881</v>
      </c>
      <c r="D270" s="225"/>
      <c r="E270" s="226"/>
      <c r="F270" s="226"/>
      <c r="G270" s="227"/>
      <c r="H270" s="228"/>
      <c r="I270" s="229"/>
      <c r="J270" s="230"/>
      <c r="K270" s="231"/>
      <c r="O270" s="232">
        <v>1</v>
      </c>
    </row>
    <row r="271" spans="1:80">
      <c r="A271" s="233">
        <v>99</v>
      </c>
      <c r="B271" s="234" t="s">
        <v>1531</v>
      </c>
      <c r="C271" s="235" t="s">
        <v>1532</v>
      </c>
      <c r="D271" s="236" t="s">
        <v>1739</v>
      </c>
      <c r="E271" s="237">
        <v>22.017499999999998</v>
      </c>
      <c r="F271" s="237">
        <v>0</v>
      </c>
      <c r="G271" s="238">
        <f>E271*F271</f>
        <v>0</v>
      </c>
      <c r="H271" s="239">
        <v>3.0000000000000001E-3</v>
      </c>
      <c r="I271" s="240">
        <f>E271*H271</f>
        <v>6.60525E-2</v>
      </c>
      <c r="J271" s="239">
        <v>0</v>
      </c>
      <c r="K271" s="240">
        <f>E271*J271</f>
        <v>0</v>
      </c>
      <c r="O271" s="232">
        <v>2</v>
      </c>
      <c r="AA271" s="205">
        <v>1</v>
      </c>
      <c r="AB271" s="205">
        <v>7</v>
      </c>
      <c r="AC271" s="205">
        <v>7</v>
      </c>
      <c r="AZ271" s="205">
        <v>2</v>
      </c>
      <c r="BA271" s="205">
        <f>IF(AZ271=1,G271,0)</f>
        <v>0</v>
      </c>
      <c r="BB271" s="205">
        <f>IF(AZ271=2,G271,0)</f>
        <v>0</v>
      </c>
      <c r="BC271" s="205">
        <f>IF(AZ271=3,G271,0)</f>
        <v>0</v>
      </c>
      <c r="BD271" s="205">
        <f>IF(AZ271=4,G271,0)</f>
        <v>0</v>
      </c>
      <c r="BE271" s="205">
        <f>IF(AZ271=5,G271,0)</f>
        <v>0</v>
      </c>
      <c r="CA271" s="232">
        <v>1</v>
      </c>
      <c r="CB271" s="232">
        <v>7</v>
      </c>
    </row>
    <row r="272" spans="1:80">
      <c r="A272" s="241"/>
      <c r="B272" s="245"/>
      <c r="C272" s="375" t="s">
        <v>1533</v>
      </c>
      <c r="D272" s="376"/>
      <c r="E272" s="246">
        <v>0</v>
      </c>
      <c r="F272" s="247"/>
      <c r="G272" s="248"/>
      <c r="H272" s="249"/>
      <c r="I272" s="243"/>
      <c r="J272" s="250"/>
      <c r="K272" s="243"/>
      <c r="M272" s="244" t="s">
        <v>1533</v>
      </c>
      <c r="O272" s="232"/>
    </row>
    <row r="273" spans="1:80">
      <c r="A273" s="241"/>
      <c r="B273" s="245"/>
      <c r="C273" s="375" t="s">
        <v>1534</v>
      </c>
      <c r="D273" s="376"/>
      <c r="E273" s="246">
        <v>10.263</v>
      </c>
      <c r="F273" s="247"/>
      <c r="G273" s="248"/>
      <c r="H273" s="249"/>
      <c r="I273" s="243"/>
      <c r="J273" s="250"/>
      <c r="K273" s="243"/>
      <c r="M273" s="244" t="s">
        <v>1534</v>
      </c>
      <c r="O273" s="232"/>
    </row>
    <row r="274" spans="1:80">
      <c r="A274" s="241"/>
      <c r="B274" s="245"/>
      <c r="C274" s="375" t="s">
        <v>1535</v>
      </c>
      <c r="D274" s="376"/>
      <c r="E274" s="246">
        <v>9.4855</v>
      </c>
      <c r="F274" s="247"/>
      <c r="G274" s="248"/>
      <c r="H274" s="249"/>
      <c r="I274" s="243"/>
      <c r="J274" s="250"/>
      <c r="K274" s="243"/>
      <c r="M274" s="244" t="s">
        <v>1535</v>
      </c>
      <c r="O274" s="232"/>
    </row>
    <row r="275" spans="1:80" ht="22.5">
      <c r="A275" s="241"/>
      <c r="B275" s="245"/>
      <c r="C275" s="375" t="s">
        <v>1536</v>
      </c>
      <c r="D275" s="376"/>
      <c r="E275" s="246">
        <v>2.2690000000000001</v>
      </c>
      <c r="F275" s="247"/>
      <c r="G275" s="248"/>
      <c r="H275" s="249"/>
      <c r="I275" s="243"/>
      <c r="J275" s="250"/>
      <c r="K275" s="243"/>
      <c r="M275" s="244" t="s">
        <v>1536</v>
      </c>
      <c r="O275" s="232"/>
    </row>
    <row r="276" spans="1:80">
      <c r="A276" s="233">
        <v>100</v>
      </c>
      <c r="B276" s="234" t="s">
        <v>1537</v>
      </c>
      <c r="C276" s="235" t="s">
        <v>1538</v>
      </c>
      <c r="D276" s="236" t="s">
        <v>1739</v>
      </c>
      <c r="E276" s="237">
        <v>2.3371</v>
      </c>
      <c r="F276" s="237">
        <v>0</v>
      </c>
      <c r="G276" s="238">
        <f>E276*F276</f>
        <v>0</v>
      </c>
      <c r="H276" s="239">
        <v>0</v>
      </c>
      <c r="I276" s="240">
        <f>E276*H276</f>
        <v>0</v>
      </c>
      <c r="J276" s="239"/>
      <c r="K276" s="240">
        <f>E276*J276</f>
        <v>0</v>
      </c>
      <c r="O276" s="232">
        <v>2</v>
      </c>
      <c r="AA276" s="205">
        <v>12</v>
      </c>
      <c r="AB276" s="205">
        <v>0</v>
      </c>
      <c r="AC276" s="205">
        <v>4</v>
      </c>
      <c r="AZ276" s="205">
        <v>2</v>
      </c>
      <c r="BA276" s="205">
        <f>IF(AZ276=1,G276,0)</f>
        <v>0</v>
      </c>
      <c r="BB276" s="205">
        <f>IF(AZ276=2,G276,0)</f>
        <v>0</v>
      </c>
      <c r="BC276" s="205">
        <f>IF(AZ276=3,G276,0)</f>
        <v>0</v>
      </c>
      <c r="BD276" s="205">
        <f>IF(AZ276=4,G276,0)</f>
        <v>0</v>
      </c>
      <c r="BE276" s="205">
        <f>IF(AZ276=5,G276,0)</f>
        <v>0</v>
      </c>
      <c r="CA276" s="232">
        <v>12</v>
      </c>
      <c r="CB276" s="232">
        <v>0</v>
      </c>
    </row>
    <row r="277" spans="1:80" ht="22.5">
      <c r="A277" s="241"/>
      <c r="B277" s="245"/>
      <c r="C277" s="375" t="s">
        <v>1539</v>
      </c>
      <c r="D277" s="376"/>
      <c r="E277" s="246">
        <v>2.3371</v>
      </c>
      <c r="F277" s="247"/>
      <c r="G277" s="248"/>
      <c r="H277" s="249"/>
      <c r="I277" s="243"/>
      <c r="J277" s="250"/>
      <c r="K277" s="243"/>
      <c r="M277" s="244" t="s">
        <v>1539</v>
      </c>
      <c r="O277" s="232"/>
    </row>
    <row r="278" spans="1:80">
      <c r="A278" s="233">
        <v>101</v>
      </c>
      <c r="B278" s="234" t="s">
        <v>1540</v>
      </c>
      <c r="C278" s="235" t="s">
        <v>1541</v>
      </c>
      <c r="D278" s="236" t="s">
        <v>1739</v>
      </c>
      <c r="E278" s="237">
        <v>20.341000000000001</v>
      </c>
      <c r="F278" s="237">
        <v>0</v>
      </c>
      <c r="G278" s="238">
        <f>E278*F278</f>
        <v>0</v>
      </c>
      <c r="H278" s="239">
        <v>2.5000000000000001E-3</v>
      </c>
      <c r="I278" s="240">
        <f>E278*H278</f>
        <v>5.0852500000000002E-2</v>
      </c>
      <c r="J278" s="239"/>
      <c r="K278" s="240">
        <f>E278*J278</f>
        <v>0</v>
      </c>
      <c r="O278" s="232">
        <v>2</v>
      </c>
      <c r="AA278" s="205">
        <v>3</v>
      </c>
      <c r="AB278" s="205">
        <v>7</v>
      </c>
      <c r="AC278" s="205">
        <v>63150924</v>
      </c>
      <c r="AZ278" s="205">
        <v>2</v>
      </c>
      <c r="BA278" s="205">
        <f>IF(AZ278=1,G278,0)</f>
        <v>0</v>
      </c>
      <c r="BB278" s="205">
        <f>IF(AZ278=2,G278,0)</f>
        <v>0</v>
      </c>
      <c r="BC278" s="205">
        <f>IF(AZ278=3,G278,0)</f>
        <v>0</v>
      </c>
      <c r="BD278" s="205">
        <f>IF(AZ278=4,G278,0)</f>
        <v>0</v>
      </c>
      <c r="BE278" s="205">
        <f>IF(AZ278=5,G278,0)</f>
        <v>0</v>
      </c>
      <c r="CA278" s="232">
        <v>3</v>
      </c>
      <c r="CB278" s="232">
        <v>7</v>
      </c>
    </row>
    <row r="279" spans="1:80">
      <c r="A279" s="241"/>
      <c r="B279" s="245"/>
      <c r="C279" s="375" t="s">
        <v>1542</v>
      </c>
      <c r="D279" s="376"/>
      <c r="E279" s="246">
        <v>20.341000000000001</v>
      </c>
      <c r="F279" s="247"/>
      <c r="G279" s="248"/>
      <c r="H279" s="249"/>
      <c r="I279" s="243"/>
      <c r="J279" s="250"/>
      <c r="K279" s="243"/>
      <c r="M279" s="244" t="s">
        <v>1542</v>
      </c>
      <c r="O279" s="232"/>
    </row>
    <row r="280" spans="1:80">
      <c r="A280" s="233">
        <v>102</v>
      </c>
      <c r="B280" s="234" t="s">
        <v>1543</v>
      </c>
      <c r="C280" s="235" t="s">
        <v>1544</v>
      </c>
      <c r="D280" s="236" t="s">
        <v>1581</v>
      </c>
      <c r="E280" s="237"/>
      <c r="F280" s="237">
        <v>0</v>
      </c>
      <c r="G280" s="238">
        <f>E280*F280</f>
        <v>0</v>
      </c>
      <c r="H280" s="239">
        <v>0</v>
      </c>
      <c r="I280" s="240">
        <f>E280*H280</f>
        <v>0</v>
      </c>
      <c r="J280" s="239"/>
      <c r="K280" s="240">
        <f>E280*J280</f>
        <v>0</v>
      </c>
      <c r="O280" s="232">
        <v>2</v>
      </c>
      <c r="AA280" s="205">
        <v>7</v>
      </c>
      <c r="AB280" s="205">
        <v>1002</v>
      </c>
      <c r="AC280" s="205">
        <v>5</v>
      </c>
      <c r="AZ280" s="205">
        <v>2</v>
      </c>
      <c r="BA280" s="205">
        <f>IF(AZ280=1,G280,0)</f>
        <v>0</v>
      </c>
      <c r="BB280" s="205">
        <f>IF(AZ280=2,G280,0)</f>
        <v>0</v>
      </c>
      <c r="BC280" s="205">
        <f>IF(AZ280=3,G280,0)</f>
        <v>0</v>
      </c>
      <c r="BD280" s="205">
        <f>IF(AZ280=4,G280,0)</f>
        <v>0</v>
      </c>
      <c r="BE280" s="205">
        <f>IF(AZ280=5,G280,0)</f>
        <v>0</v>
      </c>
      <c r="CA280" s="232">
        <v>7</v>
      </c>
      <c r="CB280" s="232">
        <v>1002</v>
      </c>
    </row>
    <row r="281" spans="1:80">
      <c r="A281" s="251"/>
      <c r="B281" s="252" t="s">
        <v>1662</v>
      </c>
      <c r="C281" s="253" t="s">
        <v>882</v>
      </c>
      <c r="D281" s="254"/>
      <c r="E281" s="255"/>
      <c r="F281" s="256"/>
      <c r="G281" s="257">
        <f>SUM(G270:G280)</f>
        <v>0</v>
      </c>
      <c r="H281" s="258"/>
      <c r="I281" s="259">
        <f>SUM(I270:I280)</f>
        <v>0.11690500000000001</v>
      </c>
      <c r="J281" s="258"/>
      <c r="K281" s="259">
        <f>SUM(K270:K280)</f>
        <v>0</v>
      </c>
      <c r="O281" s="232">
        <v>4</v>
      </c>
      <c r="BA281" s="260">
        <f>SUM(BA270:BA280)</f>
        <v>0</v>
      </c>
      <c r="BB281" s="260">
        <f>SUM(BB270:BB280)</f>
        <v>0</v>
      </c>
      <c r="BC281" s="260">
        <f>SUM(BC270:BC280)</f>
        <v>0</v>
      </c>
      <c r="BD281" s="260">
        <f>SUM(BD270:BD280)</f>
        <v>0</v>
      </c>
      <c r="BE281" s="260">
        <f>SUM(BE270:BE280)</f>
        <v>0</v>
      </c>
    </row>
    <row r="282" spans="1:80">
      <c r="A282" s="222" t="s">
        <v>1659</v>
      </c>
      <c r="B282" s="223" t="s">
        <v>962</v>
      </c>
      <c r="C282" s="224" t="s">
        <v>963</v>
      </c>
      <c r="D282" s="225"/>
      <c r="E282" s="226"/>
      <c r="F282" s="226"/>
      <c r="G282" s="227"/>
      <c r="H282" s="228"/>
      <c r="I282" s="229"/>
      <c r="J282" s="230"/>
      <c r="K282" s="231"/>
      <c r="O282" s="232">
        <v>1</v>
      </c>
    </row>
    <row r="283" spans="1:80" ht="22.5">
      <c r="A283" s="328">
        <v>103</v>
      </c>
      <c r="B283" s="329" t="s">
        <v>965</v>
      </c>
      <c r="C283" s="330" t="s">
        <v>1545</v>
      </c>
      <c r="D283" s="331" t="s">
        <v>1798</v>
      </c>
      <c r="E283" s="332">
        <v>1</v>
      </c>
      <c r="F283" s="332">
        <v>0</v>
      </c>
      <c r="G283" s="333">
        <f>E283*F283</f>
        <v>0</v>
      </c>
      <c r="H283" s="239">
        <v>0</v>
      </c>
      <c r="I283" s="240">
        <f>E283*H283</f>
        <v>0</v>
      </c>
      <c r="J283" s="239"/>
      <c r="K283" s="240">
        <f>E283*J283</f>
        <v>0</v>
      </c>
      <c r="O283" s="232">
        <v>2</v>
      </c>
      <c r="AA283" s="205">
        <v>12</v>
      </c>
      <c r="AB283" s="205">
        <v>0</v>
      </c>
      <c r="AC283" s="205">
        <v>5</v>
      </c>
      <c r="AZ283" s="205">
        <v>2</v>
      </c>
      <c r="BA283" s="205">
        <f>IF(AZ283=1,G283,0)</f>
        <v>0</v>
      </c>
      <c r="BB283" s="205">
        <f>IF(AZ283=2,G283,0)</f>
        <v>0</v>
      </c>
      <c r="BC283" s="205">
        <f>IF(AZ283=3,G283,0)</f>
        <v>0</v>
      </c>
      <c r="BD283" s="205">
        <f>IF(AZ283=4,G283,0)</f>
        <v>0</v>
      </c>
      <c r="BE283" s="205">
        <f>IF(AZ283=5,G283,0)</f>
        <v>0</v>
      </c>
      <c r="CA283" s="232">
        <v>12</v>
      </c>
      <c r="CB283" s="232">
        <v>0</v>
      </c>
    </row>
    <row r="284" spans="1:80">
      <c r="A284" s="334"/>
      <c r="B284" s="335"/>
      <c r="C284" s="381" t="s">
        <v>1546</v>
      </c>
      <c r="D284" s="382"/>
      <c r="E284" s="336">
        <v>1</v>
      </c>
      <c r="F284" s="337"/>
      <c r="G284" s="338"/>
      <c r="H284" s="249"/>
      <c r="I284" s="243"/>
      <c r="J284" s="250"/>
      <c r="K284" s="243"/>
      <c r="M284" s="244" t="s">
        <v>1546</v>
      </c>
      <c r="O284" s="232"/>
    </row>
    <row r="285" spans="1:80" ht="22.5">
      <c r="A285" s="328">
        <v>104</v>
      </c>
      <c r="B285" s="329" t="s">
        <v>968</v>
      </c>
      <c r="C285" s="330" t="s">
        <v>1545</v>
      </c>
      <c r="D285" s="331" t="s">
        <v>1798</v>
      </c>
      <c r="E285" s="332">
        <v>1</v>
      </c>
      <c r="F285" s="332">
        <v>0</v>
      </c>
      <c r="G285" s="333">
        <f>E285*F285</f>
        <v>0</v>
      </c>
      <c r="H285" s="239">
        <v>0</v>
      </c>
      <c r="I285" s="240">
        <f>E285*H285</f>
        <v>0</v>
      </c>
      <c r="J285" s="239"/>
      <c r="K285" s="240">
        <f>E285*J285</f>
        <v>0</v>
      </c>
      <c r="O285" s="232">
        <v>2</v>
      </c>
      <c r="AA285" s="205">
        <v>12</v>
      </c>
      <c r="AB285" s="205">
        <v>0</v>
      </c>
      <c r="AC285" s="205">
        <v>6</v>
      </c>
      <c r="AZ285" s="205">
        <v>2</v>
      </c>
      <c r="BA285" s="205">
        <f>IF(AZ285=1,G285,0)</f>
        <v>0</v>
      </c>
      <c r="BB285" s="205">
        <f>IF(AZ285=2,G285,0)</f>
        <v>0</v>
      </c>
      <c r="BC285" s="205">
        <f>IF(AZ285=3,G285,0)</f>
        <v>0</v>
      </c>
      <c r="BD285" s="205">
        <f>IF(AZ285=4,G285,0)</f>
        <v>0</v>
      </c>
      <c r="BE285" s="205">
        <f>IF(AZ285=5,G285,0)</f>
        <v>0</v>
      </c>
      <c r="CA285" s="232">
        <v>12</v>
      </c>
      <c r="CB285" s="232">
        <v>0</v>
      </c>
    </row>
    <row r="286" spans="1:80">
      <c r="A286" s="334"/>
      <c r="B286" s="335"/>
      <c r="C286" s="381" t="s">
        <v>1546</v>
      </c>
      <c r="D286" s="382"/>
      <c r="E286" s="336">
        <v>1</v>
      </c>
      <c r="F286" s="337"/>
      <c r="G286" s="338"/>
      <c r="H286" s="249"/>
      <c r="I286" s="243"/>
      <c r="J286" s="250"/>
      <c r="K286" s="243"/>
      <c r="M286" s="244" t="s">
        <v>1546</v>
      </c>
      <c r="O286" s="232"/>
    </row>
    <row r="287" spans="1:80">
      <c r="A287" s="233">
        <v>105</v>
      </c>
      <c r="B287" s="234" t="s">
        <v>1547</v>
      </c>
      <c r="C287" s="235" t="s">
        <v>1548</v>
      </c>
      <c r="D287" s="236" t="s">
        <v>1581</v>
      </c>
      <c r="E287" s="237"/>
      <c r="F287" s="237">
        <v>0</v>
      </c>
      <c r="G287" s="238">
        <f>E287*F287</f>
        <v>0</v>
      </c>
      <c r="H287" s="239">
        <v>0</v>
      </c>
      <c r="I287" s="240">
        <f>E287*H287</f>
        <v>0</v>
      </c>
      <c r="J287" s="239"/>
      <c r="K287" s="240">
        <f>E287*J287</f>
        <v>0</v>
      </c>
      <c r="O287" s="232">
        <v>2</v>
      </c>
      <c r="AA287" s="205">
        <v>7</v>
      </c>
      <c r="AB287" s="205">
        <v>1002</v>
      </c>
      <c r="AC287" s="205">
        <v>5</v>
      </c>
      <c r="AZ287" s="205">
        <v>2</v>
      </c>
      <c r="BA287" s="205">
        <f>IF(AZ287=1,G287,0)</f>
        <v>0</v>
      </c>
      <c r="BB287" s="205">
        <f>IF(AZ287=2,G287,0)</f>
        <v>0</v>
      </c>
      <c r="BC287" s="205">
        <f>IF(AZ287=3,G287,0)</f>
        <v>0</v>
      </c>
      <c r="BD287" s="205">
        <f>IF(AZ287=4,G287,0)</f>
        <v>0</v>
      </c>
      <c r="BE287" s="205">
        <f>IF(AZ287=5,G287,0)</f>
        <v>0</v>
      </c>
      <c r="CA287" s="232">
        <v>7</v>
      </c>
      <c r="CB287" s="232">
        <v>1002</v>
      </c>
    </row>
    <row r="288" spans="1:80">
      <c r="A288" s="251"/>
      <c r="B288" s="252" t="s">
        <v>1662</v>
      </c>
      <c r="C288" s="253" t="s">
        <v>964</v>
      </c>
      <c r="D288" s="254"/>
      <c r="E288" s="255"/>
      <c r="F288" s="256"/>
      <c r="G288" s="257">
        <f>SUM(G282:G287)</f>
        <v>0</v>
      </c>
      <c r="H288" s="258"/>
      <c r="I288" s="259">
        <f>SUM(I282:I287)</f>
        <v>0</v>
      </c>
      <c r="J288" s="258"/>
      <c r="K288" s="259">
        <f>SUM(K282:K287)</f>
        <v>0</v>
      </c>
      <c r="O288" s="232">
        <v>4</v>
      </c>
      <c r="BA288" s="260">
        <f>SUM(BA282:BA287)</f>
        <v>0</v>
      </c>
      <c r="BB288" s="260">
        <f>SUM(BB282:BB287)</f>
        <v>0</v>
      </c>
      <c r="BC288" s="260">
        <f>SUM(BC282:BC287)</f>
        <v>0</v>
      </c>
      <c r="BD288" s="260">
        <f>SUM(BD282:BD287)</f>
        <v>0</v>
      </c>
      <c r="BE288" s="260">
        <f>SUM(BE282:BE287)</f>
        <v>0</v>
      </c>
    </row>
    <row r="289" spans="1:80">
      <c r="A289" s="222" t="s">
        <v>1659</v>
      </c>
      <c r="B289" s="223" t="s">
        <v>1092</v>
      </c>
      <c r="C289" s="224" t="s">
        <v>1093</v>
      </c>
      <c r="D289" s="225"/>
      <c r="E289" s="226"/>
      <c r="F289" s="226"/>
      <c r="G289" s="227"/>
      <c r="H289" s="228"/>
      <c r="I289" s="229"/>
      <c r="J289" s="230"/>
      <c r="K289" s="231"/>
      <c r="O289" s="232">
        <v>1</v>
      </c>
    </row>
    <row r="290" spans="1:80">
      <c r="A290" s="233">
        <v>106</v>
      </c>
      <c r="B290" s="234" t="s">
        <v>1095</v>
      </c>
      <c r="C290" s="235" t="s">
        <v>1096</v>
      </c>
      <c r="D290" s="236" t="s">
        <v>1739</v>
      </c>
      <c r="E290" s="237">
        <v>36</v>
      </c>
      <c r="F290" s="237">
        <v>0</v>
      </c>
      <c r="G290" s="238">
        <f>E290*F290</f>
        <v>0</v>
      </c>
      <c r="H290" s="239">
        <v>1.1E-4</v>
      </c>
      <c r="I290" s="240">
        <f>E290*H290</f>
        <v>3.96E-3</v>
      </c>
      <c r="J290" s="239">
        <v>0</v>
      </c>
      <c r="K290" s="240">
        <f>E290*J290</f>
        <v>0</v>
      </c>
      <c r="O290" s="232">
        <v>2</v>
      </c>
      <c r="AA290" s="205">
        <v>1</v>
      </c>
      <c r="AB290" s="205">
        <v>7</v>
      </c>
      <c r="AC290" s="205">
        <v>7</v>
      </c>
      <c r="AZ290" s="205">
        <v>2</v>
      </c>
      <c r="BA290" s="205">
        <f>IF(AZ290=1,G290,0)</f>
        <v>0</v>
      </c>
      <c r="BB290" s="205">
        <f>IF(AZ290=2,G290,0)</f>
        <v>0</v>
      </c>
      <c r="BC290" s="205">
        <f>IF(AZ290=3,G290,0)</f>
        <v>0</v>
      </c>
      <c r="BD290" s="205">
        <f>IF(AZ290=4,G290,0)</f>
        <v>0</v>
      </c>
      <c r="BE290" s="205">
        <f>IF(AZ290=5,G290,0)</f>
        <v>0</v>
      </c>
      <c r="CA290" s="232">
        <v>1</v>
      </c>
      <c r="CB290" s="232">
        <v>7</v>
      </c>
    </row>
    <row r="291" spans="1:80">
      <c r="A291" s="241"/>
      <c r="B291" s="245"/>
      <c r="C291" s="375" t="s">
        <v>1549</v>
      </c>
      <c r="D291" s="376"/>
      <c r="E291" s="246">
        <v>36</v>
      </c>
      <c r="F291" s="247"/>
      <c r="G291" s="248"/>
      <c r="H291" s="249"/>
      <c r="I291" s="243"/>
      <c r="J291" s="250"/>
      <c r="K291" s="243"/>
      <c r="M291" s="244" t="s">
        <v>1549</v>
      </c>
      <c r="O291" s="232"/>
    </row>
    <row r="292" spans="1:80">
      <c r="A292" s="233">
        <v>107</v>
      </c>
      <c r="B292" s="234" t="s">
        <v>1099</v>
      </c>
      <c r="C292" s="235" t="s">
        <v>1100</v>
      </c>
      <c r="D292" s="236" t="s">
        <v>1739</v>
      </c>
      <c r="E292" s="237">
        <v>36</v>
      </c>
      <c r="F292" s="237">
        <v>0</v>
      </c>
      <c r="G292" s="238">
        <f>E292*F292</f>
        <v>0</v>
      </c>
      <c r="H292" s="239">
        <v>4.0000000000000003E-5</v>
      </c>
      <c r="I292" s="240">
        <f>E292*H292</f>
        <v>1.4400000000000001E-3</v>
      </c>
      <c r="J292" s="239">
        <v>0</v>
      </c>
      <c r="K292" s="240">
        <f>E292*J292</f>
        <v>0</v>
      </c>
      <c r="O292" s="232">
        <v>2</v>
      </c>
      <c r="AA292" s="205">
        <v>1</v>
      </c>
      <c r="AB292" s="205">
        <v>7</v>
      </c>
      <c r="AC292" s="205">
        <v>7</v>
      </c>
      <c r="AZ292" s="205">
        <v>2</v>
      </c>
      <c r="BA292" s="205">
        <f>IF(AZ292=1,G292,0)</f>
        <v>0</v>
      </c>
      <c r="BB292" s="205">
        <f>IF(AZ292=2,G292,0)</f>
        <v>0</v>
      </c>
      <c r="BC292" s="205">
        <f>IF(AZ292=3,G292,0)</f>
        <v>0</v>
      </c>
      <c r="BD292" s="205">
        <f>IF(AZ292=4,G292,0)</f>
        <v>0</v>
      </c>
      <c r="BE292" s="205">
        <f>IF(AZ292=5,G292,0)</f>
        <v>0</v>
      </c>
      <c r="CA292" s="232">
        <v>1</v>
      </c>
      <c r="CB292" s="232">
        <v>7</v>
      </c>
    </row>
    <row r="293" spans="1:80">
      <c r="A293" s="241"/>
      <c r="B293" s="245"/>
      <c r="C293" s="375" t="s">
        <v>1549</v>
      </c>
      <c r="D293" s="376"/>
      <c r="E293" s="246">
        <v>36</v>
      </c>
      <c r="F293" s="247"/>
      <c r="G293" s="248"/>
      <c r="H293" s="249"/>
      <c r="I293" s="243"/>
      <c r="J293" s="250"/>
      <c r="K293" s="243"/>
      <c r="M293" s="244" t="s">
        <v>1549</v>
      </c>
      <c r="O293" s="232"/>
    </row>
    <row r="294" spans="1:80">
      <c r="A294" s="233">
        <v>108</v>
      </c>
      <c r="B294" s="234" t="s">
        <v>1101</v>
      </c>
      <c r="C294" s="235" t="s">
        <v>1102</v>
      </c>
      <c r="D294" s="236" t="s">
        <v>1798</v>
      </c>
      <c r="E294" s="237">
        <v>6</v>
      </c>
      <c r="F294" s="237">
        <v>0</v>
      </c>
      <c r="G294" s="238">
        <f>E294*F294</f>
        <v>0</v>
      </c>
      <c r="H294" s="239">
        <v>2.2000000000000001E-4</v>
      </c>
      <c r="I294" s="240">
        <f>E294*H294</f>
        <v>1.32E-3</v>
      </c>
      <c r="J294" s="239">
        <v>0</v>
      </c>
      <c r="K294" s="240">
        <f>E294*J294</f>
        <v>0</v>
      </c>
      <c r="O294" s="232">
        <v>2</v>
      </c>
      <c r="AA294" s="205">
        <v>1</v>
      </c>
      <c r="AB294" s="205">
        <v>7</v>
      </c>
      <c r="AC294" s="205">
        <v>7</v>
      </c>
      <c r="AZ294" s="205">
        <v>2</v>
      </c>
      <c r="BA294" s="205">
        <f>IF(AZ294=1,G294,0)</f>
        <v>0</v>
      </c>
      <c r="BB294" s="205">
        <f>IF(AZ294=2,G294,0)</f>
        <v>0</v>
      </c>
      <c r="BC294" s="205">
        <f>IF(AZ294=3,G294,0)</f>
        <v>0</v>
      </c>
      <c r="BD294" s="205">
        <f>IF(AZ294=4,G294,0)</f>
        <v>0</v>
      </c>
      <c r="BE294" s="205">
        <f>IF(AZ294=5,G294,0)</f>
        <v>0</v>
      </c>
      <c r="CA294" s="232">
        <v>1</v>
      </c>
      <c r="CB294" s="232">
        <v>7</v>
      </c>
    </row>
    <row r="295" spans="1:80">
      <c r="A295" s="241"/>
      <c r="B295" s="245"/>
      <c r="C295" s="375" t="s">
        <v>1550</v>
      </c>
      <c r="D295" s="376"/>
      <c r="E295" s="246">
        <v>6</v>
      </c>
      <c r="F295" s="247"/>
      <c r="G295" s="248"/>
      <c r="H295" s="249"/>
      <c r="I295" s="243"/>
      <c r="J295" s="250"/>
      <c r="K295" s="243"/>
      <c r="M295" s="244" t="s">
        <v>1550</v>
      </c>
      <c r="O295" s="232"/>
    </row>
    <row r="296" spans="1:80">
      <c r="A296" s="233">
        <v>109</v>
      </c>
      <c r="B296" s="234" t="s">
        <v>1107</v>
      </c>
      <c r="C296" s="235" t="s">
        <v>1108</v>
      </c>
      <c r="D296" s="236" t="s">
        <v>1856</v>
      </c>
      <c r="E296" s="237">
        <v>40.4</v>
      </c>
      <c r="F296" s="237">
        <v>0</v>
      </c>
      <c r="G296" s="238">
        <f>E296*F296</f>
        <v>0</v>
      </c>
      <c r="H296" s="239">
        <v>0</v>
      </c>
      <c r="I296" s="240">
        <f>E296*H296</f>
        <v>0</v>
      </c>
      <c r="J296" s="239">
        <v>0</v>
      </c>
      <c r="K296" s="240">
        <f>E296*J296</f>
        <v>0</v>
      </c>
      <c r="O296" s="232">
        <v>2</v>
      </c>
      <c r="AA296" s="205">
        <v>1</v>
      </c>
      <c r="AB296" s="205">
        <v>7</v>
      </c>
      <c r="AC296" s="205">
        <v>7</v>
      </c>
      <c r="AZ296" s="205">
        <v>2</v>
      </c>
      <c r="BA296" s="205">
        <f>IF(AZ296=1,G296,0)</f>
        <v>0</v>
      </c>
      <c r="BB296" s="205">
        <f>IF(AZ296=2,G296,0)</f>
        <v>0</v>
      </c>
      <c r="BC296" s="205">
        <f>IF(AZ296=3,G296,0)</f>
        <v>0</v>
      </c>
      <c r="BD296" s="205">
        <f>IF(AZ296=4,G296,0)</f>
        <v>0</v>
      </c>
      <c r="BE296" s="205">
        <f>IF(AZ296=5,G296,0)</f>
        <v>0</v>
      </c>
      <c r="CA296" s="232">
        <v>1</v>
      </c>
      <c r="CB296" s="232">
        <v>7</v>
      </c>
    </row>
    <row r="297" spans="1:80">
      <c r="A297" s="241"/>
      <c r="B297" s="245"/>
      <c r="C297" s="375" t="s">
        <v>1551</v>
      </c>
      <c r="D297" s="376"/>
      <c r="E297" s="246">
        <v>40.4</v>
      </c>
      <c r="F297" s="247"/>
      <c r="G297" s="248"/>
      <c r="H297" s="249"/>
      <c r="I297" s="243"/>
      <c r="J297" s="250"/>
      <c r="K297" s="243"/>
      <c r="M297" s="244" t="s">
        <v>1551</v>
      </c>
      <c r="O297" s="232"/>
    </row>
    <row r="298" spans="1:80">
      <c r="A298" s="233">
        <v>110</v>
      </c>
      <c r="B298" s="234" t="s">
        <v>1110</v>
      </c>
      <c r="C298" s="235" t="s">
        <v>1111</v>
      </c>
      <c r="D298" s="236" t="s">
        <v>1798</v>
      </c>
      <c r="E298" s="237">
        <v>14</v>
      </c>
      <c r="F298" s="237">
        <v>0</v>
      </c>
      <c r="G298" s="238">
        <f>E298*F298</f>
        <v>0</v>
      </c>
      <c r="H298" s="239">
        <v>0</v>
      </c>
      <c r="I298" s="240">
        <f>E298*H298</f>
        <v>0</v>
      </c>
      <c r="J298" s="239">
        <v>0</v>
      </c>
      <c r="K298" s="240">
        <f>E298*J298</f>
        <v>0</v>
      </c>
      <c r="O298" s="232">
        <v>2</v>
      </c>
      <c r="AA298" s="205">
        <v>1</v>
      </c>
      <c r="AB298" s="205">
        <v>7</v>
      </c>
      <c r="AC298" s="205">
        <v>7</v>
      </c>
      <c r="AZ298" s="205">
        <v>2</v>
      </c>
      <c r="BA298" s="205">
        <f>IF(AZ298=1,G298,0)</f>
        <v>0</v>
      </c>
      <c r="BB298" s="205">
        <f>IF(AZ298=2,G298,0)</f>
        <v>0</v>
      </c>
      <c r="BC298" s="205">
        <f>IF(AZ298=3,G298,0)</f>
        <v>0</v>
      </c>
      <c r="BD298" s="205">
        <f>IF(AZ298=4,G298,0)</f>
        <v>0</v>
      </c>
      <c r="BE298" s="205">
        <f>IF(AZ298=5,G298,0)</f>
        <v>0</v>
      </c>
      <c r="CA298" s="232">
        <v>1</v>
      </c>
      <c r="CB298" s="232">
        <v>7</v>
      </c>
    </row>
    <row r="299" spans="1:80">
      <c r="A299" s="241"/>
      <c r="B299" s="245"/>
      <c r="C299" s="375" t="s">
        <v>1552</v>
      </c>
      <c r="D299" s="376"/>
      <c r="E299" s="246">
        <v>14</v>
      </c>
      <c r="F299" s="247"/>
      <c r="G299" s="248"/>
      <c r="H299" s="249"/>
      <c r="I299" s="243"/>
      <c r="J299" s="250"/>
      <c r="K299" s="243"/>
      <c r="M299" s="244" t="s">
        <v>1552</v>
      </c>
      <c r="O299" s="232"/>
    </row>
    <row r="300" spans="1:80">
      <c r="A300" s="233">
        <v>111</v>
      </c>
      <c r="B300" s="234" t="s">
        <v>1553</v>
      </c>
      <c r="C300" s="235" t="s">
        <v>1554</v>
      </c>
      <c r="D300" s="236" t="s">
        <v>1115</v>
      </c>
      <c r="E300" s="237">
        <v>18.239999999999998</v>
      </c>
      <c r="F300" s="237">
        <v>0</v>
      </c>
      <c r="G300" s="238">
        <f>E300*F300</f>
        <v>0</v>
      </c>
      <c r="H300" s="239">
        <v>6.0000000000000002E-5</v>
      </c>
      <c r="I300" s="240">
        <f>E300*H300</f>
        <v>1.0943999999999999E-3</v>
      </c>
      <c r="J300" s="239">
        <v>0</v>
      </c>
      <c r="K300" s="240">
        <f>E300*J300</f>
        <v>0</v>
      </c>
      <c r="O300" s="232">
        <v>2</v>
      </c>
      <c r="AA300" s="205">
        <v>1</v>
      </c>
      <c r="AB300" s="205">
        <v>7</v>
      </c>
      <c r="AC300" s="205">
        <v>7</v>
      </c>
      <c r="AZ300" s="205">
        <v>2</v>
      </c>
      <c r="BA300" s="205">
        <f>IF(AZ300=1,G300,0)</f>
        <v>0</v>
      </c>
      <c r="BB300" s="205">
        <f>IF(AZ300=2,G300,0)</f>
        <v>0</v>
      </c>
      <c r="BC300" s="205">
        <f>IF(AZ300=3,G300,0)</f>
        <v>0</v>
      </c>
      <c r="BD300" s="205">
        <f>IF(AZ300=4,G300,0)</f>
        <v>0</v>
      </c>
      <c r="BE300" s="205">
        <f>IF(AZ300=5,G300,0)</f>
        <v>0</v>
      </c>
      <c r="CA300" s="232">
        <v>1</v>
      </c>
      <c r="CB300" s="232">
        <v>7</v>
      </c>
    </row>
    <row r="301" spans="1:80">
      <c r="A301" s="241"/>
      <c r="B301" s="245"/>
      <c r="C301" s="375" t="s">
        <v>1555</v>
      </c>
      <c r="D301" s="376"/>
      <c r="E301" s="246">
        <v>9.1199999999999992</v>
      </c>
      <c r="F301" s="247"/>
      <c r="G301" s="248"/>
      <c r="H301" s="249"/>
      <c r="I301" s="243"/>
      <c r="J301" s="250"/>
      <c r="K301" s="243"/>
      <c r="M301" s="244" t="s">
        <v>1555</v>
      </c>
      <c r="O301" s="232"/>
    </row>
    <row r="302" spans="1:80">
      <c r="A302" s="241"/>
      <c r="B302" s="245"/>
      <c r="C302" s="375" t="s">
        <v>1556</v>
      </c>
      <c r="D302" s="376"/>
      <c r="E302" s="246">
        <v>9.1199999999999992</v>
      </c>
      <c r="F302" s="247"/>
      <c r="G302" s="248"/>
      <c r="H302" s="249"/>
      <c r="I302" s="243"/>
      <c r="J302" s="250"/>
      <c r="K302" s="243"/>
      <c r="M302" s="244" t="s">
        <v>1556</v>
      </c>
      <c r="O302" s="232"/>
    </row>
    <row r="303" spans="1:80">
      <c r="A303" s="233">
        <v>112</v>
      </c>
      <c r="B303" s="234" t="s">
        <v>1557</v>
      </c>
      <c r="C303" s="235" t="s">
        <v>1558</v>
      </c>
      <c r="D303" s="236" t="s">
        <v>1115</v>
      </c>
      <c r="E303" s="237">
        <v>866.96</v>
      </c>
      <c r="F303" s="237">
        <v>0</v>
      </c>
      <c r="G303" s="238">
        <f>E303*F303</f>
        <v>0</v>
      </c>
      <c r="H303" s="239">
        <v>5.0000000000000002E-5</v>
      </c>
      <c r="I303" s="240">
        <f>E303*H303</f>
        <v>4.3348000000000005E-2</v>
      </c>
      <c r="J303" s="239">
        <v>0</v>
      </c>
      <c r="K303" s="240">
        <f>E303*J303</f>
        <v>0</v>
      </c>
      <c r="O303" s="232">
        <v>2</v>
      </c>
      <c r="AA303" s="205">
        <v>1</v>
      </c>
      <c r="AB303" s="205">
        <v>7</v>
      </c>
      <c r="AC303" s="205">
        <v>7</v>
      </c>
      <c r="AZ303" s="205">
        <v>2</v>
      </c>
      <c r="BA303" s="205">
        <f>IF(AZ303=1,G303,0)</f>
        <v>0</v>
      </c>
      <c r="BB303" s="205">
        <f>IF(AZ303=2,G303,0)</f>
        <v>0</v>
      </c>
      <c r="BC303" s="205">
        <f>IF(AZ303=3,G303,0)</f>
        <v>0</v>
      </c>
      <c r="BD303" s="205">
        <f>IF(AZ303=4,G303,0)</f>
        <v>0</v>
      </c>
      <c r="BE303" s="205">
        <f>IF(AZ303=5,G303,0)</f>
        <v>0</v>
      </c>
      <c r="CA303" s="232">
        <v>1</v>
      </c>
      <c r="CB303" s="232">
        <v>7</v>
      </c>
    </row>
    <row r="304" spans="1:80">
      <c r="A304" s="241"/>
      <c r="B304" s="245"/>
      <c r="C304" s="375" t="s">
        <v>1559</v>
      </c>
      <c r="D304" s="376"/>
      <c r="E304" s="246">
        <v>0</v>
      </c>
      <c r="F304" s="247"/>
      <c r="G304" s="248"/>
      <c r="H304" s="249"/>
      <c r="I304" s="243"/>
      <c r="J304" s="250"/>
      <c r="K304" s="243"/>
      <c r="M304" s="244" t="s">
        <v>1559</v>
      </c>
      <c r="O304" s="232"/>
    </row>
    <row r="305" spans="1:80">
      <c r="A305" s="241"/>
      <c r="B305" s="245"/>
      <c r="C305" s="375" t="s">
        <v>1560</v>
      </c>
      <c r="D305" s="376"/>
      <c r="E305" s="246">
        <v>183.96</v>
      </c>
      <c r="F305" s="247"/>
      <c r="G305" s="248"/>
      <c r="H305" s="249"/>
      <c r="I305" s="243"/>
      <c r="J305" s="250"/>
      <c r="K305" s="243"/>
      <c r="M305" s="244" t="s">
        <v>1560</v>
      </c>
      <c r="O305" s="232"/>
    </row>
    <row r="306" spans="1:80">
      <c r="A306" s="241"/>
      <c r="B306" s="245"/>
      <c r="C306" s="375" t="s">
        <v>1561</v>
      </c>
      <c r="D306" s="376"/>
      <c r="E306" s="246">
        <v>47.7</v>
      </c>
      <c r="F306" s="247"/>
      <c r="G306" s="248"/>
      <c r="H306" s="249"/>
      <c r="I306" s="243"/>
      <c r="J306" s="250"/>
      <c r="K306" s="243"/>
      <c r="M306" s="244" t="s">
        <v>1561</v>
      </c>
      <c r="O306" s="232"/>
    </row>
    <row r="307" spans="1:80">
      <c r="A307" s="241"/>
      <c r="B307" s="245"/>
      <c r="C307" s="375" t="s">
        <v>1562</v>
      </c>
      <c r="D307" s="376"/>
      <c r="E307" s="246">
        <v>1.68</v>
      </c>
      <c r="F307" s="247"/>
      <c r="G307" s="248"/>
      <c r="H307" s="249"/>
      <c r="I307" s="243"/>
      <c r="J307" s="250"/>
      <c r="K307" s="243"/>
      <c r="M307" s="244" t="s">
        <v>1562</v>
      </c>
      <c r="O307" s="232"/>
    </row>
    <row r="308" spans="1:80">
      <c r="A308" s="241"/>
      <c r="B308" s="245"/>
      <c r="C308" s="375" t="s">
        <v>1563</v>
      </c>
      <c r="D308" s="376"/>
      <c r="E308" s="246">
        <v>0</v>
      </c>
      <c r="F308" s="247"/>
      <c r="G308" s="248"/>
      <c r="H308" s="249"/>
      <c r="I308" s="243"/>
      <c r="J308" s="250"/>
      <c r="K308" s="243"/>
      <c r="M308" s="244" t="s">
        <v>1563</v>
      </c>
      <c r="O308" s="232"/>
    </row>
    <row r="309" spans="1:80">
      <c r="A309" s="241"/>
      <c r="B309" s="245"/>
      <c r="C309" s="375" t="s">
        <v>1564</v>
      </c>
      <c r="D309" s="376"/>
      <c r="E309" s="246">
        <v>24</v>
      </c>
      <c r="F309" s="247"/>
      <c r="G309" s="248"/>
      <c r="H309" s="249"/>
      <c r="I309" s="243"/>
      <c r="J309" s="250"/>
      <c r="K309" s="243"/>
      <c r="M309" s="244" t="s">
        <v>1564</v>
      </c>
      <c r="O309" s="232"/>
    </row>
    <row r="310" spans="1:80">
      <c r="A310" s="241"/>
      <c r="B310" s="245"/>
      <c r="C310" s="375" t="s">
        <v>1565</v>
      </c>
      <c r="D310" s="376"/>
      <c r="E310" s="246">
        <v>609.62</v>
      </c>
      <c r="F310" s="247"/>
      <c r="G310" s="248"/>
      <c r="H310" s="249"/>
      <c r="I310" s="243"/>
      <c r="J310" s="250"/>
      <c r="K310" s="243"/>
      <c r="M310" s="244" t="s">
        <v>1565</v>
      </c>
      <c r="O310" s="232"/>
    </row>
    <row r="311" spans="1:80">
      <c r="A311" s="233">
        <v>113</v>
      </c>
      <c r="B311" s="234" t="s">
        <v>1566</v>
      </c>
      <c r="C311" s="235" t="s">
        <v>1567</v>
      </c>
      <c r="D311" s="236" t="s">
        <v>1115</v>
      </c>
      <c r="E311" s="237">
        <v>300.45999999999998</v>
      </c>
      <c r="F311" s="237">
        <v>0</v>
      </c>
      <c r="G311" s="238">
        <f>E311*F311</f>
        <v>0</v>
      </c>
      <c r="H311" s="239">
        <v>5.0000000000000002E-5</v>
      </c>
      <c r="I311" s="240">
        <f>E311*H311</f>
        <v>1.5023E-2</v>
      </c>
      <c r="J311" s="239">
        <v>-1E-3</v>
      </c>
      <c r="K311" s="240">
        <f>E311*J311</f>
        <v>-0.30046</v>
      </c>
      <c r="O311" s="232">
        <v>2</v>
      </c>
      <c r="AA311" s="205">
        <v>1</v>
      </c>
      <c r="AB311" s="205">
        <v>7</v>
      </c>
      <c r="AC311" s="205">
        <v>7</v>
      </c>
      <c r="AZ311" s="205">
        <v>2</v>
      </c>
      <c r="BA311" s="205">
        <f>IF(AZ311=1,G311,0)</f>
        <v>0</v>
      </c>
      <c r="BB311" s="205">
        <f>IF(AZ311=2,G311,0)</f>
        <v>0</v>
      </c>
      <c r="BC311" s="205">
        <f>IF(AZ311=3,G311,0)</f>
        <v>0</v>
      </c>
      <c r="BD311" s="205">
        <f>IF(AZ311=4,G311,0)</f>
        <v>0</v>
      </c>
      <c r="BE311" s="205">
        <f>IF(AZ311=5,G311,0)</f>
        <v>0</v>
      </c>
      <c r="CA311" s="232">
        <v>1</v>
      </c>
      <c r="CB311" s="232">
        <v>7</v>
      </c>
    </row>
    <row r="312" spans="1:80">
      <c r="A312" s="241"/>
      <c r="B312" s="245"/>
      <c r="C312" s="375" t="s">
        <v>1568</v>
      </c>
      <c r="D312" s="376"/>
      <c r="E312" s="246">
        <v>300.45999999999998</v>
      </c>
      <c r="F312" s="247"/>
      <c r="G312" s="248"/>
      <c r="H312" s="249"/>
      <c r="I312" s="243"/>
      <c r="J312" s="250"/>
      <c r="K312" s="243"/>
      <c r="M312" s="244" t="s">
        <v>1568</v>
      </c>
      <c r="O312" s="232"/>
    </row>
    <row r="313" spans="1:80" ht="22.5">
      <c r="A313" s="328">
        <v>114</v>
      </c>
      <c r="B313" s="329" t="s">
        <v>1130</v>
      </c>
      <c r="C313" s="330" t="s">
        <v>0</v>
      </c>
      <c r="D313" s="331" t="s">
        <v>1798</v>
      </c>
      <c r="E313" s="332">
        <v>1</v>
      </c>
      <c r="F313" s="332">
        <v>0</v>
      </c>
      <c r="G313" s="333">
        <f>E313*F313</f>
        <v>0</v>
      </c>
      <c r="H313" s="239">
        <v>0</v>
      </c>
      <c r="I313" s="240">
        <f>E313*H313</f>
        <v>0</v>
      </c>
      <c r="J313" s="239"/>
      <c r="K313" s="240">
        <f>E313*J313</f>
        <v>0</v>
      </c>
      <c r="O313" s="232">
        <v>2</v>
      </c>
      <c r="AA313" s="205">
        <v>12</v>
      </c>
      <c r="AB313" s="205">
        <v>0</v>
      </c>
      <c r="AC313" s="205">
        <v>7</v>
      </c>
      <c r="AZ313" s="205">
        <v>2</v>
      </c>
      <c r="BA313" s="205">
        <f>IF(AZ313=1,G313,0)</f>
        <v>0</v>
      </c>
      <c r="BB313" s="205">
        <f>IF(AZ313=2,G313,0)</f>
        <v>0</v>
      </c>
      <c r="BC313" s="205">
        <f>IF(AZ313=3,G313,0)</f>
        <v>0</v>
      </c>
      <c r="BD313" s="205">
        <f>IF(AZ313=4,G313,0)</f>
        <v>0</v>
      </c>
      <c r="BE313" s="205">
        <f>IF(AZ313=5,G313,0)</f>
        <v>0</v>
      </c>
      <c r="CA313" s="232">
        <v>12</v>
      </c>
      <c r="CB313" s="232">
        <v>0</v>
      </c>
    </row>
    <row r="314" spans="1:80">
      <c r="A314" s="334"/>
      <c r="B314" s="335"/>
      <c r="C314" s="381" t="s">
        <v>1</v>
      </c>
      <c r="D314" s="382"/>
      <c r="E314" s="336">
        <v>1</v>
      </c>
      <c r="F314" s="337"/>
      <c r="G314" s="338"/>
      <c r="H314" s="249"/>
      <c r="I314" s="243"/>
      <c r="J314" s="250"/>
      <c r="K314" s="243"/>
      <c r="M314" s="244" t="s">
        <v>1</v>
      </c>
      <c r="O314" s="232"/>
    </row>
    <row r="315" spans="1:80" ht="22.5">
      <c r="A315" s="328">
        <v>115</v>
      </c>
      <c r="B315" s="329" t="s">
        <v>2</v>
      </c>
      <c r="C315" s="330" t="s">
        <v>3</v>
      </c>
      <c r="D315" s="331" t="s">
        <v>1798</v>
      </c>
      <c r="E315" s="332">
        <v>1</v>
      </c>
      <c r="F315" s="332">
        <v>0</v>
      </c>
      <c r="G315" s="333">
        <f>E315*F315</f>
        <v>0</v>
      </c>
      <c r="H315" s="239">
        <v>0</v>
      </c>
      <c r="I315" s="240">
        <f>E315*H315</f>
        <v>0</v>
      </c>
      <c r="J315" s="239"/>
      <c r="K315" s="240">
        <f>E315*J315</f>
        <v>0</v>
      </c>
      <c r="O315" s="232">
        <v>2</v>
      </c>
      <c r="AA315" s="205">
        <v>12</v>
      </c>
      <c r="AB315" s="205">
        <v>0</v>
      </c>
      <c r="AC315" s="205">
        <v>8</v>
      </c>
      <c r="AZ315" s="205">
        <v>2</v>
      </c>
      <c r="BA315" s="205">
        <f>IF(AZ315=1,G315,0)</f>
        <v>0</v>
      </c>
      <c r="BB315" s="205">
        <f>IF(AZ315=2,G315,0)</f>
        <v>0</v>
      </c>
      <c r="BC315" s="205">
        <f>IF(AZ315=3,G315,0)</f>
        <v>0</v>
      </c>
      <c r="BD315" s="205">
        <f>IF(AZ315=4,G315,0)</f>
        <v>0</v>
      </c>
      <c r="BE315" s="205">
        <f>IF(AZ315=5,G315,0)</f>
        <v>0</v>
      </c>
      <c r="CA315" s="232">
        <v>12</v>
      </c>
      <c r="CB315" s="232">
        <v>0</v>
      </c>
    </row>
    <row r="316" spans="1:80">
      <c r="A316" s="334"/>
      <c r="B316" s="335"/>
      <c r="C316" s="381" t="s">
        <v>1</v>
      </c>
      <c r="D316" s="382"/>
      <c r="E316" s="336">
        <v>1</v>
      </c>
      <c r="F316" s="337"/>
      <c r="G316" s="338"/>
      <c r="H316" s="249"/>
      <c r="I316" s="243"/>
      <c r="J316" s="250"/>
      <c r="K316" s="243"/>
      <c r="M316" s="244" t="s">
        <v>1</v>
      </c>
      <c r="O316" s="232"/>
    </row>
    <row r="317" spans="1:80" ht="22.5">
      <c r="A317" s="328">
        <v>116</v>
      </c>
      <c r="B317" s="329" t="s">
        <v>4</v>
      </c>
      <c r="C317" s="330" t="s">
        <v>5</v>
      </c>
      <c r="D317" s="331" t="s">
        <v>1798</v>
      </c>
      <c r="E317" s="332">
        <v>1</v>
      </c>
      <c r="F317" s="332">
        <v>0</v>
      </c>
      <c r="G317" s="333">
        <f>E317*F317</f>
        <v>0</v>
      </c>
      <c r="H317" s="239">
        <v>0</v>
      </c>
      <c r="I317" s="240">
        <f>E317*H317</f>
        <v>0</v>
      </c>
      <c r="J317" s="239"/>
      <c r="K317" s="240">
        <f>E317*J317</f>
        <v>0</v>
      </c>
      <c r="O317" s="232">
        <v>2</v>
      </c>
      <c r="AA317" s="205">
        <v>12</v>
      </c>
      <c r="AB317" s="205">
        <v>0</v>
      </c>
      <c r="AC317" s="205">
        <v>9</v>
      </c>
      <c r="AZ317" s="205">
        <v>2</v>
      </c>
      <c r="BA317" s="205">
        <f>IF(AZ317=1,G317,0)</f>
        <v>0</v>
      </c>
      <c r="BB317" s="205">
        <f>IF(AZ317=2,G317,0)</f>
        <v>0</v>
      </c>
      <c r="BC317" s="205">
        <f>IF(AZ317=3,G317,0)</f>
        <v>0</v>
      </c>
      <c r="BD317" s="205">
        <f>IF(AZ317=4,G317,0)</f>
        <v>0</v>
      </c>
      <c r="BE317" s="205">
        <f>IF(AZ317=5,G317,0)</f>
        <v>0</v>
      </c>
      <c r="CA317" s="232">
        <v>12</v>
      </c>
      <c r="CB317" s="232">
        <v>0</v>
      </c>
    </row>
    <row r="318" spans="1:80">
      <c r="A318" s="334"/>
      <c r="B318" s="335"/>
      <c r="C318" s="381" t="s">
        <v>1</v>
      </c>
      <c r="D318" s="382"/>
      <c r="E318" s="336">
        <v>1</v>
      </c>
      <c r="F318" s="337"/>
      <c r="G318" s="338"/>
      <c r="H318" s="249"/>
      <c r="I318" s="243"/>
      <c r="J318" s="250"/>
      <c r="K318" s="243"/>
      <c r="M318" s="244" t="s">
        <v>1</v>
      </c>
      <c r="O318" s="232"/>
    </row>
    <row r="319" spans="1:80" ht="22.5">
      <c r="A319" s="328">
        <v>117</v>
      </c>
      <c r="B319" s="329" t="s">
        <v>6</v>
      </c>
      <c r="C319" s="330" t="s">
        <v>7</v>
      </c>
      <c r="D319" s="331" t="s">
        <v>1798</v>
      </c>
      <c r="E319" s="332">
        <v>1</v>
      </c>
      <c r="F319" s="332">
        <v>0</v>
      </c>
      <c r="G319" s="333">
        <f>E319*F319</f>
        <v>0</v>
      </c>
      <c r="H319" s="239">
        <v>0</v>
      </c>
      <c r="I319" s="240">
        <f>E319*H319</f>
        <v>0</v>
      </c>
      <c r="J319" s="239"/>
      <c r="K319" s="240">
        <f>E319*J319</f>
        <v>0</v>
      </c>
      <c r="O319" s="232">
        <v>2</v>
      </c>
      <c r="AA319" s="205">
        <v>12</v>
      </c>
      <c r="AB319" s="205">
        <v>0</v>
      </c>
      <c r="AC319" s="205">
        <v>10</v>
      </c>
      <c r="AZ319" s="205">
        <v>2</v>
      </c>
      <c r="BA319" s="205">
        <f>IF(AZ319=1,G319,0)</f>
        <v>0</v>
      </c>
      <c r="BB319" s="205">
        <f>IF(AZ319=2,G319,0)</f>
        <v>0</v>
      </c>
      <c r="BC319" s="205">
        <f>IF(AZ319=3,G319,0)</f>
        <v>0</v>
      </c>
      <c r="BD319" s="205">
        <f>IF(AZ319=4,G319,0)</f>
        <v>0</v>
      </c>
      <c r="BE319" s="205">
        <f>IF(AZ319=5,G319,0)</f>
        <v>0</v>
      </c>
      <c r="CA319" s="232">
        <v>12</v>
      </c>
      <c r="CB319" s="232">
        <v>0</v>
      </c>
    </row>
    <row r="320" spans="1:80">
      <c r="A320" s="334"/>
      <c r="B320" s="335"/>
      <c r="C320" s="381" t="s">
        <v>8</v>
      </c>
      <c r="D320" s="382"/>
      <c r="E320" s="336">
        <v>1</v>
      </c>
      <c r="F320" s="337"/>
      <c r="G320" s="338"/>
      <c r="H320" s="249"/>
      <c r="I320" s="243"/>
      <c r="J320" s="250"/>
      <c r="K320" s="243"/>
      <c r="M320" s="244" t="s">
        <v>8</v>
      </c>
      <c r="O320" s="232"/>
    </row>
    <row r="321" spans="1:80" ht="22.5">
      <c r="A321" s="328">
        <v>118</v>
      </c>
      <c r="B321" s="329" t="s">
        <v>9</v>
      </c>
      <c r="C321" s="330" t="s">
        <v>10</v>
      </c>
      <c r="D321" s="331" t="s">
        <v>1798</v>
      </c>
      <c r="E321" s="332">
        <v>1</v>
      </c>
      <c r="F321" s="332">
        <v>0</v>
      </c>
      <c r="G321" s="333">
        <f>E321*F321</f>
        <v>0</v>
      </c>
      <c r="H321" s="239">
        <v>0</v>
      </c>
      <c r="I321" s="240">
        <f>E321*H321</f>
        <v>0</v>
      </c>
      <c r="J321" s="239"/>
      <c r="K321" s="240">
        <f>E321*J321</f>
        <v>0</v>
      </c>
      <c r="O321" s="232">
        <v>2</v>
      </c>
      <c r="AA321" s="205">
        <v>12</v>
      </c>
      <c r="AB321" s="205">
        <v>0</v>
      </c>
      <c r="AC321" s="205">
        <v>11</v>
      </c>
      <c r="AZ321" s="205">
        <v>2</v>
      </c>
      <c r="BA321" s="205">
        <f>IF(AZ321=1,G321,0)</f>
        <v>0</v>
      </c>
      <c r="BB321" s="205">
        <f>IF(AZ321=2,G321,0)</f>
        <v>0</v>
      </c>
      <c r="BC321" s="205">
        <f>IF(AZ321=3,G321,0)</f>
        <v>0</v>
      </c>
      <c r="BD321" s="205">
        <f>IF(AZ321=4,G321,0)</f>
        <v>0</v>
      </c>
      <c r="BE321" s="205">
        <f>IF(AZ321=5,G321,0)</f>
        <v>0</v>
      </c>
      <c r="CA321" s="232">
        <v>12</v>
      </c>
      <c r="CB321" s="232">
        <v>0</v>
      </c>
    </row>
    <row r="322" spans="1:80">
      <c r="A322" s="334"/>
      <c r="B322" s="335"/>
      <c r="C322" s="381" t="s">
        <v>8</v>
      </c>
      <c r="D322" s="382"/>
      <c r="E322" s="336">
        <v>1</v>
      </c>
      <c r="F322" s="337"/>
      <c r="G322" s="338"/>
      <c r="H322" s="249"/>
      <c r="I322" s="243"/>
      <c r="J322" s="250"/>
      <c r="K322" s="243"/>
      <c r="M322" s="244" t="s">
        <v>8</v>
      </c>
      <c r="O322" s="232"/>
    </row>
    <row r="323" spans="1:80" ht="22.5">
      <c r="A323" s="328">
        <v>119</v>
      </c>
      <c r="B323" s="329" t="s">
        <v>11</v>
      </c>
      <c r="C323" s="330" t="s">
        <v>12</v>
      </c>
      <c r="D323" s="331" t="s">
        <v>1798</v>
      </c>
      <c r="E323" s="332">
        <v>1</v>
      </c>
      <c r="F323" s="332">
        <v>0</v>
      </c>
      <c r="G323" s="333">
        <f>E323*F323</f>
        <v>0</v>
      </c>
      <c r="H323" s="239">
        <v>0</v>
      </c>
      <c r="I323" s="240">
        <f>E323*H323</f>
        <v>0</v>
      </c>
      <c r="J323" s="239"/>
      <c r="K323" s="240">
        <f>E323*J323</f>
        <v>0</v>
      </c>
      <c r="O323" s="232">
        <v>2</v>
      </c>
      <c r="AA323" s="205">
        <v>12</v>
      </c>
      <c r="AB323" s="205">
        <v>0</v>
      </c>
      <c r="AC323" s="205">
        <v>12</v>
      </c>
      <c r="AZ323" s="205">
        <v>2</v>
      </c>
      <c r="BA323" s="205">
        <f>IF(AZ323=1,G323,0)</f>
        <v>0</v>
      </c>
      <c r="BB323" s="205">
        <f>IF(AZ323=2,G323,0)</f>
        <v>0</v>
      </c>
      <c r="BC323" s="205">
        <f>IF(AZ323=3,G323,0)</f>
        <v>0</v>
      </c>
      <c r="BD323" s="205">
        <f>IF(AZ323=4,G323,0)</f>
        <v>0</v>
      </c>
      <c r="BE323" s="205">
        <f>IF(AZ323=5,G323,0)</f>
        <v>0</v>
      </c>
      <c r="CA323" s="232">
        <v>12</v>
      </c>
      <c r="CB323" s="232">
        <v>0</v>
      </c>
    </row>
    <row r="324" spans="1:80">
      <c r="A324" s="334"/>
      <c r="B324" s="335"/>
      <c r="C324" s="381" t="s">
        <v>8</v>
      </c>
      <c r="D324" s="382"/>
      <c r="E324" s="336">
        <v>1</v>
      </c>
      <c r="F324" s="337"/>
      <c r="G324" s="338"/>
      <c r="H324" s="249"/>
      <c r="I324" s="243"/>
      <c r="J324" s="250"/>
      <c r="K324" s="243"/>
      <c r="M324" s="244" t="s">
        <v>8</v>
      </c>
      <c r="O324" s="232"/>
    </row>
    <row r="325" spans="1:80" ht="22.5">
      <c r="A325" s="328">
        <v>120</v>
      </c>
      <c r="B325" s="329" t="s">
        <v>1132</v>
      </c>
      <c r="C325" s="330" t="s">
        <v>1133</v>
      </c>
      <c r="D325" s="331" t="s">
        <v>1739</v>
      </c>
      <c r="E325" s="332">
        <v>40</v>
      </c>
      <c r="F325" s="332">
        <v>0</v>
      </c>
      <c r="G325" s="333">
        <f>E325*F325</f>
        <v>0</v>
      </c>
      <c r="H325" s="239">
        <v>0</v>
      </c>
      <c r="I325" s="240">
        <f>E325*H325</f>
        <v>0</v>
      </c>
      <c r="J325" s="239"/>
      <c r="K325" s="240">
        <f>E325*J325</f>
        <v>0</v>
      </c>
      <c r="O325" s="232">
        <v>2</v>
      </c>
      <c r="AA325" s="205">
        <v>12</v>
      </c>
      <c r="AB325" s="205">
        <v>0</v>
      </c>
      <c r="AC325" s="205">
        <v>14</v>
      </c>
      <c r="AZ325" s="205">
        <v>2</v>
      </c>
      <c r="BA325" s="205">
        <f>IF(AZ325=1,G325,0)</f>
        <v>0</v>
      </c>
      <c r="BB325" s="205">
        <f>IF(AZ325=2,G325,0)</f>
        <v>0</v>
      </c>
      <c r="BC325" s="205">
        <f>IF(AZ325=3,G325,0)</f>
        <v>0</v>
      </c>
      <c r="BD325" s="205">
        <f>IF(AZ325=4,G325,0)</f>
        <v>0</v>
      </c>
      <c r="BE325" s="205">
        <f>IF(AZ325=5,G325,0)</f>
        <v>0</v>
      </c>
      <c r="CA325" s="232">
        <v>12</v>
      </c>
      <c r="CB325" s="232">
        <v>0</v>
      </c>
    </row>
    <row r="326" spans="1:80">
      <c r="A326" s="334"/>
      <c r="B326" s="335"/>
      <c r="C326" s="381" t="s">
        <v>13</v>
      </c>
      <c r="D326" s="382"/>
      <c r="E326" s="336">
        <v>0</v>
      </c>
      <c r="F326" s="337"/>
      <c r="G326" s="338"/>
      <c r="H326" s="249"/>
      <c r="I326" s="243"/>
      <c r="J326" s="250"/>
      <c r="K326" s="243"/>
      <c r="M326" s="244" t="s">
        <v>13</v>
      </c>
      <c r="O326" s="232"/>
    </row>
    <row r="327" spans="1:80">
      <c r="A327" s="334"/>
      <c r="B327" s="335"/>
      <c r="C327" s="381" t="s">
        <v>14</v>
      </c>
      <c r="D327" s="382"/>
      <c r="E327" s="336">
        <v>40</v>
      </c>
      <c r="F327" s="337"/>
      <c r="G327" s="338"/>
      <c r="H327" s="249"/>
      <c r="I327" s="243"/>
      <c r="J327" s="250"/>
      <c r="K327" s="243"/>
      <c r="M327" s="244" t="s">
        <v>14</v>
      </c>
      <c r="O327" s="232"/>
    </row>
    <row r="328" spans="1:80" ht="22.5">
      <c r="A328" s="328">
        <v>121</v>
      </c>
      <c r="B328" s="329" t="s">
        <v>1132</v>
      </c>
      <c r="C328" s="330" t="s">
        <v>15</v>
      </c>
      <c r="D328" s="331" t="s">
        <v>1798</v>
      </c>
      <c r="E328" s="332">
        <v>1</v>
      </c>
      <c r="F328" s="332">
        <v>0</v>
      </c>
      <c r="G328" s="333">
        <f>E328*F328</f>
        <v>0</v>
      </c>
      <c r="H328" s="239">
        <v>0</v>
      </c>
      <c r="I328" s="240">
        <f>E328*H328</f>
        <v>0</v>
      </c>
      <c r="J328" s="239"/>
      <c r="K328" s="240">
        <f>E328*J328</f>
        <v>0</v>
      </c>
      <c r="O328" s="232">
        <v>2</v>
      </c>
      <c r="AA328" s="205">
        <v>12</v>
      </c>
      <c r="AB328" s="205">
        <v>0</v>
      </c>
      <c r="AC328" s="205">
        <v>13</v>
      </c>
      <c r="AZ328" s="205">
        <v>2</v>
      </c>
      <c r="BA328" s="205">
        <f>IF(AZ328=1,G328,0)</f>
        <v>0</v>
      </c>
      <c r="BB328" s="205">
        <f>IF(AZ328=2,G328,0)</f>
        <v>0</v>
      </c>
      <c r="BC328" s="205">
        <f>IF(AZ328=3,G328,0)</f>
        <v>0</v>
      </c>
      <c r="BD328" s="205">
        <f>IF(AZ328=4,G328,0)</f>
        <v>0</v>
      </c>
      <c r="BE328" s="205">
        <f>IF(AZ328=5,G328,0)</f>
        <v>0</v>
      </c>
      <c r="CA328" s="232">
        <v>12</v>
      </c>
      <c r="CB328" s="232">
        <v>0</v>
      </c>
    </row>
    <row r="329" spans="1:80">
      <c r="A329" s="334"/>
      <c r="B329" s="335"/>
      <c r="C329" s="381" t="s">
        <v>8</v>
      </c>
      <c r="D329" s="382"/>
      <c r="E329" s="336">
        <v>1</v>
      </c>
      <c r="F329" s="337"/>
      <c r="G329" s="338"/>
      <c r="H329" s="249"/>
      <c r="I329" s="243"/>
      <c r="J329" s="250"/>
      <c r="K329" s="243"/>
      <c r="M329" s="244" t="s">
        <v>8</v>
      </c>
      <c r="O329" s="232"/>
    </row>
    <row r="330" spans="1:80" ht="22.5">
      <c r="A330" s="328">
        <v>122</v>
      </c>
      <c r="B330" s="329" t="s">
        <v>1135</v>
      </c>
      <c r="C330" s="330" t="s">
        <v>16</v>
      </c>
      <c r="D330" s="331" t="s">
        <v>1798</v>
      </c>
      <c r="E330" s="332">
        <v>1</v>
      </c>
      <c r="F330" s="332">
        <v>0</v>
      </c>
      <c r="G330" s="333">
        <f>E330*F330</f>
        <v>0</v>
      </c>
      <c r="H330" s="239">
        <v>0</v>
      </c>
      <c r="I330" s="240">
        <f>E330*H330</f>
        <v>0</v>
      </c>
      <c r="J330" s="239"/>
      <c r="K330" s="240">
        <f>E330*J330</f>
        <v>0</v>
      </c>
      <c r="O330" s="232">
        <v>2</v>
      </c>
      <c r="AA330" s="205">
        <v>12</v>
      </c>
      <c r="AB330" s="205">
        <v>0</v>
      </c>
      <c r="AC330" s="205">
        <v>15</v>
      </c>
      <c r="AZ330" s="205">
        <v>2</v>
      </c>
      <c r="BA330" s="205">
        <f>IF(AZ330=1,G330,0)</f>
        <v>0</v>
      </c>
      <c r="BB330" s="205">
        <f>IF(AZ330=2,G330,0)</f>
        <v>0</v>
      </c>
      <c r="BC330" s="205">
        <f>IF(AZ330=3,G330,0)</f>
        <v>0</v>
      </c>
      <c r="BD330" s="205">
        <f>IF(AZ330=4,G330,0)</f>
        <v>0</v>
      </c>
      <c r="BE330" s="205">
        <f>IF(AZ330=5,G330,0)</f>
        <v>0</v>
      </c>
      <c r="CA330" s="232">
        <v>12</v>
      </c>
      <c r="CB330" s="232">
        <v>0</v>
      </c>
    </row>
    <row r="331" spans="1:80">
      <c r="A331" s="334"/>
      <c r="B331" s="335"/>
      <c r="C331" s="381" t="s">
        <v>8</v>
      </c>
      <c r="D331" s="382"/>
      <c r="E331" s="336">
        <v>1</v>
      </c>
      <c r="F331" s="337"/>
      <c r="G331" s="338"/>
      <c r="H331" s="249"/>
      <c r="I331" s="243"/>
      <c r="J331" s="250"/>
      <c r="K331" s="243"/>
      <c r="M331" s="244" t="s">
        <v>8</v>
      </c>
      <c r="O331" s="232"/>
    </row>
    <row r="332" spans="1:80">
      <c r="A332" s="233">
        <v>123</v>
      </c>
      <c r="B332" s="234" t="s">
        <v>17</v>
      </c>
      <c r="C332" s="235" t="s">
        <v>18</v>
      </c>
      <c r="D332" s="236" t="s">
        <v>1886</v>
      </c>
      <c r="E332" s="237">
        <v>1.8E-3</v>
      </c>
      <c r="F332" s="237">
        <v>0</v>
      </c>
      <c r="G332" s="238">
        <f>E332*F332</f>
        <v>0</v>
      </c>
      <c r="H332" s="239">
        <v>1</v>
      </c>
      <c r="I332" s="240">
        <f>E332*H332</f>
        <v>1.8E-3</v>
      </c>
      <c r="J332" s="239"/>
      <c r="K332" s="240">
        <f>E332*J332</f>
        <v>0</v>
      </c>
      <c r="O332" s="232">
        <v>2</v>
      </c>
      <c r="AA332" s="205">
        <v>3</v>
      </c>
      <c r="AB332" s="205">
        <v>7</v>
      </c>
      <c r="AC332" s="205">
        <v>13212368</v>
      </c>
      <c r="AZ332" s="205">
        <v>2</v>
      </c>
      <c r="BA332" s="205">
        <f>IF(AZ332=1,G332,0)</f>
        <v>0</v>
      </c>
      <c r="BB332" s="205">
        <f>IF(AZ332=2,G332,0)</f>
        <v>0</v>
      </c>
      <c r="BC332" s="205">
        <f>IF(AZ332=3,G332,0)</f>
        <v>0</v>
      </c>
      <c r="BD332" s="205">
        <f>IF(AZ332=4,G332,0)</f>
        <v>0</v>
      </c>
      <c r="BE332" s="205">
        <f>IF(AZ332=5,G332,0)</f>
        <v>0</v>
      </c>
      <c r="CA332" s="232">
        <v>3</v>
      </c>
      <c r="CB332" s="232">
        <v>7</v>
      </c>
    </row>
    <row r="333" spans="1:80">
      <c r="A333" s="241"/>
      <c r="B333" s="245"/>
      <c r="C333" s="375" t="s">
        <v>19</v>
      </c>
      <c r="D333" s="376"/>
      <c r="E333" s="246">
        <v>0</v>
      </c>
      <c r="F333" s="247"/>
      <c r="G333" s="248"/>
      <c r="H333" s="249"/>
      <c r="I333" s="243"/>
      <c r="J333" s="250"/>
      <c r="K333" s="243"/>
      <c r="M333" s="244" t="s">
        <v>19</v>
      </c>
      <c r="O333" s="232"/>
    </row>
    <row r="334" spans="1:80">
      <c r="A334" s="241"/>
      <c r="B334" s="245"/>
      <c r="C334" s="375" t="s">
        <v>20</v>
      </c>
      <c r="D334" s="376"/>
      <c r="E334" s="246">
        <v>1.8E-3</v>
      </c>
      <c r="F334" s="247"/>
      <c r="G334" s="248"/>
      <c r="H334" s="249"/>
      <c r="I334" s="243"/>
      <c r="J334" s="250"/>
      <c r="K334" s="243"/>
      <c r="M334" s="244" t="s">
        <v>20</v>
      </c>
      <c r="O334" s="232"/>
    </row>
    <row r="335" spans="1:80">
      <c r="A335" s="233">
        <v>124</v>
      </c>
      <c r="B335" s="234" t="s">
        <v>21</v>
      </c>
      <c r="C335" s="235" t="s">
        <v>22</v>
      </c>
      <c r="D335" s="236" t="s">
        <v>1886</v>
      </c>
      <c r="E335" s="237">
        <v>2.01E-2</v>
      </c>
      <c r="F335" s="237">
        <v>0</v>
      </c>
      <c r="G335" s="238">
        <f>E335*F335</f>
        <v>0</v>
      </c>
      <c r="H335" s="239">
        <v>1</v>
      </c>
      <c r="I335" s="240">
        <f>E335*H335</f>
        <v>2.01E-2</v>
      </c>
      <c r="J335" s="239"/>
      <c r="K335" s="240">
        <f>E335*J335</f>
        <v>0</v>
      </c>
      <c r="O335" s="232">
        <v>2</v>
      </c>
      <c r="AA335" s="205">
        <v>3</v>
      </c>
      <c r="AB335" s="205">
        <v>7</v>
      </c>
      <c r="AC335" s="205">
        <v>13331712</v>
      </c>
      <c r="AZ335" s="205">
        <v>2</v>
      </c>
      <c r="BA335" s="205">
        <f>IF(AZ335=1,G335,0)</f>
        <v>0</v>
      </c>
      <c r="BB335" s="205">
        <f>IF(AZ335=2,G335,0)</f>
        <v>0</v>
      </c>
      <c r="BC335" s="205">
        <f>IF(AZ335=3,G335,0)</f>
        <v>0</v>
      </c>
      <c r="BD335" s="205">
        <f>IF(AZ335=4,G335,0)</f>
        <v>0</v>
      </c>
      <c r="BE335" s="205">
        <f>IF(AZ335=5,G335,0)</f>
        <v>0</v>
      </c>
      <c r="CA335" s="232">
        <v>3</v>
      </c>
      <c r="CB335" s="232">
        <v>7</v>
      </c>
    </row>
    <row r="336" spans="1:80">
      <c r="A336" s="241"/>
      <c r="B336" s="245"/>
      <c r="C336" s="375" t="s">
        <v>23</v>
      </c>
      <c r="D336" s="376"/>
      <c r="E336" s="246">
        <v>0.01</v>
      </c>
      <c r="F336" s="247"/>
      <c r="G336" s="248"/>
      <c r="H336" s="249"/>
      <c r="I336" s="243"/>
      <c r="J336" s="250"/>
      <c r="K336" s="243"/>
      <c r="M336" s="244" t="s">
        <v>23</v>
      </c>
      <c r="O336" s="232"/>
    </row>
    <row r="337" spans="1:80">
      <c r="A337" s="241"/>
      <c r="B337" s="245"/>
      <c r="C337" s="375" t="s">
        <v>24</v>
      </c>
      <c r="D337" s="376"/>
      <c r="E337" s="246">
        <v>0.01</v>
      </c>
      <c r="F337" s="247"/>
      <c r="G337" s="248"/>
      <c r="H337" s="249"/>
      <c r="I337" s="243"/>
      <c r="J337" s="250"/>
      <c r="K337" s="243"/>
      <c r="M337" s="244" t="s">
        <v>24</v>
      </c>
      <c r="O337" s="232"/>
    </row>
    <row r="338" spans="1:80">
      <c r="A338" s="233">
        <v>125</v>
      </c>
      <c r="B338" s="234" t="s">
        <v>25</v>
      </c>
      <c r="C338" s="235" t="s">
        <v>26</v>
      </c>
      <c r="D338" s="236" t="s">
        <v>1886</v>
      </c>
      <c r="E338" s="237">
        <v>5.2499999999999998E-2</v>
      </c>
      <c r="F338" s="237">
        <v>0</v>
      </c>
      <c r="G338" s="238">
        <f>E338*F338</f>
        <v>0</v>
      </c>
      <c r="H338" s="239">
        <v>1</v>
      </c>
      <c r="I338" s="240">
        <f>E338*H338</f>
        <v>5.2499999999999998E-2</v>
      </c>
      <c r="J338" s="239"/>
      <c r="K338" s="240">
        <f>E338*J338</f>
        <v>0</v>
      </c>
      <c r="O338" s="232">
        <v>2</v>
      </c>
      <c r="AA338" s="205">
        <v>3</v>
      </c>
      <c r="AB338" s="205">
        <v>7</v>
      </c>
      <c r="AC338" s="205">
        <v>13384425</v>
      </c>
      <c r="AZ338" s="205">
        <v>2</v>
      </c>
      <c r="BA338" s="205">
        <f>IF(AZ338=1,G338,0)</f>
        <v>0</v>
      </c>
      <c r="BB338" s="205">
        <f>IF(AZ338=2,G338,0)</f>
        <v>0</v>
      </c>
      <c r="BC338" s="205">
        <f>IF(AZ338=3,G338,0)</f>
        <v>0</v>
      </c>
      <c r="BD338" s="205">
        <f>IF(AZ338=4,G338,0)</f>
        <v>0</v>
      </c>
      <c r="BE338" s="205">
        <f>IF(AZ338=5,G338,0)</f>
        <v>0</v>
      </c>
      <c r="CA338" s="232">
        <v>3</v>
      </c>
      <c r="CB338" s="232">
        <v>7</v>
      </c>
    </row>
    <row r="339" spans="1:80">
      <c r="A339" s="241"/>
      <c r="B339" s="245"/>
      <c r="C339" s="375" t="s">
        <v>19</v>
      </c>
      <c r="D339" s="376"/>
      <c r="E339" s="246">
        <v>0</v>
      </c>
      <c r="F339" s="247"/>
      <c r="G339" s="248"/>
      <c r="H339" s="249"/>
      <c r="I339" s="243"/>
      <c r="J339" s="250"/>
      <c r="K339" s="243"/>
      <c r="M339" s="244" t="s">
        <v>19</v>
      </c>
      <c r="O339" s="232"/>
    </row>
    <row r="340" spans="1:80">
      <c r="A340" s="241"/>
      <c r="B340" s="245"/>
      <c r="C340" s="375" t="s">
        <v>27</v>
      </c>
      <c r="D340" s="376"/>
      <c r="E340" s="246">
        <v>5.2499999999999998E-2</v>
      </c>
      <c r="F340" s="247"/>
      <c r="G340" s="248"/>
      <c r="H340" s="249"/>
      <c r="I340" s="243"/>
      <c r="J340" s="250"/>
      <c r="K340" s="243"/>
      <c r="M340" s="244" t="s">
        <v>27</v>
      </c>
      <c r="O340" s="232"/>
    </row>
    <row r="341" spans="1:80">
      <c r="A341" s="233">
        <v>126</v>
      </c>
      <c r="B341" s="234" t="s">
        <v>1150</v>
      </c>
      <c r="C341" s="235" t="s">
        <v>1151</v>
      </c>
      <c r="D341" s="236" t="s">
        <v>1886</v>
      </c>
      <c r="E341" s="237">
        <v>0.2024</v>
      </c>
      <c r="F341" s="237">
        <v>0</v>
      </c>
      <c r="G341" s="238">
        <f>E341*F341</f>
        <v>0</v>
      </c>
      <c r="H341" s="239">
        <v>1</v>
      </c>
      <c r="I341" s="240">
        <f>E341*H341</f>
        <v>0.2024</v>
      </c>
      <c r="J341" s="239"/>
      <c r="K341" s="240">
        <f>E341*J341</f>
        <v>0</v>
      </c>
      <c r="O341" s="232">
        <v>2</v>
      </c>
      <c r="AA341" s="205">
        <v>3</v>
      </c>
      <c r="AB341" s="205">
        <v>7</v>
      </c>
      <c r="AC341" s="205">
        <v>13480910</v>
      </c>
      <c r="AZ341" s="205">
        <v>2</v>
      </c>
      <c r="BA341" s="205">
        <f>IF(AZ341=1,G341,0)</f>
        <v>0</v>
      </c>
      <c r="BB341" s="205">
        <f>IF(AZ341=2,G341,0)</f>
        <v>0</v>
      </c>
      <c r="BC341" s="205">
        <f>IF(AZ341=3,G341,0)</f>
        <v>0</v>
      </c>
      <c r="BD341" s="205">
        <f>IF(AZ341=4,G341,0)</f>
        <v>0</v>
      </c>
      <c r="BE341" s="205">
        <f>IF(AZ341=5,G341,0)</f>
        <v>0</v>
      </c>
      <c r="CA341" s="232">
        <v>3</v>
      </c>
      <c r="CB341" s="232">
        <v>7</v>
      </c>
    </row>
    <row r="342" spans="1:80">
      <c r="A342" s="241"/>
      <c r="B342" s="245"/>
      <c r="C342" s="375" t="s">
        <v>19</v>
      </c>
      <c r="D342" s="376"/>
      <c r="E342" s="246">
        <v>0</v>
      </c>
      <c r="F342" s="247"/>
      <c r="G342" s="248"/>
      <c r="H342" s="249"/>
      <c r="I342" s="243"/>
      <c r="J342" s="250"/>
      <c r="K342" s="243"/>
      <c r="M342" s="244" t="s">
        <v>19</v>
      </c>
      <c r="O342" s="232"/>
    </row>
    <row r="343" spans="1:80">
      <c r="A343" s="241"/>
      <c r="B343" s="245"/>
      <c r="C343" s="375" t="s">
        <v>28</v>
      </c>
      <c r="D343" s="376"/>
      <c r="E343" s="246">
        <v>0.2024</v>
      </c>
      <c r="F343" s="247"/>
      <c r="G343" s="248"/>
      <c r="H343" s="249"/>
      <c r="I343" s="243"/>
      <c r="J343" s="250"/>
      <c r="K343" s="243"/>
      <c r="M343" s="244" t="s">
        <v>28</v>
      </c>
      <c r="O343" s="232"/>
    </row>
    <row r="344" spans="1:80">
      <c r="A344" s="233">
        <v>127</v>
      </c>
      <c r="B344" s="234" t="s">
        <v>1161</v>
      </c>
      <c r="C344" s="235" t="s">
        <v>1162</v>
      </c>
      <c r="D344" s="236" t="s">
        <v>1886</v>
      </c>
      <c r="E344" s="237">
        <v>2.8799999999999999E-2</v>
      </c>
      <c r="F344" s="237">
        <v>0</v>
      </c>
      <c r="G344" s="238">
        <f>E344*F344</f>
        <v>0</v>
      </c>
      <c r="H344" s="239">
        <v>1</v>
      </c>
      <c r="I344" s="240">
        <f>E344*H344</f>
        <v>2.8799999999999999E-2</v>
      </c>
      <c r="J344" s="239"/>
      <c r="K344" s="240">
        <f>E344*J344</f>
        <v>0</v>
      </c>
      <c r="O344" s="232">
        <v>2</v>
      </c>
      <c r="AA344" s="205">
        <v>3</v>
      </c>
      <c r="AB344" s="205">
        <v>7</v>
      </c>
      <c r="AC344" s="205">
        <v>13611228</v>
      </c>
      <c r="AZ344" s="205">
        <v>2</v>
      </c>
      <c r="BA344" s="205">
        <f>IF(AZ344=1,G344,0)</f>
        <v>0</v>
      </c>
      <c r="BB344" s="205">
        <f>IF(AZ344=2,G344,0)</f>
        <v>0</v>
      </c>
      <c r="BC344" s="205">
        <f>IF(AZ344=3,G344,0)</f>
        <v>0</v>
      </c>
      <c r="BD344" s="205">
        <f>IF(AZ344=4,G344,0)</f>
        <v>0</v>
      </c>
      <c r="BE344" s="205">
        <f>IF(AZ344=5,G344,0)</f>
        <v>0</v>
      </c>
      <c r="CA344" s="232">
        <v>3</v>
      </c>
      <c r="CB344" s="232">
        <v>7</v>
      </c>
    </row>
    <row r="345" spans="1:80">
      <c r="A345" s="241"/>
      <c r="B345" s="245"/>
      <c r="C345" s="375" t="s">
        <v>29</v>
      </c>
      <c r="D345" s="376"/>
      <c r="E345" s="246">
        <v>0</v>
      </c>
      <c r="F345" s="247"/>
      <c r="G345" s="248"/>
      <c r="H345" s="249"/>
      <c r="I345" s="243"/>
      <c r="J345" s="250"/>
      <c r="K345" s="243"/>
      <c r="M345" s="244" t="s">
        <v>29</v>
      </c>
      <c r="O345" s="232"/>
    </row>
    <row r="346" spans="1:80">
      <c r="A346" s="241"/>
      <c r="B346" s="245"/>
      <c r="C346" s="375" t="s">
        <v>30</v>
      </c>
      <c r="D346" s="376"/>
      <c r="E346" s="246">
        <v>2.8799999999999999E-2</v>
      </c>
      <c r="F346" s="247"/>
      <c r="G346" s="248"/>
      <c r="H346" s="249"/>
      <c r="I346" s="243"/>
      <c r="J346" s="250"/>
      <c r="K346" s="243"/>
      <c r="M346" s="244" t="s">
        <v>30</v>
      </c>
      <c r="O346" s="232"/>
    </row>
    <row r="347" spans="1:80">
      <c r="A347" s="233">
        <v>128</v>
      </c>
      <c r="B347" s="234" t="s">
        <v>31</v>
      </c>
      <c r="C347" s="235" t="s">
        <v>32</v>
      </c>
      <c r="D347" s="236" t="s">
        <v>1886</v>
      </c>
      <c r="E347" s="237">
        <v>0.67059999999999997</v>
      </c>
      <c r="F347" s="237">
        <v>0</v>
      </c>
      <c r="G347" s="238">
        <f>E347*F347</f>
        <v>0</v>
      </c>
      <c r="H347" s="239">
        <v>1</v>
      </c>
      <c r="I347" s="240">
        <f>E347*H347</f>
        <v>0.67059999999999997</v>
      </c>
      <c r="J347" s="239"/>
      <c r="K347" s="240">
        <f>E347*J347</f>
        <v>0</v>
      </c>
      <c r="O347" s="232">
        <v>2</v>
      </c>
      <c r="AA347" s="205">
        <v>3</v>
      </c>
      <c r="AB347" s="205">
        <v>7</v>
      </c>
      <c r="AC347" s="205">
        <v>14587796</v>
      </c>
      <c r="AZ347" s="205">
        <v>2</v>
      </c>
      <c r="BA347" s="205">
        <f>IF(AZ347=1,G347,0)</f>
        <v>0</v>
      </c>
      <c r="BB347" s="205">
        <f>IF(AZ347=2,G347,0)</f>
        <v>0</v>
      </c>
      <c r="BC347" s="205">
        <f>IF(AZ347=3,G347,0)</f>
        <v>0</v>
      </c>
      <c r="BD347" s="205">
        <f>IF(AZ347=4,G347,0)</f>
        <v>0</v>
      </c>
      <c r="BE347" s="205">
        <f>IF(AZ347=5,G347,0)</f>
        <v>0</v>
      </c>
      <c r="CA347" s="232">
        <v>3</v>
      </c>
      <c r="CB347" s="232">
        <v>7</v>
      </c>
    </row>
    <row r="348" spans="1:80">
      <c r="A348" s="241"/>
      <c r="B348" s="245"/>
      <c r="C348" s="375" t="s">
        <v>29</v>
      </c>
      <c r="D348" s="376"/>
      <c r="E348" s="246">
        <v>0</v>
      </c>
      <c r="F348" s="247"/>
      <c r="G348" s="248"/>
      <c r="H348" s="249"/>
      <c r="I348" s="243"/>
      <c r="J348" s="250"/>
      <c r="K348" s="243"/>
      <c r="M348" s="244" t="s">
        <v>29</v>
      </c>
      <c r="O348" s="232"/>
    </row>
    <row r="349" spans="1:80">
      <c r="A349" s="241"/>
      <c r="B349" s="245"/>
      <c r="C349" s="375" t="s">
        <v>33</v>
      </c>
      <c r="D349" s="376"/>
      <c r="E349" s="246">
        <v>0.67059999999999997</v>
      </c>
      <c r="F349" s="247"/>
      <c r="G349" s="248"/>
      <c r="H349" s="249"/>
      <c r="I349" s="243"/>
      <c r="J349" s="250"/>
      <c r="K349" s="243"/>
      <c r="M349" s="244" t="s">
        <v>33</v>
      </c>
      <c r="O349" s="232"/>
    </row>
    <row r="350" spans="1:80">
      <c r="A350" s="233">
        <v>129</v>
      </c>
      <c r="B350" s="234" t="s">
        <v>34</v>
      </c>
      <c r="C350" s="235" t="s">
        <v>35</v>
      </c>
      <c r="D350" s="236" t="s">
        <v>1581</v>
      </c>
      <c r="E350" s="237"/>
      <c r="F350" s="237">
        <v>0</v>
      </c>
      <c r="G350" s="238">
        <f t="shared" ref="G350:G356" si="8">E350*F350</f>
        <v>0</v>
      </c>
      <c r="H350" s="239">
        <v>0</v>
      </c>
      <c r="I350" s="240">
        <f t="shared" ref="I350:I356" si="9">E350*H350</f>
        <v>0</v>
      </c>
      <c r="J350" s="239"/>
      <c r="K350" s="240">
        <f t="shared" ref="K350:K356" si="10">E350*J350</f>
        <v>0</v>
      </c>
      <c r="O350" s="232">
        <v>2</v>
      </c>
      <c r="AA350" s="205">
        <v>7</v>
      </c>
      <c r="AB350" s="205">
        <v>1002</v>
      </c>
      <c r="AC350" s="205">
        <v>5</v>
      </c>
      <c r="AZ350" s="205">
        <v>2</v>
      </c>
      <c r="BA350" s="205">
        <f t="shared" ref="BA350:BA356" si="11">IF(AZ350=1,G350,0)</f>
        <v>0</v>
      </c>
      <c r="BB350" s="205">
        <f t="shared" ref="BB350:BB356" si="12">IF(AZ350=2,G350,0)</f>
        <v>0</v>
      </c>
      <c r="BC350" s="205">
        <f t="shared" ref="BC350:BC356" si="13">IF(AZ350=3,G350,0)</f>
        <v>0</v>
      </c>
      <c r="BD350" s="205">
        <f t="shared" ref="BD350:BD356" si="14">IF(AZ350=4,G350,0)</f>
        <v>0</v>
      </c>
      <c r="BE350" s="205">
        <f t="shared" ref="BE350:BE356" si="15">IF(AZ350=5,G350,0)</f>
        <v>0</v>
      </c>
      <c r="CA350" s="232">
        <v>7</v>
      </c>
      <c r="CB350" s="232">
        <v>1002</v>
      </c>
    </row>
    <row r="351" spans="1:80">
      <c r="A351" s="233">
        <v>130</v>
      </c>
      <c r="B351" s="234" t="s">
        <v>787</v>
      </c>
      <c r="C351" s="235" t="s">
        <v>788</v>
      </c>
      <c r="D351" s="236" t="s">
        <v>1772</v>
      </c>
      <c r="E351" s="237">
        <v>0.30046</v>
      </c>
      <c r="F351" s="237">
        <v>0</v>
      </c>
      <c r="G351" s="238">
        <f t="shared" si="8"/>
        <v>0</v>
      </c>
      <c r="H351" s="239">
        <v>0</v>
      </c>
      <c r="I351" s="240">
        <f t="shared" si="9"/>
        <v>0</v>
      </c>
      <c r="J351" s="239"/>
      <c r="K351" s="240">
        <f t="shared" si="10"/>
        <v>0</v>
      </c>
      <c r="O351" s="232">
        <v>2</v>
      </c>
      <c r="AA351" s="205">
        <v>8</v>
      </c>
      <c r="AB351" s="205">
        <v>1</v>
      </c>
      <c r="AC351" s="205">
        <v>3</v>
      </c>
      <c r="AZ351" s="205">
        <v>2</v>
      </c>
      <c r="BA351" s="205">
        <f t="shared" si="11"/>
        <v>0</v>
      </c>
      <c r="BB351" s="205">
        <f t="shared" si="12"/>
        <v>0</v>
      </c>
      <c r="BC351" s="205">
        <f t="shared" si="13"/>
        <v>0</v>
      </c>
      <c r="BD351" s="205">
        <f t="shared" si="14"/>
        <v>0</v>
      </c>
      <c r="BE351" s="205">
        <f t="shared" si="15"/>
        <v>0</v>
      </c>
      <c r="CA351" s="232">
        <v>8</v>
      </c>
      <c r="CB351" s="232">
        <v>1</v>
      </c>
    </row>
    <row r="352" spans="1:80">
      <c r="A352" s="233">
        <v>131</v>
      </c>
      <c r="B352" s="234" t="s">
        <v>789</v>
      </c>
      <c r="C352" s="235" t="s">
        <v>790</v>
      </c>
      <c r="D352" s="236" t="s">
        <v>1772</v>
      </c>
      <c r="E352" s="237">
        <v>2.7041400000000002</v>
      </c>
      <c r="F352" s="237">
        <v>0</v>
      </c>
      <c r="G352" s="238">
        <f t="shared" si="8"/>
        <v>0</v>
      </c>
      <c r="H352" s="239">
        <v>0</v>
      </c>
      <c r="I352" s="240">
        <f t="shared" si="9"/>
        <v>0</v>
      </c>
      <c r="J352" s="239"/>
      <c r="K352" s="240">
        <f t="shared" si="10"/>
        <v>0</v>
      </c>
      <c r="O352" s="232">
        <v>2</v>
      </c>
      <c r="AA352" s="205">
        <v>8</v>
      </c>
      <c r="AB352" s="205">
        <v>1</v>
      </c>
      <c r="AC352" s="205">
        <v>3</v>
      </c>
      <c r="AZ352" s="205">
        <v>2</v>
      </c>
      <c r="BA352" s="205">
        <f t="shared" si="11"/>
        <v>0</v>
      </c>
      <c r="BB352" s="205">
        <f t="shared" si="12"/>
        <v>0</v>
      </c>
      <c r="BC352" s="205">
        <f t="shared" si="13"/>
        <v>0</v>
      </c>
      <c r="BD352" s="205">
        <f t="shared" si="14"/>
        <v>0</v>
      </c>
      <c r="BE352" s="205">
        <f t="shared" si="15"/>
        <v>0</v>
      </c>
      <c r="CA352" s="232">
        <v>8</v>
      </c>
      <c r="CB352" s="232">
        <v>1</v>
      </c>
    </row>
    <row r="353" spans="1:80">
      <c r="A353" s="233">
        <v>132</v>
      </c>
      <c r="B353" s="234" t="s">
        <v>791</v>
      </c>
      <c r="C353" s="235" t="s">
        <v>792</v>
      </c>
      <c r="D353" s="236" t="s">
        <v>1772</v>
      </c>
      <c r="E353" s="237">
        <v>0.30046</v>
      </c>
      <c r="F353" s="237">
        <v>0</v>
      </c>
      <c r="G353" s="238">
        <f t="shared" si="8"/>
        <v>0</v>
      </c>
      <c r="H353" s="239">
        <v>0</v>
      </c>
      <c r="I353" s="240">
        <f t="shared" si="9"/>
        <v>0</v>
      </c>
      <c r="J353" s="239"/>
      <c r="K353" s="240">
        <f t="shared" si="10"/>
        <v>0</v>
      </c>
      <c r="O353" s="232">
        <v>2</v>
      </c>
      <c r="AA353" s="205">
        <v>8</v>
      </c>
      <c r="AB353" s="205">
        <v>1</v>
      </c>
      <c r="AC353" s="205">
        <v>3</v>
      </c>
      <c r="AZ353" s="205">
        <v>2</v>
      </c>
      <c r="BA353" s="205">
        <f t="shared" si="11"/>
        <v>0</v>
      </c>
      <c r="BB353" s="205">
        <f t="shared" si="12"/>
        <v>0</v>
      </c>
      <c r="BC353" s="205">
        <f t="shared" si="13"/>
        <v>0</v>
      </c>
      <c r="BD353" s="205">
        <f t="shared" si="14"/>
        <v>0</v>
      </c>
      <c r="BE353" s="205">
        <f t="shared" si="15"/>
        <v>0</v>
      </c>
      <c r="CA353" s="232">
        <v>8</v>
      </c>
      <c r="CB353" s="232">
        <v>1</v>
      </c>
    </row>
    <row r="354" spans="1:80">
      <c r="A354" s="233">
        <v>133</v>
      </c>
      <c r="B354" s="234" t="s">
        <v>922</v>
      </c>
      <c r="C354" s="235" t="s">
        <v>923</v>
      </c>
      <c r="D354" s="236" t="s">
        <v>1772</v>
      </c>
      <c r="E354" s="237">
        <v>0.30046</v>
      </c>
      <c r="F354" s="237">
        <v>0</v>
      </c>
      <c r="G354" s="238">
        <f t="shared" si="8"/>
        <v>0</v>
      </c>
      <c r="H354" s="239">
        <v>0</v>
      </c>
      <c r="I354" s="240">
        <f t="shared" si="9"/>
        <v>0</v>
      </c>
      <c r="J354" s="239"/>
      <c r="K354" s="240">
        <f t="shared" si="10"/>
        <v>0</v>
      </c>
      <c r="O354" s="232">
        <v>2</v>
      </c>
      <c r="AA354" s="205">
        <v>8</v>
      </c>
      <c r="AB354" s="205">
        <v>1</v>
      </c>
      <c r="AC354" s="205">
        <v>3</v>
      </c>
      <c r="AZ354" s="205">
        <v>2</v>
      </c>
      <c r="BA354" s="205">
        <f t="shared" si="11"/>
        <v>0</v>
      </c>
      <c r="BB354" s="205">
        <f t="shared" si="12"/>
        <v>0</v>
      </c>
      <c r="BC354" s="205">
        <f t="shared" si="13"/>
        <v>0</v>
      </c>
      <c r="BD354" s="205">
        <f t="shared" si="14"/>
        <v>0</v>
      </c>
      <c r="BE354" s="205">
        <f t="shared" si="15"/>
        <v>0</v>
      </c>
      <c r="CA354" s="232">
        <v>8</v>
      </c>
      <c r="CB354" s="232">
        <v>1</v>
      </c>
    </row>
    <row r="355" spans="1:80">
      <c r="A355" s="233">
        <v>134</v>
      </c>
      <c r="B355" s="234" t="s">
        <v>924</v>
      </c>
      <c r="C355" s="235" t="s">
        <v>925</v>
      </c>
      <c r="D355" s="236" t="s">
        <v>1772</v>
      </c>
      <c r="E355" s="237">
        <v>0.30046</v>
      </c>
      <c r="F355" s="237">
        <v>0</v>
      </c>
      <c r="G355" s="238">
        <f t="shared" si="8"/>
        <v>0</v>
      </c>
      <c r="H355" s="239">
        <v>0</v>
      </c>
      <c r="I355" s="240">
        <f t="shared" si="9"/>
        <v>0</v>
      </c>
      <c r="J355" s="239"/>
      <c r="K355" s="240">
        <f t="shared" si="10"/>
        <v>0</v>
      </c>
      <c r="O355" s="232">
        <v>2</v>
      </c>
      <c r="AA355" s="205">
        <v>8</v>
      </c>
      <c r="AB355" s="205">
        <v>1</v>
      </c>
      <c r="AC355" s="205">
        <v>3</v>
      </c>
      <c r="AZ355" s="205">
        <v>2</v>
      </c>
      <c r="BA355" s="205">
        <f t="shared" si="11"/>
        <v>0</v>
      </c>
      <c r="BB355" s="205">
        <f t="shared" si="12"/>
        <v>0</v>
      </c>
      <c r="BC355" s="205">
        <f t="shared" si="13"/>
        <v>0</v>
      </c>
      <c r="BD355" s="205">
        <f t="shared" si="14"/>
        <v>0</v>
      </c>
      <c r="BE355" s="205">
        <f t="shared" si="15"/>
        <v>0</v>
      </c>
      <c r="CA355" s="232">
        <v>8</v>
      </c>
      <c r="CB355" s="232">
        <v>1</v>
      </c>
    </row>
    <row r="356" spans="1:80">
      <c r="A356" s="233">
        <v>135</v>
      </c>
      <c r="B356" s="234" t="s">
        <v>36</v>
      </c>
      <c r="C356" s="235" t="s">
        <v>37</v>
      </c>
      <c r="D356" s="236" t="s">
        <v>1772</v>
      </c>
      <c r="E356" s="237">
        <v>0.30046</v>
      </c>
      <c r="F356" s="237">
        <v>0</v>
      </c>
      <c r="G356" s="238">
        <f t="shared" si="8"/>
        <v>0</v>
      </c>
      <c r="H356" s="239">
        <v>0</v>
      </c>
      <c r="I356" s="240">
        <f t="shared" si="9"/>
        <v>0</v>
      </c>
      <c r="J356" s="239"/>
      <c r="K356" s="240">
        <f t="shared" si="10"/>
        <v>0</v>
      </c>
      <c r="O356" s="232">
        <v>2</v>
      </c>
      <c r="AA356" s="205">
        <v>8</v>
      </c>
      <c r="AB356" s="205">
        <v>0</v>
      </c>
      <c r="AC356" s="205">
        <v>3</v>
      </c>
      <c r="AZ356" s="205">
        <v>2</v>
      </c>
      <c r="BA356" s="205">
        <f t="shared" si="11"/>
        <v>0</v>
      </c>
      <c r="BB356" s="205">
        <f t="shared" si="12"/>
        <v>0</v>
      </c>
      <c r="BC356" s="205">
        <f t="shared" si="13"/>
        <v>0</v>
      </c>
      <c r="BD356" s="205">
        <f t="shared" si="14"/>
        <v>0</v>
      </c>
      <c r="BE356" s="205">
        <f t="shared" si="15"/>
        <v>0</v>
      </c>
      <c r="CA356" s="232">
        <v>8</v>
      </c>
      <c r="CB356" s="232">
        <v>0</v>
      </c>
    </row>
    <row r="357" spans="1:80">
      <c r="A357" s="251"/>
      <c r="B357" s="252" t="s">
        <v>1662</v>
      </c>
      <c r="C357" s="253" t="s">
        <v>1094</v>
      </c>
      <c r="D357" s="254"/>
      <c r="E357" s="255"/>
      <c r="F357" s="256"/>
      <c r="G357" s="257">
        <f>SUM(G289:G356)</f>
        <v>0</v>
      </c>
      <c r="H357" s="258"/>
      <c r="I357" s="259">
        <f>SUM(I289:I356)</f>
        <v>1.0423853999999999</v>
      </c>
      <c r="J357" s="258"/>
      <c r="K357" s="259">
        <f>SUM(K289:K356)</f>
        <v>-0.30046</v>
      </c>
      <c r="O357" s="232">
        <v>4</v>
      </c>
      <c r="BA357" s="260">
        <f>SUM(BA289:BA356)</f>
        <v>0</v>
      </c>
      <c r="BB357" s="260">
        <f>SUM(BB289:BB356)</f>
        <v>0</v>
      </c>
      <c r="BC357" s="260">
        <f>SUM(BC289:BC356)</f>
        <v>0</v>
      </c>
      <c r="BD357" s="260">
        <f>SUM(BD289:BD356)</f>
        <v>0</v>
      </c>
      <c r="BE357" s="260">
        <f>SUM(BE289:BE356)</f>
        <v>0</v>
      </c>
    </row>
    <row r="358" spans="1:80">
      <c r="A358" s="222" t="s">
        <v>1659</v>
      </c>
      <c r="B358" s="223" t="s">
        <v>1166</v>
      </c>
      <c r="C358" s="224" t="s">
        <v>1167</v>
      </c>
      <c r="D358" s="225"/>
      <c r="E358" s="226"/>
      <c r="F358" s="226"/>
      <c r="G358" s="227"/>
      <c r="H358" s="228"/>
      <c r="I358" s="229"/>
      <c r="J358" s="230"/>
      <c r="K358" s="231"/>
      <c r="O358" s="232">
        <v>1</v>
      </c>
    </row>
    <row r="359" spans="1:80">
      <c r="A359" s="233">
        <v>136</v>
      </c>
      <c r="B359" s="234" t="s">
        <v>1169</v>
      </c>
      <c r="C359" s="235" t="s">
        <v>1170</v>
      </c>
      <c r="D359" s="236" t="s">
        <v>1739</v>
      </c>
      <c r="E359" s="237">
        <v>69.86</v>
      </c>
      <c r="F359" s="237">
        <v>0</v>
      </c>
      <c r="G359" s="238">
        <f>E359*F359</f>
        <v>0</v>
      </c>
      <c r="H359" s="239">
        <v>1.1E-4</v>
      </c>
      <c r="I359" s="240">
        <f>E359*H359</f>
        <v>7.6846000000000006E-3</v>
      </c>
      <c r="J359" s="239">
        <v>0</v>
      </c>
      <c r="K359" s="240">
        <f>E359*J359</f>
        <v>0</v>
      </c>
      <c r="O359" s="232">
        <v>2</v>
      </c>
      <c r="AA359" s="205">
        <v>1</v>
      </c>
      <c r="AB359" s="205">
        <v>7</v>
      </c>
      <c r="AC359" s="205">
        <v>7</v>
      </c>
      <c r="AZ359" s="205">
        <v>2</v>
      </c>
      <c r="BA359" s="205">
        <f>IF(AZ359=1,G359,0)</f>
        <v>0</v>
      </c>
      <c r="BB359" s="205">
        <f>IF(AZ359=2,G359,0)</f>
        <v>0</v>
      </c>
      <c r="BC359" s="205">
        <f>IF(AZ359=3,G359,0)</f>
        <v>0</v>
      </c>
      <c r="BD359" s="205">
        <f>IF(AZ359=4,G359,0)</f>
        <v>0</v>
      </c>
      <c r="BE359" s="205">
        <f>IF(AZ359=5,G359,0)</f>
        <v>0</v>
      </c>
      <c r="CA359" s="232">
        <v>1</v>
      </c>
      <c r="CB359" s="232">
        <v>7</v>
      </c>
    </row>
    <row r="360" spans="1:80">
      <c r="A360" s="241"/>
      <c r="B360" s="245"/>
      <c r="C360" s="375" t="s">
        <v>38</v>
      </c>
      <c r="D360" s="376"/>
      <c r="E360" s="246">
        <v>65.14</v>
      </c>
      <c r="F360" s="247"/>
      <c r="G360" s="248"/>
      <c r="H360" s="249"/>
      <c r="I360" s="243"/>
      <c r="J360" s="250"/>
      <c r="K360" s="243"/>
      <c r="M360" s="244" t="s">
        <v>38</v>
      </c>
      <c r="O360" s="232"/>
    </row>
    <row r="361" spans="1:80">
      <c r="A361" s="241"/>
      <c r="B361" s="245"/>
      <c r="C361" s="375" t="s">
        <v>39</v>
      </c>
      <c r="D361" s="376"/>
      <c r="E361" s="246">
        <v>2.36</v>
      </c>
      <c r="F361" s="247"/>
      <c r="G361" s="248"/>
      <c r="H361" s="249"/>
      <c r="I361" s="243"/>
      <c r="J361" s="250"/>
      <c r="K361" s="243"/>
      <c r="M361" s="244" t="s">
        <v>39</v>
      </c>
      <c r="O361" s="232"/>
    </row>
    <row r="362" spans="1:80">
      <c r="A362" s="241"/>
      <c r="B362" s="245"/>
      <c r="C362" s="375" t="s">
        <v>40</v>
      </c>
      <c r="D362" s="376"/>
      <c r="E362" s="246">
        <v>2.36</v>
      </c>
      <c r="F362" s="247"/>
      <c r="G362" s="248"/>
      <c r="H362" s="249"/>
      <c r="I362" s="243"/>
      <c r="J362" s="250"/>
      <c r="K362" s="243"/>
      <c r="M362" s="244" t="s">
        <v>40</v>
      </c>
      <c r="O362" s="232"/>
    </row>
    <row r="363" spans="1:80" ht="22.5">
      <c r="A363" s="233">
        <v>137</v>
      </c>
      <c r="B363" s="234" t="s">
        <v>1172</v>
      </c>
      <c r="C363" s="235" t="s">
        <v>1173</v>
      </c>
      <c r="D363" s="236" t="s">
        <v>1856</v>
      </c>
      <c r="E363" s="237">
        <v>64.739999999999995</v>
      </c>
      <c r="F363" s="237">
        <v>0</v>
      </c>
      <c r="G363" s="238">
        <f>E363*F363</f>
        <v>0</v>
      </c>
      <c r="H363" s="239">
        <v>3.2000000000000003E-4</v>
      </c>
      <c r="I363" s="240">
        <f>E363*H363</f>
        <v>2.07168E-2</v>
      </c>
      <c r="J363" s="239">
        <v>0</v>
      </c>
      <c r="K363" s="240">
        <f>E363*J363</f>
        <v>0</v>
      </c>
      <c r="O363" s="232">
        <v>2</v>
      </c>
      <c r="AA363" s="205">
        <v>1</v>
      </c>
      <c r="AB363" s="205">
        <v>7</v>
      </c>
      <c r="AC363" s="205">
        <v>7</v>
      </c>
      <c r="AZ363" s="205">
        <v>2</v>
      </c>
      <c r="BA363" s="205">
        <f>IF(AZ363=1,G363,0)</f>
        <v>0</v>
      </c>
      <c r="BB363" s="205">
        <f>IF(AZ363=2,G363,0)</f>
        <v>0</v>
      </c>
      <c r="BC363" s="205">
        <f>IF(AZ363=3,G363,0)</f>
        <v>0</v>
      </c>
      <c r="BD363" s="205">
        <f>IF(AZ363=4,G363,0)</f>
        <v>0</v>
      </c>
      <c r="BE363" s="205">
        <f>IF(AZ363=5,G363,0)</f>
        <v>0</v>
      </c>
      <c r="CA363" s="232">
        <v>1</v>
      </c>
      <c r="CB363" s="232">
        <v>7</v>
      </c>
    </row>
    <row r="364" spans="1:80">
      <c r="A364" s="241"/>
      <c r="B364" s="245"/>
      <c r="C364" s="375" t="s">
        <v>41</v>
      </c>
      <c r="D364" s="376"/>
      <c r="E364" s="246">
        <v>5.4</v>
      </c>
      <c r="F364" s="247"/>
      <c r="G364" s="248"/>
      <c r="H364" s="249"/>
      <c r="I364" s="243"/>
      <c r="J364" s="250"/>
      <c r="K364" s="243"/>
      <c r="M364" s="244" t="s">
        <v>41</v>
      </c>
      <c r="O364" s="232"/>
    </row>
    <row r="365" spans="1:80">
      <c r="A365" s="241"/>
      <c r="B365" s="245"/>
      <c r="C365" s="375" t="s">
        <v>42</v>
      </c>
      <c r="D365" s="376"/>
      <c r="E365" s="246">
        <v>5.4</v>
      </c>
      <c r="F365" s="247"/>
      <c r="G365" s="248"/>
      <c r="H365" s="249"/>
      <c r="I365" s="243"/>
      <c r="J365" s="250"/>
      <c r="K365" s="243"/>
      <c r="M365" s="244" t="s">
        <v>42</v>
      </c>
      <c r="O365" s="232"/>
    </row>
    <row r="366" spans="1:80" ht="22.5">
      <c r="A366" s="241"/>
      <c r="B366" s="245"/>
      <c r="C366" s="375" t="s">
        <v>43</v>
      </c>
      <c r="D366" s="376"/>
      <c r="E366" s="246">
        <v>40.4</v>
      </c>
      <c r="F366" s="247"/>
      <c r="G366" s="248"/>
      <c r="H366" s="249"/>
      <c r="I366" s="243"/>
      <c r="J366" s="250"/>
      <c r="K366" s="243"/>
      <c r="M366" s="244" t="s">
        <v>43</v>
      </c>
      <c r="O366" s="232"/>
    </row>
    <row r="367" spans="1:80">
      <c r="A367" s="241"/>
      <c r="B367" s="245"/>
      <c r="C367" s="375" t="s">
        <v>44</v>
      </c>
      <c r="D367" s="376"/>
      <c r="E367" s="246">
        <v>13.54</v>
      </c>
      <c r="F367" s="247"/>
      <c r="G367" s="248"/>
      <c r="H367" s="249"/>
      <c r="I367" s="243"/>
      <c r="J367" s="250"/>
      <c r="K367" s="243"/>
      <c r="M367" s="244" t="s">
        <v>44</v>
      </c>
      <c r="O367" s="232"/>
    </row>
    <row r="368" spans="1:80">
      <c r="A368" s="233">
        <v>138</v>
      </c>
      <c r="B368" s="234" t="s">
        <v>1178</v>
      </c>
      <c r="C368" s="235" t="s">
        <v>1179</v>
      </c>
      <c r="D368" s="236" t="s">
        <v>1856</v>
      </c>
      <c r="E368" s="237">
        <v>64.739999999999995</v>
      </c>
      <c r="F368" s="237">
        <v>0</v>
      </c>
      <c r="G368" s="238">
        <f>E368*F368</f>
        <v>0</v>
      </c>
      <c r="H368" s="239">
        <v>0</v>
      </c>
      <c r="I368" s="240">
        <f>E368*H368</f>
        <v>0</v>
      </c>
      <c r="J368" s="239">
        <v>0</v>
      </c>
      <c r="K368" s="240">
        <f>E368*J368</f>
        <v>0</v>
      </c>
      <c r="O368" s="232">
        <v>2</v>
      </c>
      <c r="AA368" s="205">
        <v>1</v>
      </c>
      <c r="AB368" s="205">
        <v>7</v>
      </c>
      <c r="AC368" s="205">
        <v>7</v>
      </c>
      <c r="AZ368" s="205">
        <v>2</v>
      </c>
      <c r="BA368" s="205">
        <f>IF(AZ368=1,G368,0)</f>
        <v>0</v>
      </c>
      <c r="BB368" s="205">
        <f>IF(AZ368=2,G368,0)</f>
        <v>0</v>
      </c>
      <c r="BC368" s="205">
        <f>IF(AZ368=3,G368,0)</f>
        <v>0</v>
      </c>
      <c r="BD368" s="205">
        <f>IF(AZ368=4,G368,0)</f>
        <v>0</v>
      </c>
      <c r="BE368" s="205">
        <f>IF(AZ368=5,G368,0)</f>
        <v>0</v>
      </c>
      <c r="CA368" s="232">
        <v>1</v>
      </c>
      <c r="CB368" s="232">
        <v>7</v>
      </c>
    </row>
    <row r="369" spans="1:80">
      <c r="A369" s="241"/>
      <c r="B369" s="245"/>
      <c r="C369" s="375" t="s">
        <v>45</v>
      </c>
      <c r="D369" s="376"/>
      <c r="E369" s="246">
        <v>64.739999999999995</v>
      </c>
      <c r="F369" s="247"/>
      <c r="G369" s="248"/>
      <c r="H369" s="249"/>
      <c r="I369" s="243"/>
      <c r="J369" s="250"/>
      <c r="K369" s="243"/>
      <c r="M369" s="244" t="s">
        <v>45</v>
      </c>
      <c r="O369" s="232"/>
    </row>
    <row r="370" spans="1:80" ht="22.5">
      <c r="A370" s="233">
        <v>139</v>
      </c>
      <c r="B370" s="234" t="s">
        <v>1181</v>
      </c>
      <c r="C370" s="235" t="s">
        <v>1182</v>
      </c>
      <c r="D370" s="236" t="s">
        <v>1739</v>
      </c>
      <c r="E370" s="237">
        <v>4.72</v>
      </c>
      <c r="F370" s="237">
        <v>0</v>
      </c>
      <c r="G370" s="238">
        <f>E370*F370</f>
        <v>0</v>
      </c>
      <c r="H370" s="239">
        <v>2.4299999999999999E-3</v>
      </c>
      <c r="I370" s="240">
        <f>E370*H370</f>
        <v>1.1469599999999998E-2</v>
      </c>
      <c r="J370" s="239">
        <v>0</v>
      </c>
      <c r="K370" s="240">
        <f>E370*J370</f>
        <v>0</v>
      </c>
      <c r="O370" s="232">
        <v>2</v>
      </c>
      <c r="AA370" s="205">
        <v>1</v>
      </c>
      <c r="AB370" s="205">
        <v>7</v>
      </c>
      <c r="AC370" s="205">
        <v>7</v>
      </c>
      <c r="AZ370" s="205">
        <v>2</v>
      </c>
      <c r="BA370" s="205">
        <f>IF(AZ370=1,G370,0)</f>
        <v>0</v>
      </c>
      <c r="BB370" s="205">
        <f>IF(AZ370=2,G370,0)</f>
        <v>0</v>
      </c>
      <c r="BC370" s="205">
        <f>IF(AZ370=3,G370,0)</f>
        <v>0</v>
      </c>
      <c r="BD370" s="205">
        <f>IF(AZ370=4,G370,0)</f>
        <v>0</v>
      </c>
      <c r="BE370" s="205">
        <f>IF(AZ370=5,G370,0)</f>
        <v>0</v>
      </c>
      <c r="CA370" s="232">
        <v>1</v>
      </c>
      <c r="CB370" s="232">
        <v>7</v>
      </c>
    </row>
    <row r="371" spans="1:80">
      <c r="A371" s="241"/>
      <c r="B371" s="245"/>
      <c r="C371" s="375" t="s">
        <v>46</v>
      </c>
      <c r="D371" s="376"/>
      <c r="E371" s="246">
        <v>2.36</v>
      </c>
      <c r="F371" s="247"/>
      <c r="G371" s="248"/>
      <c r="H371" s="249"/>
      <c r="I371" s="243"/>
      <c r="J371" s="250"/>
      <c r="K371" s="243"/>
      <c r="M371" s="244" t="s">
        <v>46</v>
      </c>
      <c r="O371" s="232"/>
    </row>
    <row r="372" spans="1:80">
      <c r="A372" s="241"/>
      <c r="B372" s="245"/>
      <c r="C372" s="375" t="s">
        <v>47</v>
      </c>
      <c r="D372" s="376"/>
      <c r="E372" s="246">
        <v>2.36</v>
      </c>
      <c r="F372" s="247"/>
      <c r="G372" s="248"/>
      <c r="H372" s="249"/>
      <c r="I372" s="243"/>
      <c r="J372" s="250"/>
      <c r="K372" s="243"/>
      <c r="M372" s="244" t="s">
        <v>47</v>
      </c>
      <c r="O372" s="232"/>
    </row>
    <row r="373" spans="1:80" ht="22.5">
      <c r="A373" s="233">
        <v>140</v>
      </c>
      <c r="B373" s="234" t="s">
        <v>48</v>
      </c>
      <c r="C373" s="235" t="s">
        <v>49</v>
      </c>
      <c r="D373" s="236" t="s">
        <v>1739</v>
      </c>
      <c r="E373" s="237">
        <v>0.3</v>
      </c>
      <c r="F373" s="237">
        <v>0</v>
      </c>
      <c r="G373" s="238">
        <f>E373*F373</f>
        <v>0</v>
      </c>
      <c r="H373" s="239">
        <v>6.0899999999999999E-3</v>
      </c>
      <c r="I373" s="240">
        <f>E373*H373</f>
        <v>1.8269999999999998E-3</v>
      </c>
      <c r="J373" s="239">
        <v>0</v>
      </c>
      <c r="K373" s="240">
        <f>E373*J373</f>
        <v>0</v>
      </c>
      <c r="O373" s="232">
        <v>2</v>
      </c>
      <c r="AA373" s="205">
        <v>1</v>
      </c>
      <c r="AB373" s="205">
        <v>7</v>
      </c>
      <c r="AC373" s="205">
        <v>7</v>
      </c>
      <c r="AZ373" s="205">
        <v>2</v>
      </c>
      <c r="BA373" s="205">
        <f>IF(AZ373=1,G373,0)</f>
        <v>0</v>
      </c>
      <c r="BB373" s="205">
        <f>IF(AZ373=2,G373,0)</f>
        <v>0</v>
      </c>
      <c r="BC373" s="205">
        <f>IF(AZ373=3,G373,0)</f>
        <v>0</v>
      </c>
      <c r="BD373" s="205">
        <f>IF(AZ373=4,G373,0)</f>
        <v>0</v>
      </c>
      <c r="BE373" s="205">
        <f>IF(AZ373=5,G373,0)</f>
        <v>0</v>
      </c>
      <c r="CA373" s="232">
        <v>1</v>
      </c>
      <c r="CB373" s="232">
        <v>7</v>
      </c>
    </row>
    <row r="374" spans="1:80">
      <c r="A374" s="241"/>
      <c r="B374" s="245"/>
      <c r="C374" s="375" t="s">
        <v>50</v>
      </c>
      <c r="D374" s="376"/>
      <c r="E374" s="246">
        <v>0.3</v>
      </c>
      <c r="F374" s="247"/>
      <c r="G374" s="248"/>
      <c r="H374" s="249"/>
      <c r="I374" s="243"/>
      <c r="J374" s="250"/>
      <c r="K374" s="243"/>
      <c r="M374" s="244" t="s">
        <v>50</v>
      </c>
      <c r="O374" s="232"/>
    </row>
    <row r="375" spans="1:80" ht="22.5">
      <c r="A375" s="233">
        <v>141</v>
      </c>
      <c r="B375" s="234" t="s">
        <v>51</v>
      </c>
      <c r="C375" s="235" t="s">
        <v>52</v>
      </c>
      <c r="D375" s="236" t="s">
        <v>1739</v>
      </c>
      <c r="E375" s="237">
        <v>10.69</v>
      </c>
      <c r="F375" s="237">
        <v>0</v>
      </c>
      <c r="G375" s="238">
        <f>E375*F375</f>
        <v>0</v>
      </c>
      <c r="H375" s="239">
        <v>5.8100000000000001E-3</v>
      </c>
      <c r="I375" s="240">
        <f>E375*H375</f>
        <v>6.2108899999999995E-2</v>
      </c>
      <c r="J375" s="239">
        <v>0</v>
      </c>
      <c r="K375" s="240">
        <f>E375*J375</f>
        <v>0</v>
      </c>
      <c r="O375" s="232">
        <v>2</v>
      </c>
      <c r="AA375" s="205">
        <v>1</v>
      </c>
      <c r="AB375" s="205">
        <v>7</v>
      </c>
      <c r="AC375" s="205">
        <v>7</v>
      </c>
      <c r="AZ375" s="205">
        <v>2</v>
      </c>
      <c r="BA375" s="205">
        <f>IF(AZ375=1,G375,0)</f>
        <v>0</v>
      </c>
      <c r="BB375" s="205">
        <f>IF(AZ375=2,G375,0)</f>
        <v>0</v>
      </c>
      <c r="BC375" s="205">
        <f>IF(AZ375=3,G375,0)</f>
        <v>0</v>
      </c>
      <c r="BD375" s="205">
        <f>IF(AZ375=4,G375,0)</f>
        <v>0</v>
      </c>
      <c r="BE375" s="205">
        <f>IF(AZ375=5,G375,0)</f>
        <v>0</v>
      </c>
      <c r="CA375" s="232">
        <v>1</v>
      </c>
      <c r="CB375" s="232">
        <v>7</v>
      </c>
    </row>
    <row r="376" spans="1:80">
      <c r="A376" s="241"/>
      <c r="B376" s="245"/>
      <c r="C376" s="375" t="s">
        <v>53</v>
      </c>
      <c r="D376" s="376"/>
      <c r="E376" s="246">
        <v>10.69</v>
      </c>
      <c r="F376" s="247"/>
      <c r="G376" s="248"/>
      <c r="H376" s="249"/>
      <c r="I376" s="243"/>
      <c r="J376" s="250"/>
      <c r="K376" s="243"/>
      <c r="M376" s="244" t="s">
        <v>53</v>
      </c>
      <c r="O376" s="232"/>
    </row>
    <row r="377" spans="1:80" ht="22.5">
      <c r="A377" s="233">
        <v>142</v>
      </c>
      <c r="B377" s="234" t="s">
        <v>1183</v>
      </c>
      <c r="C377" s="235" t="s">
        <v>1184</v>
      </c>
      <c r="D377" s="236" t="s">
        <v>1739</v>
      </c>
      <c r="E377" s="237">
        <v>54.15</v>
      </c>
      <c r="F377" s="237">
        <v>0</v>
      </c>
      <c r="G377" s="238">
        <f>E377*F377</f>
        <v>0</v>
      </c>
      <c r="H377" s="239">
        <v>3.0200000000000001E-3</v>
      </c>
      <c r="I377" s="240">
        <f>E377*H377</f>
        <v>0.16353300000000001</v>
      </c>
      <c r="J377" s="239">
        <v>0</v>
      </c>
      <c r="K377" s="240">
        <f>E377*J377</f>
        <v>0</v>
      </c>
      <c r="O377" s="232">
        <v>2</v>
      </c>
      <c r="AA377" s="205">
        <v>1</v>
      </c>
      <c r="AB377" s="205">
        <v>7</v>
      </c>
      <c r="AC377" s="205">
        <v>7</v>
      </c>
      <c r="AZ377" s="205">
        <v>2</v>
      </c>
      <c r="BA377" s="205">
        <f>IF(AZ377=1,G377,0)</f>
        <v>0</v>
      </c>
      <c r="BB377" s="205">
        <f>IF(AZ377=2,G377,0)</f>
        <v>0</v>
      </c>
      <c r="BC377" s="205">
        <f>IF(AZ377=3,G377,0)</f>
        <v>0</v>
      </c>
      <c r="BD377" s="205">
        <f>IF(AZ377=4,G377,0)</f>
        <v>0</v>
      </c>
      <c r="BE377" s="205">
        <f>IF(AZ377=5,G377,0)</f>
        <v>0</v>
      </c>
      <c r="CA377" s="232">
        <v>1</v>
      </c>
      <c r="CB377" s="232">
        <v>7</v>
      </c>
    </row>
    <row r="378" spans="1:80">
      <c r="A378" s="241"/>
      <c r="B378" s="245"/>
      <c r="C378" s="375" t="s">
        <v>54</v>
      </c>
      <c r="D378" s="376"/>
      <c r="E378" s="246">
        <v>54.15</v>
      </c>
      <c r="F378" s="247"/>
      <c r="G378" s="248"/>
      <c r="H378" s="249"/>
      <c r="I378" s="243"/>
      <c r="J378" s="250"/>
      <c r="K378" s="243"/>
      <c r="M378" s="244" t="s">
        <v>54</v>
      </c>
      <c r="O378" s="232"/>
    </row>
    <row r="379" spans="1:80" ht="22.5">
      <c r="A379" s="233">
        <v>143</v>
      </c>
      <c r="B379" s="234" t="s">
        <v>1185</v>
      </c>
      <c r="C379" s="235" t="s">
        <v>1186</v>
      </c>
      <c r="D379" s="236" t="s">
        <v>1856</v>
      </c>
      <c r="E379" s="237">
        <v>8.1999999999999993</v>
      </c>
      <c r="F379" s="237">
        <v>0</v>
      </c>
      <c r="G379" s="238">
        <f>E379*F379</f>
        <v>0</v>
      </c>
      <c r="H379" s="239">
        <v>1.4999999999999999E-4</v>
      </c>
      <c r="I379" s="240">
        <f>E379*H379</f>
        <v>1.2299999999999998E-3</v>
      </c>
      <c r="J379" s="239">
        <v>0</v>
      </c>
      <c r="K379" s="240">
        <f>E379*J379</f>
        <v>0</v>
      </c>
      <c r="O379" s="232">
        <v>2</v>
      </c>
      <c r="AA379" s="205">
        <v>1</v>
      </c>
      <c r="AB379" s="205">
        <v>7</v>
      </c>
      <c r="AC379" s="205">
        <v>7</v>
      </c>
      <c r="AZ379" s="205">
        <v>2</v>
      </c>
      <c r="BA379" s="205">
        <f>IF(AZ379=1,G379,0)</f>
        <v>0</v>
      </c>
      <c r="BB379" s="205">
        <f>IF(AZ379=2,G379,0)</f>
        <v>0</v>
      </c>
      <c r="BC379" s="205">
        <f>IF(AZ379=3,G379,0)</f>
        <v>0</v>
      </c>
      <c r="BD379" s="205">
        <f>IF(AZ379=4,G379,0)</f>
        <v>0</v>
      </c>
      <c r="BE379" s="205">
        <f>IF(AZ379=5,G379,0)</f>
        <v>0</v>
      </c>
      <c r="CA379" s="232">
        <v>1</v>
      </c>
      <c r="CB379" s="232">
        <v>7</v>
      </c>
    </row>
    <row r="380" spans="1:80">
      <c r="A380" s="241"/>
      <c r="B380" s="245"/>
      <c r="C380" s="375" t="s">
        <v>55</v>
      </c>
      <c r="D380" s="376"/>
      <c r="E380" s="246">
        <v>3.3</v>
      </c>
      <c r="F380" s="247"/>
      <c r="G380" s="248"/>
      <c r="H380" s="249"/>
      <c r="I380" s="243"/>
      <c r="J380" s="250"/>
      <c r="K380" s="243"/>
      <c r="M380" s="244" t="s">
        <v>55</v>
      </c>
      <c r="O380" s="232"/>
    </row>
    <row r="381" spans="1:80">
      <c r="A381" s="241"/>
      <c r="B381" s="245"/>
      <c r="C381" s="375" t="s">
        <v>56</v>
      </c>
      <c r="D381" s="376"/>
      <c r="E381" s="246">
        <v>2.4500000000000002</v>
      </c>
      <c r="F381" s="247"/>
      <c r="G381" s="248"/>
      <c r="H381" s="249"/>
      <c r="I381" s="243"/>
      <c r="J381" s="250"/>
      <c r="K381" s="243"/>
      <c r="M381" s="244" t="s">
        <v>56</v>
      </c>
      <c r="O381" s="232"/>
    </row>
    <row r="382" spans="1:80">
      <c r="A382" s="241"/>
      <c r="B382" s="245"/>
      <c r="C382" s="375" t="s">
        <v>57</v>
      </c>
      <c r="D382" s="376"/>
      <c r="E382" s="246">
        <v>2.4500000000000002</v>
      </c>
      <c r="F382" s="247"/>
      <c r="G382" s="248"/>
      <c r="H382" s="249"/>
      <c r="I382" s="243"/>
      <c r="J382" s="250"/>
      <c r="K382" s="243"/>
      <c r="M382" s="244" t="s">
        <v>57</v>
      </c>
      <c r="O382" s="232"/>
    </row>
    <row r="383" spans="1:80">
      <c r="A383" s="233">
        <v>144</v>
      </c>
      <c r="B383" s="234" t="s">
        <v>1189</v>
      </c>
      <c r="C383" s="235" t="s">
        <v>1190</v>
      </c>
      <c r="D383" s="236" t="s">
        <v>1856</v>
      </c>
      <c r="E383" s="237">
        <v>26.7</v>
      </c>
      <c r="F383" s="237">
        <v>0</v>
      </c>
      <c r="G383" s="238">
        <f>E383*F383</f>
        <v>0</v>
      </c>
      <c r="H383" s="239">
        <v>2.3000000000000001E-4</v>
      </c>
      <c r="I383" s="240">
        <f>E383*H383</f>
        <v>6.1409999999999998E-3</v>
      </c>
      <c r="J383" s="239">
        <v>0</v>
      </c>
      <c r="K383" s="240">
        <f>E383*J383</f>
        <v>0</v>
      </c>
      <c r="O383" s="232">
        <v>2</v>
      </c>
      <c r="AA383" s="205">
        <v>1</v>
      </c>
      <c r="AB383" s="205">
        <v>7</v>
      </c>
      <c r="AC383" s="205">
        <v>7</v>
      </c>
      <c r="AZ383" s="205">
        <v>2</v>
      </c>
      <c r="BA383" s="205">
        <f>IF(AZ383=1,G383,0)</f>
        <v>0</v>
      </c>
      <c r="BB383" s="205">
        <f>IF(AZ383=2,G383,0)</f>
        <v>0</v>
      </c>
      <c r="BC383" s="205">
        <f>IF(AZ383=3,G383,0)</f>
        <v>0</v>
      </c>
      <c r="BD383" s="205">
        <f>IF(AZ383=4,G383,0)</f>
        <v>0</v>
      </c>
      <c r="BE383" s="205">
        <f>IF(AZ383=5,G383,0)</f>
        <v>0</v>
      </c>
      <c r="CA383" s="232">
        <v>1</v>
      </c>
      <c r="CB383" s="232">
        <v>7</v>
      </c>
    </row>
    <row r="384" spans="1:80">
      <c r="A384" s="241"/>
      <c r="B384" s="245"/>
      <c r="C384" s="375" t="s">
        <v>58</v>
      </c>
      <c r="D384" s="376"/>
      <c r="E384" s="246">
        <v>26.7</v>
      </c>
      <c r="F384" s="247"/>
      <c r="G384" s="248"/>
      <c r="H384" s="249"/>
      <c r="I384" s="243"/>
      <c r="J384" s="250"/>
      <c r="K384" s="243"/>
      <c r="M384" s="244" t="s">
        <v>58</v>
      </c>
      <c r="O384" s="232"/>
    </row>
    <row r="385" spans="1:80">
      <c r="A385" s="233">
        <v>145</v>
      </c>
      <c r="B385" s="234" t="s">
        <v>1193</v>
      </c>
      <c r="C385" s="235" t="s">
        <v>1194</v>
      </c>
      <c r="D385" s="236" t="s">
        <v>1856</v>
      </c>
      <c r="E385" s="237">
        <v>64.739999999999995</v>
      </c>
      <c r="F385" s="237">
        <v>0</v>
      </c>
      <c r="G385" s="238">
        <f>E385*F385</f>
        <v>0</v>
      </c>
      <c r="H385" s="239">
        <v>4.0000000000000003E-5</v>
      </c>
      <c r="I385" s="240">
        <f>E385*H385</f>
        <v>2.5896000000000001E-3</v>
      </c>
      <c r="J385" s="239">
        <v>0</v>
      </c>
      <c r="K385" s="240">
        <f>E385*J385</f>
        <v>0</v>
      </c>
      <c r="O385" s="232">
        <v>2</v>
      </c>
      <c r="AA385" s="205">
        <v>1</v>
      </c>
      <c r="AB385" s="205">
        <v>7</v>
      </c>
      <c r="AC385" s="205">
        <v>7</v>
      </c>
      <c r="AZ385" s="205">
        <v>2</v>
      </c>
      <c r="BA385" s="205">
        <f>IF(AZ385=1,G385,0)</f>
        <v>0</v>
      </c>
      <c r="BB385" s="205">
        <f>IF(AZ385=2,G385,0)</f>
        <v>0</v>
      </c>
      <c r="BC385" s="205">
        <f>IF(AZ385=3,G385,0)</f>
        <v>0</v>
      </c>
      <c r="BD385" s="205">
        <f>IF(AZ385=4,G385,0)</f>
        <v>0</v>
      </c>
      <c r="BE385" s="205">
        <f>IF(AZ385=5,G385,0)</f>
        <v>0</v>
      </c>
      <c r="CA385" s="232">
        <v>1</v>
      </c>
      <c r="CB385" s="232">
        <v>7</v>
      </c>
    </row>
    <row r="386" spans="1:80">
      <c r="A386" s="241"/>
      <c r="B386" s="245"/>
      <c r="C386" s="375" t="s">
        <v>45</v>
      </c>
      <c r="D386" s="376"/>
      <c r="E386" s="246">
        <v>64.739999999999995</v>
      </c>
      <c r="F386" s="247"/>
      <c r="G386" s="248"/>
      <c r="H386" s="249"/>
      <c r="I386" s="243"/>
      <c r="J386" s="250"/>
      <c r="K386" s="243"/>
      <c r="M386" s="244" t="s">
        <v>45</v>
      </c>
      <c r="O386" s="232"/>
    </row>
    <row r="387" spans="1:80">
      <c r="A387" s="233">
        <v>146</v>
      </c>
      <c r="B387" s="234" t="s">
        <v>59</v>
      </c>
      <c r="C387" s="235" t="s">
        <v>60</v>
      </c>
      <c r="D387" s="236" t="s">
        <v>1739</v>
      </c>
      <c r="E387" s="237">
        <v>65.14</v>
      </c>
      <c r="F387" s="237">
        <v>0</v>
      </c>
      <c r="G387" s="238">
        <f>E387*F387</f>
        <v>0</v>
      </c>
      <c r="H387" s="239">
        <v>0</v>
      </c>
      <c r="I387" s="240">
        <f>E387*H387</f>
        <v>0</v>
      </c>
      <c r="J387" s="239">
        <v>0</v>
      </c>
      <c r="K387" s="240">
        <f>E387*J387</f>
        <v>0</v>
      </c>
      <c r="O387" s="232">
        <v>2</v>
      </c>
      <c r="AA387" s="205">
        <v>1</v>
      </c>
      <c r="AB387" s="205">
        <v>7</v>
      </c>
      <c r="AC387" s="205">
        <v>7</v>
      </c>
      <c r="AZ387" s="205">
        <v>2</v>
      </c>
      <c r="BA387" s="205">
        <f>IF(AZ387=1,G387,0)</f>
        <v>0</v>
      </c>
      <c r="BB387" s="205">
        <f>IF(AZ387=2,G387,0)</f>
        <v>0</v>
      </c>
      <c r="BC387" s="205">
        <f>IF(AZ387=3,G387,0)</f>
        <v>0</v>
      </c>
      <c r="BD387" s="205">
        <f>IF(AZ387=4,G387,0)</f>
        <v>0</v>
      </c>
      <c r="BE387" s="205">
        <f>IF(AZ387=5,G387,0)</f>
        <v>0</v>
      </c>
      <c r="CA387" s="232">
        <v>1</v>
      </c>
      <c r="CB387" s="232">
        <v>7</v>
      </c>
    </row>
    <row r="388" spans="1:80">
      <c r="A388" s="241"/>
      <c r="B388" s="245"/>
      <c r="C388" s="375" t="s">
        <v>61</v>
      </c>
      <c r="D388" s="376"/>
      <c r="E388" s="246">
        <v>65.14</v>
      </c>
      <c r="F388" s="247"/>
      <c r="G388" s="248"/>
      <c r="H388" s="249"/>
      <c r="I388" s="243"/>
      <c r="J388" s="250"/>
      <c r="K388" s="243"/>
      <c r="M388" s="244" t="s">
        <v>61</v>
      </c>
      <c r="O388" s="232"/>
    </row>
    <row r="389" spans="1:80" ht="22.5">
      <c r="A389" s="233">
        <v>147</v>
      </c>
      <c r="B389" s="234" t="s">
        <v>62</v>
      </c>
      <c r="C389" s="235" t="s">
        <v>63</v>
      </c>
      <c r="D389" s="236" t="s">
        <v>1739</v>
      </c>
      <c r="E389" s="237">
        <v>17.77</v>
      </c>
      <c r="F389" s="237">
        <v>0</v>
      </c>
      <c r="G389" s="238">
        <f>E389*F389</f>
        <v>0</v>
      </c>
      <c r="H389" s="239">
        <v>0</v>
      </c>
      <c r="I389" s="240">
        <f>E389*H389</f>
        <v>0</v>
      </c>
      <c r="J389" s="239">
        <v>0</v>
      </c>
      <c r="K389" s="240">
        <f>E389*J389</f>
        <v>0</v>
      </c>
      <c r="O389" s="232">
        <v>2</v>
      </c>
      <c r="AA389" s="205">
        <v>1</v>
      </c>
      <c r="AB389" s="205">
        <v>7</v>
      </c>
      <c r="AC389" s="205">
        <v>7</v>
      </c>
      <c r="AZ389" s="205">
        <v>2</v>
      </c>
      <c r="BA389" s="205">
        <f>IF(AZ389=1,G389,0)</f>
        <v>0</v>
      </c>
      <c r="BB389" s="205">
        <f>IF(AZ389=2,G389,0)</f>
        <v>0</v>
      </c>
      <c r="BC389" s="205">
        <f>IF(AZ389=3,G389,0)</f>
        <v>0</v>
      </c>
      <c r="BD389" s="205">
        <f>IF(AZ389=4,G389,0)</f>
        <v>0</v>
      </c>
      <c r="BE389" s="205">
        <f>IF(AZ389=5,G389,0)</f>
        <v>0</v>
      </c>
      <c r="CA389" s="232">
        <v>1</v>
      </c>
      <c r="CB389" s="232">
        <v>7</v>
      </c>
    </row>
    <row r="390" spans="1:80">
      <c r="A390" s="241"/>
      <c r="B390" s="245"/>
      <c r="C390" s="375" t="s">
        <v>64</v>
      </c>
      <c r="D390" s="376"/>
      <c r="E390" s="246">
        <v>17.77</v>
      </c>
      <c r="F390" s="247"/>
      <c r="G390" s="248"/>
      <c r="H390" s="249"/>
      <c r="I390" s="243"/>
      <c r="J390" s="250"/>
      <c r="K390" s="243"/>
      <c r="M390" s="244" t="s">
        <v>64</v>
      </c>
      <c r="O390" s="232"/>
    </row>
    <row r="391" spans="1:80">
      <c r="A391" s="328">
        <v>148</v>
      </c>
      <c r="B391" s="329" t="s">
        <v>65</v>
      </c>
      <c r="C391" s="330" t="s">
        <v>66</v>
      </c>
      <c r="D391" s="331" t="s">
        <v>1739</v>
      </c>
      <c r="E391" s="332">
        <v>7.1920000000000002</v>
      </c>
      <c r="F391" s="332">
        <v>0</v>
      </c>
      <c r="G391" s="333">
        <f>E391*F391</f>
        <v>0</v>
      </c>
      <c r="H391" s="239">
        <v>1.9E-2</v>
      </c>
      <c r="I391" s="240">
        <f>E391*H391</f>
        <v>0.13664799999999999</v>
      </c>
      <c r="J391" s="239"/>
      <c r="K391" s="240">
        <f>E391*J391</f>
        <v>0</v>
      </c>
      <c r="O391" s="232">
        <v>2</v>
      </c>
      <c r="AA391" s="205">
        <v>3</v>
      </c>
      <c r="AB391" s="205">
        <v>7</v>
      </c>
      <c r="AC391" s="205">
        <v>59763717</v>
      </c>
      <c r="AZ391" s="205">
        <v>2</v>
      </c>
      <c r="BA391" s="205">
        <f>IF(AZ391=1,G391,0)</f>
        <v>0</v>
      </c>
      <c r="BB391" s="205">
        <f>IF(AZ391=2,G391,0)</f>
        <v>0</v>
      </c>
      <c r="BC391" s="205">
        <f>IF(AZ391=3,G391,0)</f>
        <v>0</v>
      </c>
      <c r="BD391" s="205">
        <f>IF(AZ391=4,G391,0)</f>
        <v>0</v>
      </c>
      <c r="BE391" s="205">
        <f>IF(AZ391=5,G391,0)</f>
        <v>0</v>
      </c>
      <c r="CA391" s="232">
        <v>3</v>
      </c>
      <c r="CB391" s="232">
        <v>7</v>
      </c>
    </row>
    <row r="392" spans="1:80">
      <c r="A392" s="334"/>
      <c r="B392" s="335"/>
      <c r="C392" s="381" t="s">
        <v>67</v>
      </c>
      <c r="D392" s="382"/>
      <c r="E392" s="336">
        <v>5.1920000000000002</v>
      </c>
      <c r="F392" s="337"/>
      <c r="G392" s="338"/>
      <c r="H392" s="249"/>
      <c r="I392" s="243"/>
      <c r="J392" s="250"/>
      <c r="K392" s="243"/>
      <c r="M392" s="244" t="s">
        <v>67</v>
      </c>
      <c r="O392" s="232"/>
    </row>
    <row r="393" spans="1:80">
      <c r="A393" s="334"/>
      <c r="B393" s="335"/>
      <c r="C393" s="381" t="s">
        <v>68</v>
      </c>
      <c r="D393" s="382"/>
      <c r="E393" s="336">
        <v>2</v>
      </c>
      <c r="F393" s="337"/>
      <c r="G393" s="338"/>
      <c r="H393" s="249"/>
      <c r="I393" s="243"/>
      <c r="J393" s="250"/>
      <c r="K393" s="243"/>
      <c r="M393" s="244" t="s">
        <v>68</v>
      </c>
      <c r="O393" s="232"/>
    </row>
    <row r="394" spans="1:80">
      <c r="A394" s="328">
        <v>149</v>
      </c>
      <c r="B394" s="329" t="s">
        <v>69</v>
      </c>
      <c r="C394" s="330" t="s">
        <v>70</v>
      </c>
      <c r="D394" s="331" t="s">
        <v>1739</v>
      </c>
      <c r="E394" s="332">
        <v>12.2935</v>
      </c>
      <c r="F394" s="332">
        <v>0</v>
      </c>
      <c r="G394" s="333">
        <f>E394*F394</f>
        <v>0</v>
      </c>
      <c r="H394" s="239">
        <v>1.9199999999999998E-2</v>
      </c>
      <c r="I394" s="240">
        <f>E394*H394</f>
        <v>0.23603519999999997</v>
      </c>
      <c r="J394" s="239"/>
      <c r="K394" s="240">
        <f>E394*J394</f>
        <v>0</v>
      </c>
      <c r="O394" s="232">
        <v>2</v>
      </c>
      <c r="AA394" s="205">
        <v>3</v>
      </c>
      <c r="AB394" s="205">
        <v>7</v>
      </c>
      <c r="AC394" s="205">
        <v>59764207</v>
      </c>
      <c r="AZ394" s="205">
        <v>2</v>
      </c>
      <c r="BA394" s="205">
        <f>IF(AZ394=1,G394,0)</f>
        <v>0</v>
      </c>
      <c r="BB394" s="205">
        <f>IF(AZ394=2,G394,0)</f>
        <v>0</v>
      </c>
      <c r="BC394" s="205">
        <f>IF(AZ394=3,G394,0)</f>
        <v>0</v>
      </c>
      <c r="BD394" s="205">
        <f>IF(AZ394=4,G394,0)</f>
        <v>0</v>
      </c>
      <c r="BE394" s="205">
        <f>IF(AZ394=5,G394,0)</f>
        <v>0</v>
      </c>
      <c r="CA394" s="232">
        <v>3</v>
      </c>
      <c r="CB394" s="232">
        <v>7</v>
      </c>
    </row>
    <row r="395" spans="1:80">
      <c r="A395" s="334"/>
      <c r="B395" s="335"/>
      <c r="C395" s="381" t="s">
        <v>71</v>
      </c>
      <c r="D395" s="382"/>
      <c r="E395" s="336">
        <v>0</v>
      </c>
      <c r="F395" s="337"/>
      <c r="G395" s="338"/>
      <c r="H395" s="249"/>
      <c r="I395" s="243"/>
      <c r="J395" s="250"/>
      <c r="K395" s="243"/>
      <c r="M395" s="244" t="s">
        <v>71</v>
      </c>
      <c r="O395" s="232"/>
    </row>
    <row r="396" spans="1:80">
      <c r="A396" s="334"/>
      <c r="B396" s="335"/>
      <c r="C396" s="381" t="s">
        <v>72</v>
      </c>
      <c r="D396" s="382"/>
      <c r="E396" s="336">
        <v>12.2935</v>
      </c>
      <c r="F396" s="337"/>
      <c r="G396" s="338"/>
      <c r="H396" s="249"/>
      <c r="I396" s="243"/>
      <c r="J396" s="250"/>
      <c r="K396" s="243"/>
      <c r="M396" s="244" t="s">
        <v>72</v>
      </c>
      <c r="O396" s="232"/>
    </row>
    <row r="397" spans="1:80">
      <c r="A397" s="328">
        <v>150</v>
      </c>
      <c r="B397" s="329" t="s">
        <v>1207</v>
      </c>
      <c r="C397" s="330" t="s">
        <v>1208</v>
      </c>
      <c r="D397" s="331" t="s">
        <v>1739</v>
      </c>
      <c r="E397" s="332">
        <v>68.272499999999994</v>
      </c>
      <c r="F397" s="332">
        <v>0</v>
      </c>
      <c r="G397" s="333">
        <f>E397*F397</f>
        <v>0</v>
      </c>
      <c r="H397" s="239">
        <v>1.8200000000000001E-2</v>
      </c>
      <c r="I397" s="240">
        <f>E397*H397</f>
        <v>1.2425595</v>
      </c>
      <c r="J397" s="239"/>
      <c r="K397" s="240">
        <f>E397*J397</f>
        <v>0</v>
      </c>
      <c r="O397" s="232">
        <v>2</v>
      </c>
      <c r="AA397" s="205">
        <v>3</v>
      </c>
      <c r="AB397" s="205">
        <v>7</v>
      </c>
      <c r="AC397" s="205">
        <v>59764224</v>
      </c>
      <c r="AZ397" s="205">
        <v>2</v>
      </c>
      <c r="BA397" s="205">
        <f>IF(AZ397=1,G397,0)</f>
        <v>0</v>
      </c>
      <c r="BB397" s="205">
        <f>IF(AZ397=2,G397,0)</f>
        <v>0</v>
      </c>
      <c r="BC397" s="205">
        <f>IF(AZ397=3,G397,0)</f>
        <v>0</v>
      </c>
      <c r="BD397" s="205">
        <f>IF(AZ397=4,G397,0)</f>
        <v>0</v>
      </c>
      <c r="BE397" s="205">
        <f>IF(AZ397=5,G397,0)</f>
        <v>0</v>
      </c>
      <c r="CA397" s="232">
        <v>3</v>
      </c>
      <c r="CB397" s="232">
        <v>7</v>
      </c>
    </row>
    <row r="398" spans="1:80">
      <c r="A398" s="334"/>
      <c r="B398" s="335"/>
      <c r="C398" s="381" t="s">
        <v>71</v>
      </c>
      <c r="D398" s="382"/>
      <c r="E398" s="336">
        <v>0</v>
      </c>
      <c r="F398" s="337"/>
      <c r="G398" s="338"/>
      <c r="H398" s="249"/>
      <c r="I398" s="243"/>
      <c r="J398" s="250"/>
      <c r="K398" s="243"/>
      <c r="M398" s="244" t="s">
        <v>71</v>
      </c>
      <c r="O398" s="232"/>
    </row>
    <row r="399" spans="1:80">
      <c r="A399" s="334"/>
      <c r="B399" s="335"/>
      <c r="C399" s="381" t="s">
        <v>73</v>
      </c>
      <c r="D399" s="382"/>
      <c r="E399" s="336">
        <v>62.272500000000001</v>
      </c>
      <c r="F399" s="337"/>
      <c r="G399" s="338"/>
      <c r="H399" s="249"/>
      <c r="I399" s="243"/>
      <c r="J399" s="250"/>
      <c r="K399" s="243"/>
      <c r="M399" s="244" t="s">
        <v>73</v>
      </c>
      <c r="O399" s="232"/>
    </row>
    <row r="400" spans="1:80">
      <c r="A400" s="334"/>
      <c r="B400" s="335"/>
      <c r="C400" s="381" t="s">
        <v>74</v>
      </c>
      <c r="D400" s="382"/>
      <c r="E400" s="336">
        <v>6</v>
      </c>
      <c r="F400" s="337"/>
      <c r="G400" s="338"/>
      <c r="H400" s="249"/>
      <c r="I400" s="243"/>
      <c r="J400" s="250"/>
      <c r="K400" s="243"/>
      <c r="M400" s="244" t="s">
        <v>74</v>
      </c>
      <c r="O400" s="232"/>
    </row>
    <row r="401" spans="1:80">
      <c r="A401" s="328">
        <v>151</v>
      </c>
      <c r="B401" s="329" t="s">
        <v>75</v>
      </c>
      <c r="C401" s="330" t="s">
        <v>76</v>
      </c>
      <c r="D401" s="331" t="s">
        <v>1739</v>
      </c>
      <c r="E401" s="332">
        <v>1.08</v>
      </c>
      <c r="F401" s="332">
        <v>0</v>
      </c>
      <c r="G401" s="333">
        <f>E401*F401</f>
        <v>0</v>
      </c>
      <c r="H401" s="239">
        <v>1.8200000000000001E-2</v>
      </c>
      <c r="I401" s="240">
        <f>E401*H401</f>
        <v>1.9656000000000003E-2</v>
      </c>
      <c r="J401" s="239"/>
      <c r="K401" s="240">
        <f>E401*J401</f>
        <v>0</v>
      </c>
      <c r="O401" s="232">
        <v>2</v>
      </c>
      <c r="AA401" s="205">
        <v>3</v>
      </c>
      <c r="AB401" s="205">
        <v>7</v>
      </c>
      <c r="AC401" s="205">
        <v>597642240</v>
      </c>
      <c r="AZ401" s="205">
        <v>2</v>
      </c>
      <c r="BA401" s="205">
        <f>IF(AZ401=1,G401,0)</f>
        <v>0</v>
      </c>
      <c r="BB401" s="205">
        <f>IF(AZ401=2,G401,0)</f>
        <v>0</v>
      </c>
      <c r="BC401" s="205">
        <f>IF(AZ401=3,G401,0)</f>
        <v>0</v>
      </c>
      <c r="BD401" s="205">
        <f>IF(AZ401=4,G401,0)</f>
        <v>0</v>
      </c>
      <c r="BE401" s="205">
        <f>IF(AZ401=5,G401,0)</f>
        <v>0</v>
      </c>
      <c r="CA401" s="232">
        <v>3</v>
      </c>
      <c r="CB401" s="232">
        <v>7</v>
      </c>
    </row>
    <row r="402" spans="1:80">
      <c r="A402" s="334"/>
      <c r="B402" s="335"/>
      <c r="C402" s="381" t="s">
        <v>71</v>
      </c>
      <c r="D402" s="382"/>
      <c r="E402" s="336">
        <v>0</v>
      </c>
      <c r="F402" s="337"/>
      <c r="G402" s="338"/>
      <c r="H402" s="249"/>
      <c r="I402" s="243"/>
      <c r="J402" s="250"/>
      <c r="K402" s="243"/>
      <c r="M402" s="244" t="s">
        <v>71</v>
      </c>
      <c r="O402" s="232"/>
    </row>
    <row r="403" spans="1:80">
      <c r="A403" s="334"/>
      <c r="B403" s="335"/>
      <c r="C403" s="381" t="s">
        <v>77</v>
      </c>
      <c r="D403" s="382"/>
      <c r="E403" s="336">
        <v>1.08</v>
      </c>
      <c r="F403" s="337"/>
      <c r="G403" s="338"/>
      <c r="H403" s="249"/>
      <c r="I403" s="243"/>
      <c r="J403" s="250"/>
      <c r="K403" s="243"/>
      <c r="M403" s="244" t="s">
        <v>77</v>
      </c>
      <c r="O403" s="232"/>
    </row>
    <row r="404" spans="1:80">
      <c r="A404" s="233">
        <v>152</v>
      </c>
      <c r="B404" s="234" t="s">
        <v>78</v>
      </c>
      <c r="C404" s="235" t="s">
        <v>79</v>
      </c>
      <c r="D404" s="236" t="s">
        <v>1581</v>
      </c>
      <c r="E404" s="237"/>
      <c r="F404" s="237">
        <v>0</v>
      </c>
      <c r="G404" s="238">
        <f>E404*F404</f>
        <v>0</v>
      </c>
      <c r="H404" s="239">
        <v>0</v>
      </c>
      <c r="I404" s="240">
        <f>E404*H404</f>
        <v>0</v>
      </c>
      <c r="J404" s="239"/>
      <c r="K404" s="240">
        <f>E404*J404</f>
        <v>0</v>
      </c>
      <c r="O404" s="232">
        <v>2</v>
      </c>
      <c r="AA404" s="205">
        <v>7</v>
      </c>
      <c r="AB404" s="205">
        <v>1002</v>
      </c>
      <c r="AC404" s="205">
        <v>5</v>
      </c>
      <c r="AZ404" s="205">
        <v>2</v>
      </c>
      <c r="BA404" s="205">
        <f>IF(AZ404=1,G404,0)</f>
        <v>0</v>
      </c>
      <c r="BB404" s="205">
        <f>IF(AZ404=2,G404,0)</f>
        <v>0</v>
      </c>
      <c r="BC404" s="205">
        <f>IF(AZ404=3,G404,0)</f>
        <v>0</v>
      </c>
      <c r="BD404" s="205">
        <f>IF(AZ404=4,G404,0)</f>
        <v>0</v>
      </c>
      <c r="BE404" s="205">
        <f>IF(AZ404=5,G404,0)</f>
        <v>0</v>
      </c>
      <c r="CA404" s="232">
        <v>7</v>
      </c>
      <c r="CB404" s="232">
        <v>1002</v>
      </c>
    </row>
    <row r="405" spans="1:80">
      <c r="A405" s="251"/>
      <c r="B405" s="252" t="s">
        <v>1662</v>
      </c>
      <c r="C405" s="253" t="s">
        <v>1168</v>
      </c>
      <c r="D405" s="254"/>
      <c r="E405" s="255"/>
      <c r="F405" s="256"/>
      <c r="G405" s="257">
        <f>SUM(G358:G404)</f>
        <v>0</v>
      </c>
      <c r="H405" s="258"/>
      <c r="I405" s="259">
        <f>SUM(I358:I404)</f>
        <v>1.9121991999999999</v>
      </c>
      <c r="J405" s="258"/>
      <c r="K405" s="259">
        <f>SUM(K358:K404)</f>
        <v>0</v>
      </c>
      <c r="O405" s="232">
        <v>4</v>
      </c>
      <c r="BA405" s="260">
        <f>SUM(BA358:BA404)</f>
        <v>0</v>
      </c>
      <c r="BB405" s="260">
        <f>SUM(BB358:BB404)</f>
        <v>0</v>
      </c>
      <c r="BC405" s="260">
        <f>SUM(BC358:BC404)</f>
        <v>0</v>
      </c>
      <c r="BD405" s="260">
        <f>SUM(BD358:BD404)</f>
        <v>0</v>
      </c>
      <c r="BE405" s="260">
        <f>SUM(BE358:BE404)</f>
        <v>0</v>
      </c>
    </row>
    <row r="406" spans="1:80">
      <c r="A406" s="222" t="s">
        <v>1659</v>
      </c>
      <c r="B406" s="223" t="s">
        <v>1288</v>
      </c>
      <c r="C406" s="224" t="s">
        <v>1289</v>
      </c>
      <c r="D406" s="225"/>
      <c r="E406" s="226"/>
      <c r="F406" s="226"/>
      <c r="G406" s="227"/>
      <c r="H406" s="228"/>
      <c r="I406" s="229"/>
      <c r="J406" s="230"/>
      <c r="K406" s="231"/>
      <c r="O406" s="232">
        <v>1</v>
      </c>
    </row>
    <row r="407" spans="1:80">
      <c r="A407" s="233">
        <v>153</v>
      </c>
      <c r="B407" s="234" t="s">
        <v>80</v>
      </c>
      <c r="C407" s="235" t="s">
        <v>81</v>
      </c>
      <c r="D407" s="236" t="s">
        <v>1739</v>
      </c>
      <c r="E407" s="237">
        <v>10.782500000000001</v>
      </c>
      <c r="F407" s="237">
        <v>0</v>
      </c>
      <c r="G407" s="238">
        <f>E407*F407</f>
        <v>0</v>
      </c>
      <c r="H407" s="239">
        <v>3.1E-4</v>
      </c>
      <c r="I407" s="240">
        <f>E407*H407</f>
        <v>3.3425750000000004E-3</v>
      </c>
      <c r="J407" s="239">
        <v>0</v>
      </c>
      <c r="K407" s="240">
        <f>E407*J407</f>
        <v>0</v>
      </c>
      <c r="O407" s="232">
        <v>2</v>
      </c>
      <c r="AA407" s="205">
        <v>1</v>
      </c>
      <c r="AB407" s="205">
        <v>7</v>
      </c>
      <c r="AC407" s="205">
        <v>7</v>
      </c>
      <c r="AZ407" s="205">
        <v>2</v>
      </c>
      <c r="BA407" s="205">
        <f>IF(AZ407=1,G407,0)</f>
        <v>0</v>
      </c>
      <c r="BB407" s="205">
        <f>IF(AZ407=2,G407,0)</f>
        <v>0</v>
      </c>
      <c r="BC407" s="205">
        <f>IF(AZ407=3,G407,0)</f>
        <v>0</v>
      </c>
      <c r="BD407" s="205">
        <f>IF(AZ407=4,G407,0)</f>
        <v>0</v>
      </c>
      <c r="BE407" s="205">
        <f>IF(AZ407=5,G407,0)</f>
        <v>0</v>
      </c>
      <c r="CA407" s="232">
        <v>1</v>
      </c>
      <c r="CB407" s="232">
        <v>7</v>
      </c>
    </row>
    <row r="408" spans="1:80">
      <c r="A408" s="241"/>
      <c r="B408" s="245"/>
      <c r="C408" s="375" t="s">
        <v>1559</v>
      </c>
      <c r="D408" s="376"/>
      <c r="E408" s="246">
        <v>0</v>
      </c>
      <c r="F408" s="247"/>
      <c r="G408" s="248"/>
      <c r="H408" s="249"/>
      <c r="I408" s="243"/>
      <c r="J408" s="250"/>
      <c r="K408" s="243"/>
      <c r="M408" s="244" t="s">
        <v>1559</v>
      </c>
      <c r="O408" s="232"/>
    </row>
    <row r="409" spans="1:80">
      <c r="A409" s="241"/>
      <c r="B409" s="245"/>
      <c r="C409" s="375" t="s">
        <v>82</v>
      </c>
      <c r="D409" s="376"/>
      <c r="E409" s="246">
        <v>6.048</v>
      </c>
      <c r="F409" s="247"/>
      <c r="G409" s="248"/>
      <c r="H409" s="249"/>
      <c r="I409" s="243"/>
      <c r="J409" s="250"/>
      <c r="K409" s="243"/>
      <c r="M409" s="244" t="s">
        <v>82</v>
      </c>
      <c r="O409" s="232"/>
    </row>
    <row r="410" spans="1:80">
      <c r="A410" s="241"/>
      <c r="B410" s="245"/>
      <c r="C410" s="375" t="s">
        <v>83</v>
      </c>
      <c r="D410" s="376"/>
      <c r="E410" s="246">
        <v>1.8</v>
      </c>
      <c r="F410" s="247"/>
      <c r="G410" s="248"/>
      <c r="H410" s="249"/>
      <c r="I410" s="243"/>
      <c r="J410" s="250"/>
      <c r="K410" s="243"/>
      <c r="M410" s="244" t="s">
        <v>83</v>
      </c>
      <c r="O410" s="232"/>
    </row>
    <row r="411" spans="1:80">
      <c r="A411" s="241"/>
      <c r="B411" s="245"/>
      <c r="C411" s="375" t="s">
        <v>84</v>
      </c>
      <c r="D411" s="376"/>
      <c r="E411" s="246">
        <v>5.2499999999999998E-2</v>
      </c>
      <c r="F411" s="247"/>
      <c r="G411" s="248"/>
      <c r="H411" s="249"/>
      <c r="I411" s="243"/>
      <c r="J411" s="250"/>
      <c r="K411" s="243"/>
      <c r="M411" s="244" t="s">
        <v>84</v>
      </c>
      <c r="O411" s="232"/>
    </row>
    <row r="412" spans="1:80">
      <c r="A412" s="241"/>
      <c r="B412" s="245"/>
      <c r="C412" s="375" t="s">
        <v>1563</v>
      </c>
      <c r="D412" s="376"/>
      <c r="E412" s="246">
        <v>0</v>
      </c>
      <c r="F412" s="247"/>
      <c r="G412" s="248"/>
      <c r="H412" s="249"/>
      <c r="I412" s="243"/>
      <c r="J412" s="250"/>
      <c r="K412" s="243"/>
      <c r="M412" s="244" t="s">
        <v>1563</v>
      </c>
      <c r="O412" s="232"/>
    </row>
    <row r="413" spans="1:80">
      <c r="A413" s="241"/>
      <c r="B413" s="245"/>
      <c r="C413" s="375" t="s">
        <v>85</v>
      </c>
      <c r="D413" s="376"/>
      <c r="E413" s="246">
        <v>0.6</v>
      </c>
      <c r="F413" s="247"/>
      <c r="G413" s="248"/>
      <c r="H413" s="249"/>
      <c r="I413" s="243"/>
      <c r="J413" s="250"/>
      <c r="K413" s="243"/>
      <c r="M413" s="244" t="s">
        <v>85</v>
      </c>
      <c r="O413" s="232"/>
    </row>
    <row r="414" spans="1:80">
      <c r="A414" s="241"/>
      <c r="B414" s="245"/>
      <c r="C414" s="375" t="s">
        <v>86</v>
      </c>
      <c r="D414" s="376"/>
      <c r="E414" s="246">
        <v>2.282</v>
      </c>
      <c r="F414" s="247"/>
      <c r="G414" s="248"/>
      <c r="H414" s="249"/>
      <c r="I414" s="243"/>
      <c r="J414" s="250"/>
      <c r="K414" s="243"/>
      <c r="M414" s="244" t="s">
        <v>86</v>
      </c>
      <c r="O414" s="232"/>
    </row>
    <row r="415" spans="1:80">
      <c r="A415" s="233">
        <v>154</v>
      </c>
      <c r="B415" s="234" t="s">
        <v>1291</v>
      </c>
      <c r="C415" s="235" t="s">
        <v>1292</v>
      </c>
      <c r="D415" s="236" t="s">
        <v>1739</v>
      </c>
      <c r="E415" s="237">
        <v>11.7905</v>
      </c>
      <c r="F415" s="237">
        <v>0</v>
      </c>
      <c r="G415" s="238">
        <f>E415*F415</f>
        <v>0</v>
      </c>
      <c r="H415" s="239">
        <v>8.0000000000000007E-5</v>
      </c>
      <c r="I415" s="240">
        <f>E415*H415</f>
        <v>9.4324000000000003E-4</v>
      </c>
      <c r="J415" s="239">
        <v>0</v>
      </c>
      <c r="K415" s="240">
        <f>E415*J415</f>
        <v>0</v>
      </c>
      <c r="O415" s="232">
        <v>2</v>
      </c>
      <c r="AA415" s="205">
        <v>1</v>
      </c>
      <c r="AB415" s="205">
        <v>7</v>
      </c>
      <c r="AC415" s="205">
        <v>7</v>
      </c>
      <c r="AZ415" s="205">
        <v>2</v>
      </c>
      <c r="BA415" s="205">
        <f>IF(AZ415=1,G415,0)</f>
        <v>0</v>
      </c>
      <c r="BB415" s="205">
        <f>IF(AZ415=2,G415,0)</f>
        <v>0</v>
      </c>
      <c r="BC415" s="205">
        <f>IF(AZ415=3,G415,0)</f>
        <v>0</v>
      </c>
      <c r="BD415" s="205">
        <f>IF(AZ415=4,G415,0)</f>
        <v>0</v>
      </c>
      <c r="BE415" s="205">
        <f>IF(AZ415=5,G415,0)</f>
        <v>0</v>
      </c>
      <c r="CA415" s="232">
        <v>1</v>
      </c>
      <c r="CB415" s="232">
        <v>7</v>
      </c>
    </row>
    <row r="416" spans="1:80">
      <c r="A416" s="241"/>
      <c r="B416" s="245"/>
      <c r="C416" s="375" t="s">
        <v>87</v>
      </c>
      <c r="D416" s="376"/>
      <c r="E416" s="246">
        <v>0.504</v>
      </c>
      <c r="F416" s="247"/>
      <c r="G416" s="248"/>
      <c r="H416" s="249"/>
      <c r="I416" s="243"/>
      <c r="J416" s="250"/>
      <c r="K416" s="243"/>
      <c r="M416" s="244" t="s">
        <v>87</v>
      </c>
      <c r="O416" s="232"/>
    </row>
    <row r="417" spans="1:80">
      <c r="A417" s="241"/>
      <c r="B417" s="245"/>
      <c r="C417" s="375" t="s">
        <v>88</v>
      </c>
      <c r="D417" s="376"/>
      <c r="E417" s="246">
        <v>0.504</v>
      </c>
      <c r="F417" s="247"/>
      <c r="G417" s="248"/>
      <c r="H417" s="249"/>
      <c r="I417" s="243"/>
      <c r="J417" s="250"/>
      <c r="K417" s="243"/>
      <c r="M417" s="244" t="s">
        <v>88</v>
      </c>
      <c r="O417" s="232"/>
    </row>
    <row r="418" spans="1:80">
      <c r="A418" s="241"/>
      <c r="B418" s="245"/>
      <c r="C418" s="375" t="s">
        <v>1559</v>
      </c>
      <c r="D418" s="376"/>
      <c r="E418" s="246">
        <v>0</v>
      </c>
      <c r="F418" s="247"/>
      <c r="G418" s="248"/>
      <c r="H418" s="249"/>
      <c r="I418" s="243"/>
      <c r="J418" s="250"/>
      <c r="K418" s="243"/>
      <c r="M418" s="244" t="s">
        <v>1559</v>
      </c>
      <c r="O418" s="232"/>
    </row>
    <row r="419" spans="1:80">
      <c r="A419" s="241"/>
      <c r="B419" s="245"/>
      <c r="C419" s="375" t="s">
        <v>82</v>
      </c>
      <c r="D419" s="376"/>
      <c r="E419" s="246">
        <v>6.048</v>
      </c>
      <c r="F419" s="247"/>
      <c r="G419" s="248"/>
      <c r="H419" s="249"/>
      <c r="I419" s="243"/>
      <c r="J419" s="250"/>
      <c r="K419" s="243"/>
      <c r="M419" s="244" t="s">
        <v>82</v>
      </c>
      <c r="O419" s="232"/>
    </row>
    <row r="420" spans="1:80">
      <c r="A420" s="241"/>
      <c r="B420" s="245"/>
      <c r="C420" s="375" t="s">
        <v>83</v>
      </c>
      <c r="D420" s="376"/>
      <c r="E420" s="246">
        <v>1.8</v>
      </c>
      <c r="F420" s="247"/>
      <c r="G420" s="248"/>
      <c r="H420" s="249"/>
      <c r="I420" s="243"/>
      <c r="J420" s="250"/>
      <c r="K420" s="243"/>
      <c r="M420" s="244" t="s">
        <v>83</v>
      </c>
      <c r="O420" s="232"/>
    </row>
    <row r="421" spans="1:80">
      <c r="A421" s="241"/>
      <c r="B421" s="245"/>
      <c r="C421" s="375" t="s">
        <v>84</v>
      </c>
      <c r="D421" s="376"/>
      <c r="E421" s="246">
        <v>5.2499999999999998E-2</v>
      </c>
      <c r="F421" s="247"/>
      <c r="G421" s="248"/>
      <c r="H421" s="249"/>
      <c r="I421" s="243"/>
      <c r="J421" s="250"/>
      <c r="K421" s="243"/>
      <c r="M421" s="244" t="s">
        <v>84</v>
      </c>
      <c r="O421" s="232"/>
    </row>
    <row r="422" spans="1:80">
      <c r="A422" s="241"/>
      <c r="B422" s="245"/>
      <c r="C422" s="375" t="s">
        <v>1563</v>
      </c>
      <c r="D422" s="376"/>
      <c r="E422" s="246">
        <v>0</v>
      </c>
      <c r="F422" s="247"/>
      <c r="G422" s="248"/>
      <c r="H422" s="249"/>
      <c r="I422" s="243"/>
      <c r="J422" s="250"/>
      <c r="K422" s="243"/>
      <c r="M422" s="244" t="s">
        <v>1563</v>
      </c>
      <c r="O422" s="232"/>
    </row>
    <row r="423" spans="1:80">
      <c r="A423" s="241"/>
      <c r="B423" s="245"/>
      <c r="C423" s="375" t="s">
        <v>85</v>
      </c>
      <c r="D423" s="376"/>
      <c r="E423" s="246">
        <v>0.6</v>
      </c>
      <c r="F423" s="247"/>
      <c r="G423" s="248"/>
      <c r="H423" s="249"/>
      <c r="I423" s="243"/>
      <c r="J423" s="250"/>
      <c r="K423" s="243"/>
      <c r="M423" s="244" t="s">
        <v>85</v>
      </c>
      <c r="O423" s="232"/>
    </row>
    <row r="424" spans="1:80">
      <c r="A424" s="241"/>
      <c r="B424" s="245"/>
      <c r="C424" s="375" t="s">
        <v>86</v>
      </c>
      <c r="D424" s="376"/>
      <c r="E424" s="246">
        <v>2.282</v>
      </c>
      <c r="F424" s="247"/>
      <c r="G424" s="248"/>
      <c r="H424" s="249"/>
      <c r="I424" s="243"/>
      <c r="J424" s="250"/>
      <c r="K424" s="243"/>
      <c r="M424" s="244" t="s">
        <v>86</v>
      </c>
      <c r="O424" s="232"/>
    </row>
    <row r="425" spans="1:80">
      <c r="A425" s="251"/>
      <c r="B425" s="252" t="s">
        <v>1662</v>
      </c>
      <c r="C425" s="253" t="s">
        <v>1290</v>
      </c>
      <c r="D425" s="254"/>
      <c r="E425" s="255"/>
      <c r="F425" s="256"/>
      <c r="G425" s="257">
        <f>SUM(G406:G424)</f>
        <v>0</v>
      </c>
      <c r="H425" s="258"/>
      <c r="I425" s="259">
        <f>SUM(I406:I424)</f>
        <v>4.2858150000000001E-3</v>
      </c>
      <c r="J425" s="258"/>
      <c r="K425" s="259">
        <f>SUM(K406:K424)</f>
        <v>0</v>
      </c>
      <c r="O425" s="232">
        <v>4</v>
      </c>
      <c r="BA425" s="260">
        <f>SUM(BA406:BA424)</f>
        <v>0</v>
      </c>
      <c r="BB425" s="260">
        <f>SUM(BB406:BB424)</f>
        <v>0</v>
      </c>
      <c r="BC425" s="260">
        <f>SUM(BC406:BC424)</f>
        <v>0</v>
      </c>
      <c r="BD425" s="260">
        <f>SUM(BD406:BD424)</f>
        <v>0</v>
      </c>
      <c r="BE425" s="260">
        <f>SUM(BE406:BE424)</f>
        <v>0</v>
      </c>
    </row>
    <row r="426" spans="1:80">
      <c r="A426" s="222" t="s">
        <v>1659</v>
      </c>
      <c r="B426" s="223" t="s">
        <v>1310</v>
      </c>
      <c r="C426" s="224" t="s">
        <v>1311</v>
      </c>
      <c r="D426" s="225"/>
      <c r="E426" s="226"/>
      <c r="F426" s="226"/>
      <c r="G426" s="227"/>
      <c r="H426" s="228"/>
      <c r="I426" s="229"/>
      <c r="J426" s="230"/>
      <c r="K426" s="231"/>
      <c r="O426" s="232">
        <v>1</v>
      </c>
    </row>
    <row r="427" spans="1:80">
      <c r="A427" s="233">
        <v>155</v>
      </c>
      <c r="B427" s="234" t="s">
        <v>1313</v>
      </c>
      <c r="C427" s="235" t="s">
        <v>1314</v>
      </c>
      <c r="D427" s="236" t="s">
        <v>1739</v>
      </c>
      <c r="E427" s="237">
        <v>171.74809999999999</v>
      </c>
      <c r="F427" s="237">
        <v>0</v>
      </c>
      <c r="G427" s="238">
        <f>E427*F427</f>
        <v>0</v>
      </c>
      <c r="H427" s="239">
        <v>6.9999999999999994E-5</v>
      </c>
      <c r="I427" s="240">
        <f>E427*H427</f>
        <v>1.2022366999999999E-2</v>
      </c>
      <c r="J427" s="239">
        <v>0</v>
      </c>
      <c r="K427" s="240">
        <f>E427*J427</f>
        <v>0</v>
      </c>
      <c r="O427" s="232">
        <v>2</v>
      </c>
      <c r="AA427" s="205">
        <v>1</v>
      </c>
      <c r="AB427" s="205">
        <v>7</v>
      </c>
      <c r="AC427" s="205">
        <v>7</v>
      </c>
      <c r="AZ427" s="205">
        <v>2</v>
      </c>
      <c r="BA427" s="205">
        <f>IF(AZ427=1,G427,0)</f>
        <v>0</v>
      </c>
      <c r="BB427" s="205">
        <f>IF(AZ427=2,G427,0)</f>
        <v>0</v>
      </c>
      <c r="BC427" s="205">
        <f>IF(AZ427=3,G427,0)</f>
        <v>0</v>
      </c>
      <c r="BD427" s="205">
        <f>IF(AZ427=4,G427,0)</f>
        <v>0</v>
      </c>
      <c r="BE427" s="205">
        <f>IF(AZ427=5,G427,0)</f>
        <v>0</v>
      </c>
      <c r="CA427" s="232">
        <v>1</v>
      </c>
      <c r="CB427" s="232">
        <v>7</v>
      </c>
    </row>
    <row r="428" spans="1:80">
      <c r="A428" s="241"/>
      <c r="B428" s="245"/>
      <c r="C428" s="375" t="s">
        <v>89</v>
      </c>
      <c r="D428" s="376"/>
      <c r="E428" s="246">
        <v>171.74809999999999</v>
      </c>
      <c r="F428" s="247"/>
      <c r="G428" s="248"/>
      <c r="H428" s="249"/>
      <c r="I428" s="243"/>
      <c r="J428" s="250"/>
      <c r="K428" s="243"/>
      <c r="M428" s="244" t="s">
        <v>89</v>
      </c>
      <c r="O428" s="232"/>
    </row>
    <row r="429" spans="1:80">
      <c r="A429" s="233">
        <v>156</v>
      </c>
      <c r="B429" s="234" t="s">
        <v>1316</v>
      </c>
      <c r="C429" s="235" t="s">
        <v>1317</v>
      </c>
      <c r="D429" s="236" t="s">
        <v>1739</v>
      </c>
      <c r="E429" s="237">
        <v>411.74810000000002</v>
      </c>
      <c r="F429" s="237">
        <v>0</v>
      </c>
      <c r="G429" s="238">
        <f>E429*F429</f>
        <v>0</v>
      </c>
      <c r="H429" s="239">
        <v>1.4999999999999999E-4</v>
      </c>
      <c r="I429" s="240">
        <f>E429*H429</f>
        <v>6.1762214999999995E-2</v>
      </c>
      <c r="J429" s="239">
        <v>0</v>
      </c>
      <c r="K429" s="240">
        <f>E429*J429</f>
        <v>0</v>
      </c>
      <c r="O429" s="232">
        <v>2</v>
      </c>
      <c r="AA429" s="205">
        <v>1</v>
      </c>
      <c r="AB429" s="205">
        <v>7</v>
      </c>
      <c r="AC429" s="205">
        <v>7</v>
      </c>
      <c r="AZ429" s="205">
        <v>2</v>
      </c>
      <c r="BA429" s="205">
        <f>IF(AZ429=1,G429,0)</f>
        <v>0</v>
      </c>
      <c r="BB429" s="205">
        <f>IF(AZ429=2,G429,0)</f>
        <v>0</v>
      </c>
      <c r="BC429" s="205">
        <f>IF(AZ429=3,G429,0)</f>
        <v>0</v>
      </c>
      <c r="BD429" s="205">
        <f>IF(AZ429=4,G429,0)</f>
        <v>0</v>
      </c>
      <c r="BE429" s="205">
        <f>IF(AZ429=5,G429,0)</f>
        <v>0</v>
      </c>
      <c r="CA429" s="232">
        <v>1</v>
      </c>
      <c r="CB429" s="232">
        <v>7</v>
      </c>
    </row>
    <row r="430" spans="1:80">
      <c r="A430" s="241"/>
      <c r="B430" s="245"/>
      <c r="C430" s="375" t="s">
        <v>90</v>
      </c>
      <c r="D430" s="376"/>
      <c r="E430" s="246">
        <v>171.74809999999999</v>
      </c>
      <c r="F430" s="247"/>
      <c r="G430" s="248"/>
      <c r="H430" s="249"/>
      <c r="I430" s="243"/>
      <c r="J430" s="250"/>
      <c r="K430" s="243"/>
      <c r="M430" s="244" t="s">
        <v>90</v>
      </c>
      <c r="O430" s="232"/>
    </row>
    <row r="431" spans="1:80">
      <c r="A431" s="241"/>
      <c r="B431" s="245"/>
      <c r="C431" s="375" t="s">
        <v>91</v>
      </c>
      <c r="D431" s="376"/>
      <c r="E431" s="246">
        <v>240</v>
      </c>
      <c r="F431" s="247"/>
      <c r="G431" s="248"/>
      <c r="H431" s="249"/>
      <c r="I431" s="243"/>
      <c r="J431" s="250"/>
      <c r="K431" s="243"/>
      <c r="M431" s="244" t="s">
        <v>91</v>
      </c>
      <c r="O431" s="232"/>
    </row>
    <row r="432" spans="1:80">
      <c r="A432" s="251"/>
      <c r="B432" s="252" t="s">
        <v>1662</v>
      </c>
      <c r="C432" s="253" t="s">
        <v>1312</v>
      </c>
      <c r="D432" s="254"/>
      <c r="E432" s="255"/>
      <c r="F432" s="256"/>
      <c r="G432" s="257">
        <f>SUM(G426:G431)</f>
        <v>0</v>
      </c>
      <c r="H432" s="258"/>
      <c r="I432" s="259">
        <f>SUM(I426:I431)</f>
        <v>7.3784581999999987E-2</v>
      </c>
      <c r="J432" s="258"/>
      <c r="K432" s="259">
        <f>SUM(K426:K431)</f>
        <v>0</v>
      </c>
      <c r="O432" s="232">
        <v>4</v>
      </c>
      <c r="BA432" s="260">
        <f>SUM(BA426:BA431)</f>
        <v>0</v>
      </c>
      <c r="BB432" s="260">
        <f>SUM(BB426:BB431)</f>
        <v>0</v>
      </c>
      <c r="BC432" s="260">
        <f>SUM(BC426:BC431)</f>
        <v>0</v>
      </c>
      <c r="BD432" s="260">
        <f>SUM(BD426:BD431)</f>
        <v>0</v>
      </c>
      <c r="BE432" s="260">
        <f>SUM(BE426:BE431)</f>
        <v>0</v>
      </c>
    </row>
    <row r="433" spans="1:80">
      <c r="A433" s="222" t="s">
        <v>1659</v>
      </c>
      <c r="B433" s="223" t="s">
        <v>92</v>
      </c>
      <c r="C433" s="224" t="s">
        <v>93</v>
      </c>
      <c r="D433" s="225"/>
      <c r="E433" s="226"/>
      <c r="F433" s="226"/>
      <c r="G433" s="227"/>
      <c r="H433" s="228"/>
      <c r="I433" s="229"/>
      <c r="J433" s="230"/>
      <c r="K433" s="231"/>
      <c r="O433" s="232">
        <v>1</v>
      </c>
    </row>
    <row r="434" spans="1:80" ht="22.5">
      <c r="A434" s="328">
        <v>157</v>
      </c>
      <c r="B434" s="329" t="s">
        <v>95</v>
      </c>
      <c r="C434" s="330" t="s">
        <v>96</v>
      </c>
      <c r="D434" s="331" t="s">
        <v>1798</v>
      </c>
      <c r="E434" s="332">
        <v>1</v>
      </c>
      <c r="F434" s="332">
        <v>0</v>
      </c>
      <c r="G434" s="333">
        <f>E434*F434</f>
        <v>0</v>
      </c>
      <c r="H434" s="239">
        <v>0</v>
      </c>
      <c r="I434" s="240">
        <f>E434*H434</f>
        <v>0</v>
      </c>
      <c r="J434" s="239"/>
      <c r="K434" s="240">
        <f>E434*J434</f>
        <v>0</v>
      </c>
      <c r="O434" s="232">
        <v>2</v>
      </c>
      <c r="AA434" s="205">
        <v>12</v>
      </c>
      <c r="AB434" s="205">
        <v>0</v>
      </c>
      <c r="AC434" s="205">
        <v>16</v>
      </c>
      <c r="AZ434" s="205">
        <v>4</v>
      </c>
      <c r="BA434" s="205">
        <f>IF(AZ434=1,G434,0)</f>
        <v>0</v>
      </c>
      <c r="BB434" s="205">
        <f>IF(AZ434=2,G434,0)</f>
        <v>0</v>
      </c>
      <c r="BC434" s="205">
        <f>IF(AZ434=3,G434,0)</f>
        <v>0</v>
      </c>
      <c r="BD434" s="205">
        <f>IF(AZ434=4,G434,0)</f>
        <v>0</v>
      </c>
      <c r="BE434" s="205">
        <f>IF(AZ434=5,G434,0)</f>
        <v>0</v>
      </c>
      <c r="CA434" s="232">
        <v>12</v>
      </c>
      <c r="CB434" s="232">
        <v>0</v>
      </c>
    </row>
    <row r="435" spans="1:80">
      <c r="A435" s="334"/>
      <c r="B435" s="335"/>
      <c r="C435" s="381" t="s">
        <v>1660</v>
      </c>
      <c r="D435" s="382"/>
      <c r="E435" s="336">
        <v>1</v>
      </c>
      <c r="F435" s="337"/>
      <c r="G435" s="338"/>
      <c r="H435" s="249"/>
      <c r="I435" s="243"/>
      <c r="J435" s="250"/>
      <c r="K435" s="243"/>
      <c r="M435" s="244">
        <v>1</v>
      </c>
      <c r="O435" s="232"/>
    </row>
    <row r="436" spans="1:80" ht="22.5">
      <c r="A436" s="233">
        <v>158</v>
      </c>
      <c r="B436" s="234" t="s">
        <v>97</v>
      </c>
      <c r="C436" s="235" t="s">
        <v>98</v>
      </c>
      <c r="D436" s="236" t="s">
        <v>1798</v>
      </c>
      <c r="E436" s="237">
        <v>1</v>
      </c>
      <c r="F436" s="237">
        <v>0</v>
      </c>
      <c r="G436" s="238">
        <f>E436*F436</f>
        <v>0</v>
      </c>
      <c r="H436" s="239">
        <v>0</v>
      </c>
      <c r="I436" s="240">
        <f>E436*H436</f>
        <v>0</v>
      </c>
      <c r="J436" s="239"/>
      <c r="K436" s="240">
        <f>E436*J436</f>
        <v>0</v>
      </c>
      <c r="O436" s="232">
        <v>2</v>
      </c>
      <c r="AA436" s="205">
        <v>12</v>
      </c>
      <c r="AB436" s="205">
        <v>0</v>
      </c>
      <c r="AC436" s="205">
        <v>17</v>
      </c>
      <c r="AZ436" s="205">
        <v>4</v>
      </c>
      <c r="BA436" s="205">
        <f>IF(AZ436=1,G436,0)</f>
        <v>0</v>
      </c>
      <c r="BB436" s="205">
        <f>IF(AZ436=2,G436,0)</f>
        <v>0</v>
      </c>
      <c r="BC436" s="205">
        <f>IF(AZ436=3,G436,0)</f>
        <v>0</v>
      </c>
      <c r="BD436" s="205">
        <f>IF(AZ436=4,G436,0)</f>
        <v>0</v>
      </c>
      <c r="BE436" s="205">
        <f>IF(AZ436=5,G436,0)</f>
        <v>0</v>
      </c>
      <c r="CA436" s="232">
        <v>12</v>
      </c>
      <c r="CB436" s="232">
        <v>0</v>
      </c>
    </row>
    <row r="437" spans="1:80">
      <c r="A437" s="241"/>
      <c r="B437" s="245"/>
      <c r="C437" s="375" t="s">
        <v>1660</v>
      </c>
      <c r="D437" s="376"/>
      <c r="E437" s="246">
        <v>1</v>
      </c>
      <c r="F437" s="247"/>
      <c r="G437" s="248"/>
      <c r="H437" s="249"/>
      <c r="I437" s="243"/>
      <c r="J437" s="250"/>
      <c r="K437" s="243"/>
      <c r="M437" s="244">
        <v>1</v>
      </c>
      <c r="O437" s="232"/>
    </row>
    <row r="438" spans="1:80" ht="22.5">
      <c r="A438" s="328">
        <v>159</v>
      </c>
      <c r="B438" s="329" t="s">
        <v>99</v>
      </c>
      <c r="C438" s="330" t="s">
        <v>100</v>
      </c>
      <c r="D438" s="331" t="s">
        <v>1798</v>
      </c>
      <c r="E438" s="332">
        <v>4</v>
      </c>
      <c r="F438" s="332">
        <v>0</v>
      </c>
      <c r="G438" s="333">
        <f>E438*F438</f>
        <v>0</v>
      </c>
      <c r="H438" s="239">
        <v>0</v>
      </c>
      <c r="I438" s="240">
        <f>E438*H438</f>
        <v>0</v>
      </c>
      <c r="J438" s="239"/>
      <c r="K438" s="240">
        <f>E438*J438</f>
        <v>0</v>
      </c>
      <c r="O438" s="232">
        <v>2</v>
      </c>
      <c r="AA438" s="205">
        <v>12</v>
      </c>
      <c r="AB438" s="205">
        <v>0</v>
      </c>
      <c r="AC438" s="205">
        <v>18</v>
      </c>
      <c r="AZ438" s="205">
        <v>4</v>
      </c>
      <c r="BA438" s="205">
        <f>IF(AZ438=1,G438,0)</f>
        <v>0</v>
      </c>
      <c r="BB438" s="205">
        <f>IF(AZ438=2,G438,0)</f>
        <v>0</v>
      </c>
      <c r="BC438" s="205">
        <f>IF(AZ438=3,G438,0)</f>
        <v>0</v>
      </c>
      <c r="BD438" s="205">
        <f>IF(AZ438=4,G438,0)</f>
        <v>0</v>
      </c>
      <c r="BE438" s="205">
        <f>IF(AZ438=5,G438,0)</f>
        <v>0</v>
      </c>
      <c r="CA438" s="232">
        <v>12</v>
      </c>
      <c r="CB438" s="232">
        <v>0</v>
      </c>
    </row>
    <row r="439" spans="1:80">
      <c r="A439" s="334"/>
      <c r="B439" s="335"/>
      <c r="C439" s="381" t="s">
        <v>1892</v>
      </c>
      <c r="D439" s="382"/>
      <c r="E439" s="336">
        <v>4</v>
      </c>
      <c r="F439" s="337"/>
      <c r="G439" s="338"/>
      <c r="H439" s="249"/>
      <c r="I439" s="243"/>
      <c r="J439" s="250"/>
      <c r="K439" s="243"/>
      <c r="M439" s="244">
        <v>4</v>
      </c>
      <c r="O439" s="232"/>
    </row>
    <row r="440" spans="1:80">
      <c r="A440" s="251"/>
      <c r="B440" s="252" t="s">
        <v>1662</v>
      </c>
      <c r="C440" s="253" t="s">
        <v>94</v>
      </c>
      <c r="D440" s="254"/>
      <c r="E440" s="255"/>
      <c r="F440" s="256"/>
      <c r="G440" s="257">
        <f>SUM(G433:G439)</f>
        <v>0</v>
      </c>
      <c r="H440" s="258"/>
      <c r="I440" s="259">
        <f>SUM(I433:I439)</f>
        <v>0</v>
      </c>
      <c r="J440" s="258"/>
      <c r="K440" s="259">
        <f>SUM(K433:K439)</f>
        <v>0</v>
      </c>
      <c r="O440" s="232">
        <v>4</v>
      </c>
      <c r="BA440" s="260">
        <f>SUM(BA433:BA439)</f>
        <v>0</v>
      </c>
      <c r="BB440" s="260">
        <f>SUM(BB433:BB439)</f>
        <v>0</v>
      </c>
      <c r="BC440" s="260">
        <f>SUM(BC433:BC439)</f>
        <v>0</v>
      </c>
      <c r="BD440" s="260">
        <f>SUM(BD433:BD439)</f>
        <v>0</v>
      </c>
      <c r="BE440" s="260">
        <f>SUM(BE433:BE439)</f>
        <v>0</v>
      </c>
    </row>
    <row r="441" spans="1:80">
      <c r="E441" s="205"/>
    </row>
    <row r="442" spans="1:80">
      <c r="E442" s="205"/>
    </row>
    <row r="443" spans="1:80">
      <c r="E443" s="205"/>
    </row>
    <row r="444" spans="1:80">
      <c r="E444" s="205"/>
    </row>
    <row r="445" spans="1:80">
      <c r="E445" s="205"/>
    </row>
    <row r="446" spans="1:80">
      <c r="E446" s="205"/>
    </row>
    <row r="447" spans="1:80">
      <c r="E447" s="205"/>
    </row>
    <row r="448" spans="1:80">
      <c r="E448" s="205"/>
    </row>
    <row r="449" spans="1:7">
      <c r="E449" s="205"/>
    </row>
    <row r="450" spans="1:7">
      <c r="E450" s="205"/>
    </row>
    <row r="451" spans="1:7">
      <c r="E451" s="205"/>
    </row>
    <row r="452" spans="1:7">
      <c r="E452" s="205"/>
    </row>
    <row r="453" spans="1:7">
      <c r="E453" s="205"/>
    </row>
    <row r="454" spans="1:7">
      <c r="E454" s="205"/>
    </row>
    <row r="455" spans="1:7">
      <c r="E455" s="205"/>
    </row>
    <row r="456" spans="1:7">
      <c r="E456" s="205"/>
    </row>
    <row r="457" spans="1:7">
      <c r="E457" s="205"/>
    </row>
    <row r="458" spans="1:7">
      <c r="E458" s="205"/>
    </row>
    <row r="459" spans="1:7">
      <c r="E459" s="205"/>
    </row>
    <row r="460" spans="1:7">
      <c r="E460" s="205"/>
    </row>
    <row r="461" spans="1:7">
      <c r="E461" s="205"/>
    </row>
    <row r="462" spans="1:7">
      <c r="E462" s="205"/>
    </row>
    <row r="463" spans="1:7">
      <c r="E463" s="205"/>
    </row>
    <row r="464" spans="1:7">
      <c r="A464" s="250"/>
      <c r="B464" s="250"/>
      <c r="C464" s="250"/>
      <c r="D464" s="250"/>
      <c r="E464" s="250"/>
      <c r="F464" s="250"/>
      <c r="G464" s="250"/>
    </row>
    <row r="465" spans="1:7">
      <c r="A465" s="250"/>
      <c r="B465" s="250"/>
      <c r="C465" s="250"/>
      <c r="D465" s="250"/>
      <c r="E465" s="250"/>
      <c r="F465" s="250"/>
      <c r="G465" s="250"/>
    </row>
    <row r="466" spans="1:7">
      <c r="A466" s="250"/>
      <c r="B466" s="250"/>
      <c r="C466" s="250"/>
      <c r="D466" s="250"/>
      <c r="E466" s="250"/>
      <c r="F466" s="250"/>
      <c r="G466" s="250"/>
    </row>
    <row r="467" spans="1:7">
      <c r="A467" s="250"/>
      <c r="B467" s="250"/>
      <c r="C467" s="250"/>
      <c r="D467" s="250"/>
      <c r="E467" s="250"/>
      <c r="F467" s="250"/>
      <c r="G467" s="250"/>
    </row>
    <row r="468" spans="1:7">
      <c r="E468" s="205"/>
    </row>
    <row r="469" spans="1:7">
      <c r="E469" s="205"/>
    </row>
    <row r="470" spans="1:7">
      <c r="E470" s="205"/>
    </row>
    <row r="471" spans="1:7">
      <c r="E471" s="205"/>
    </row>
    <row r="472" spans="1:7">
      <c r="E472" s="205"/>
    </row>
    <row r="473" spans="1:7">
      <c r="E473" s="205"/>
    </row>
    <row r="474" spans="1:7">
      <c r="E474" s="205"/>
    </row>
    <row r="475" spans="1:7">
      <c r="E475" s="205"/>
    </row>
    <row r="476" spans="1:7">
      <c r="E476" s="205"/>
    </row>
    <row r="477" spans="1:7">
      <c r="E477" s="205"/>
    </row>
    <row r="478" spans="1:7">
      <c r="E478" s="205"/>
    </row>
    <row r="479" spans="1:7">
      <c r="E479" s="205"/>
    </row>
    <row r="480" spans="1:7">
      <c r="E480" s="205"/>
    </row>
    <row r="481" spans="5:5">
      <c r="E481" s="205"/>
    </row>
    <row r="482" spans="5:5">
      <c r="E482" s="205"/>
    </row>
    <row r="483" spans="5:5">
      <c r="E483" s="205"/>
    </row>
    <row r="484" spans="5:5">
      <c r="E484" s="205"/>
    </row>
    <row r="485" spans="5:5">
      <c r="E485" s="205"/>
    </row>
    <row r="486" spans="5:5">
      <c r="E486" s="205"/>
    </row>
    <row r="487" spans="5:5">
      <c r="E487" s="205"/>
    </row>
    <row r="488" spans="5:5">
      <c r="E488" s="205"/>
    </row>
    <row r="489" spans="5:5">
      <c r="E489" s="205"/>
    </row>
    <row r="490" spans="5:5">
      <c r="E490" s="205"/>
    </row>
    <row r="491" spans="5:5">
      <c r="E491" s="205"/>
    </row>
    <row r="492" spans="5:5">
      <c r="E492" s="205"/>
    </row>
    <row r="493" spans="5:5">
      <c r="E493" s="205"/>
    </row>
    <row r="494" spans="5:5">
      <c r="E494" s="205"/>
    </row>
    <row r="495" spans="5:5">
      <c r="E495" s="205"/>
    </row>
    <row r="496" spans="5:5">
      <c r="E496" s="205"/>
    </row>
    <row r="497" spans="1:7">
      <c r="E497" s="205"/>
    </row>
    <row r="498" spans="1:7">
      <c r="E498" s="205"/>
    </row>
    <row r="499" spans="1:7">
      <c r="A499" s="261"/>
      <c r="B499" s="261"/>
    </row>
    <row r="500" spans="1:7">
      <c r="A500" s="250"/>
      <c r="B500" s="250"/>
      <c r="C500" s="262"/>
      <c r="D500" s="262"/>
      <c r="E500" s="263"/>
      <c r="F500" s="262"/>
      <c r="G500" s="264"/>
    </row>
    <row r="501" spans="1:7">
      <c r="A501" s="265"/>
      <c r="B501" s="265"/>
      <c r="C501" s="250"/>
      <c r="D501" s="250"/>
      <c r="E501" s="266"/>
      <c r="F501" s="250"/>
      <c r="G501" s="250"/>
    </row>
    <row r="502" spans="1:7">
      <c r="A502" s="250"/>
      <c r="B502" s="250"/>
      <c r="C502" s="250"/>
      <c r="D502" s="250"/>
      <c r="E502" s="266"/>
      <c r="F502" s="250"/>
      <c r="G502" s="250"/>
    </row>
    <row r="503" spans="1:7">
      <c r="A503" s="250"/>
      <c r="B503" s="250"/>
      <c r="C503" s="250"/>
      <c r="D503" s="250"/>
      <c r="E503" s="266"/>
      <c r="F503" s="250"/>
      <c r="G503" s="250"/>
    </row>
    <row r="504" spans="1:7">
      <c r="A504" s="250"/>
      <c r="B504" s="250"/>
      <c r="C504" s="250"/>
      <c r="D504" s="250"/>
      <c r="E504" s="266"/>
      <c r="F504" s="250"/>
      <c r="G504" s="250"/>
    </row>
    <row r="505" spans="1:7">
      <c r="A505" s="250"/>
      <c r="B505" s="250"/>
      <c r="C505" s="250"/>
      <c r="D505" s="250"/>
      <c r="E505" s="266"/>
      <c r="F505" s="250"/>
      <c r="G505" s="250"/>
    </row>
    <row r="506" spans="1:7">
      <c r="A506" s="250"/>
      <c r="B506" s="250"/>
      <c r="C506" s="250"/>
      <c r="D506" s="250"/>
      <c r="E506" s="266"/>
      <c r="F506" s="250"/>
      <c r="G506" s="250"/>
    </row>
    <row r="507" spans="1:7">
      <c r="A507" s="250"/>
      <c r="B507" s="250"/>
      <c r="C507" s="250"/>
      <c r="D507" s="250"/>
      <c r="E507" s="266"/>
      <c r="F507" s="250"/>
      <c r="G507" s="250"/>
    </row>
    <row r="508" spans="1:7">
      <c r="A508" s="250"/>
      <c r="B508" s="250"/>
      <c r="C508" s="250"/>
      <c r="D508" s="250"/>
      <c r="E508" s="266"/>
      <c r="F508" s="250"/>
      <c r="G508" s="250"/>
    </row>
    <row r="509" spans="1:7">
      <c r="A509" s="250"/>
      <c r="B509" s="250"/>
      <c r="C509" s="250"/>
      <c r="D509" s="250"/>
      <c r="E509" s="266"/>
      <c r="F509" s="250"/>
      <c r="G509" s="250"/>
    </row>
    <row r="510" spans="1:7">
      <c r="A510" s="250"/>
      <c r="B510" s="250"/>
      <c r="C510" s="250"/>
      <c r="D510" s="250"/>
      <c r="E510" s="266"/>
      <c r="F510" s="250"/>
      <c r="G510" s="250"/>
    </row>
    <row r="511" spans="1:7">
      <c r="A511" s="250"/>
      <c r="B511" s="250"/>
      <c r="C511" s="250"/>
      <c r="D511" s="250"/>
      <c r="E511" s="266"/>
      <c r="F511" s="250"/>
      <c r="G511" s="250"/>
    </row>
    <row r="512" spans="1:7">
      <c r="A512" s="250"/>
      <c r="B512" s="250"/>
      <c r="C512" s="250"/>
      <c r="D512" s="250"/>
      <c r="E512" s="266"/>
      <c r="F512" s="250"/>
      <c r="G512" s="250"/>
    </row>
    <row r="513" spans="1:7">
      <c r="A513" s="250"/>
      <c r="B513" s="250"/>
      <c r="C513" s="250"/>
      <c r="D513" s="250"/>
      <c r="E513" s="266"/>
      <c r="F513" s="250"/>
      <c r="G513" s="250"/>
    </row>
  </sheetData>
  <mergeCells count="239">
    <mergeCell ref="A1:G1"/>
    <mergeCell ref="A3:B3"/>
    <mergeCell ref="A4:B4"/>
    <mergeCell ref="E4:G4"/>
    <mergeCell ref="C9:D9"/>
    <mergeCell ref="C11:D11"/>
    <mergeCell ref="C24:D24"/>
    <mergeCell ref="C26:D26"/>
    <mergeCell ref="C28:D28"/>
    <mergeCell ref="C29:D29"/>
    <mergeCell ref="C49:D49"/>
    <mergeCell ref="C51:D51"/>
    <mergeCell ref="C53:D53"/>
    <mergeCell ref="C13:D13"/>
    <mergeCell ref="C15:D15"/>
    <mergeCell ref="C17:D17"/>
    <mergeCell ref="C19:D19"/>
    <mergeCell ref="C21:D21"/>
    <mergeCell ref="C23:D23"/>
    <mergeCell ref="C55:D55"/>
    <mergeCell ref="C31:D31"/>
    <mergeCell ref="C35:D35"/>
    <mergeCell ref="C37:D37"/>
    <mergeCell ref="C39:D39"/>
    <mergeCell ref="C41:D41"/>
    <mergeCell ref="C43:D43"/>
    <mergeCell ref="C74:G74"/>
    <mergeCell ref="C75:D75"/>
    <mergeCell ref="C57:D57"/>
    <mergeCell ref="C59:D59"/>
    <mergeCell ref="C61:D61"/>
    <mergeCell ref="C63:D63"/>
    <mergeCell ref="C67:D67"/>
    <mergeCell ref="C68:D68"/>
    <mergeCell ref="C69:D69"/>
    <mergeCell ref="C71:G71"/>
    <mergeCell ref="C72:G72"/>
    <mergeCell ref="C73:G73"/>
    <mergeCell ref="C45:D45"/>
    <mergeCell ref="C47:D47"/>
    <mergeCell ref="C81:G81"/>
    <mergeCell ref="C82:G82"/>
    <mergeCell ref="C83:G83"/>
    <mergeCell ref="C84:D84"/>
    <mergeCell ref="C76:D76"/>
    <mergeCell ref="C77:D77"/>
    <mergeCell ref="C78:D78"/>
    <mergeCell ref="C80:G80"/>
    <mergeCell ref="C103:D103"/>
    <mergeCell ref="C105:D105"/>
    <mergeCell ref="C86:G86"/>
    <mergeCell ref="C87:D87"/>
    <mergeCell ref="C89:D89"/>
    <mergeCell ref="C91:D91"/>
    <mergeCell ref="C92:D92"/>
    <mergeCell ref="C96:D96"/>
    <mergeCell ref="C97:D97"/>
    <mergeCell ref="C99:D99"/>
    <mergeCell ref="C100:D100"/>
    <mergeCell ref="C102:D102"/>
    <mergeCell ref="C128:D128"/>
    <mergeCell ref="C129:D129"/>
    <mergeCell ref="C130:D130"/>
    <mergeCell ref="C131:D131"/>
    <mergeCell ref="C145:D145"/>
    <mergeCell ref="C125:D125"/>
    <mergeCell ref="C127:D127"/>
    <mergeCell ref="C106:D106"/>
    <mergeCell ref="C108:D108"/>
    <mergeCell ref="C109:D109"/>
    <mergeCell ref="C111:D111"/>
    <mergeCell ref="C112:D112"/>
    <mergeCell ref="C116:D116"/>
    <mergeCell ref="C118:D118"/>
    <mergeCell ref="C120:D120"/>
    <mergeCell ref="C121:D121"/>
    <mergeCell ref="C123:D123"/>
    <mergeCell ref="C138:D138"/>
    <mergeCell ref="C139:D139"/>
    <mergeCell ref="C141:D141"/>
    <mergeCell ref="C157:D157"/>
    <mergeCell ref="C158:D158"/>
    <mergeCell ref="C133:D133"/>
    <mergeCell ref="C134:D134"/>
    <mergeCell ref="C135:D135"/>
    <mergeCell ref="C137:D137"/>
    <mergeCell ref="C193:D193"/>
    <mergeCell ref="C194:D194"/>
    <mergeCell ref="C177:D177"/>
    <mergeCell ref="C179:D179"/>
    <mergeCell ref="C169:D169"/>
    <mergeCell ref="C171:D171"/>
    <mergeCell ref="C173:D173"/>
    <mergeCell ref="C147:D147"/>
    <mergeCell ref="C149:D149"/>
    <mergeCell ref="C151:D151"/>
    <mergeCell ref="C153:D153"/>
    <mergeCell ref="C183:D183"/>
    <mergeCell ref="C185:D185"/>
    <mergeCell ref="C187:D187"/>
    <mergeCell ref="C189:D189"/>
    <mergeCell ref="C190:D190"/>
    <mergeCell ref="C191:D191"/>
    <mergeCell ref="C160:D160"/>
    <mergeCell ref="C219:D219"/>
    <mergeCell ref="C245:D245"/>
    <mergeCell ref="C224:D224"/>
    <mergeCell ref="C225:D225"/>
    <mergeCell ref="C226:D226"/>
    <mergeCell ref="C221:D221"/>
    <mergeCell ref="C222:D222"/>
    <mergeCell ref="C162:D162"/>
    <mergeCell ref="C164:D164"/>
    <mergeCell ref="C165:D165"/>
    <mergeCell ref="C204:G204"/>
    <mergeCell ref="C205:G205"/>
    <mergeCell ref="C206:D206"/>
    <mergeCell ref="C208:D208"/>
    <mergeCell ref="C196:D196"/>
    <mergeCell ref="C198:D198"/>
    <mergeCell ref="C200:D200"/>
    <mergeCell ref="C202:D202"/>
    <mergeCell ref="C210:D210"/>
    <mergeCell ref="C212:D212"/>
    <mergeCell ref="C216:D216"/>
    <mergeCell ref="C217:D217"/>
    <mergeCell ref="C218:D218"/>
    <mergeCell ref="C256:D256"/>
    <mergeCell ref="C258:D258"/>
    <mergeCell ref="C230:D230"/>
    <mergeCell ref="C232:D232"/>
    <mergeCell ref="C234:D234"/>
    <mergeCell ref="C236:D236"/>
    <mergeCell ref="C238:D238"/>
    <mergeCell ref="C240:D240"/>
    <mergeCell ref="C241:D241"/>
    <mergeCell ref="C243:D243"/>
    <mergeCell ref="C254:D254"/>
    <mergeCell ref="C246:D246"/>
    <mergeCell ref="C248:D248"/>
    <mergeCell ref="C253:D253"/>
    <mergeCell ref="C250:D250"/>
    <mergeCell ref="C251:D251"/>
    <mergeCell ref="C302:D302"/>
    <mergeCell ref="C304:D304"/>
    <mergeCell ref="C284:D284"/>
    <mergeCell ref="C286:D286"/>
    <mergeCell ref="C272:D272"/>
    <mergeCell ref="C273:D273"/>
    <mergeCell ref="C274:D274"/>
    <mergeCell ref="C275:D275"/>
    <mergeCell ref="C277:D277"/>
    <mergeCell ref="C279:D279"/>
    <mergeCell ref="C291:D291"/>
    <mergeCell ref="C293:D293"/>
    <mergeCell ref="C295:D295"/>
    <mergeCell ref="C297:D297"/>
    <mergeCell ref="C299:D299"/>
    <mergeCell ref="C301:D301"/>
    <mergeCell ref="C309:D309"/>
    <mergeCell ref="C310:D310"/>
    <mergeCell ref="C312:D312"/>
    <mergeCell ref="C314:D314"/>
    <mergeCell ref="C305:D305"/>
    <mergeCell ref="C306:D306"/>
    <mergeCell ref="C307:D307"/>
    <mergeCell ref="C308:D308"/>
    <mergeCell ref="C324:D324"/>
    <mergeCell ref="C326:D326"/>
    <mergeCell ref="C327:D327"/>
    <mergeCell ref="C329:D329"/>
    <mergeCell ref="C316:D316"/>
    <mergeCell ref="C318:D318"/>
    <mergeCell ref="C320:D320"/>
    <mergeCell ref="C322:D322"/>
    <mergeCell ref="C337:D337"/>
    <mergeCell ref="C339:D339"/>
    <mergeCell ref="C340:D340"/>
    <mergeCell ref="C342:D342"/>
    <mergeCell ref="C331:D331"/>
    <mergeCell ref="C333:D333"/>
    <mergeCell ref="C334:D334"/>
    <mergeCell ref="C336:D336"/>
    <mergeCell ref="C366:D366"/>
    <mergeCell ref="C367:D367"/>
    <mergeCell ref="C343:D343"/>
    <mergeCell ref="C345:D345"/>
    <mergeCell ref="C346:D346"/>
    <mergeCell ref="C348:D348"/>
    <mergeCell ref="C349:D349"/>
    <mergeCell ref="C360:D360"/>
    <mergeCell ref="C361:D361"/>
    <mergeCell ref="C362:D362"/>
    <mergeCell ref="C364:D364"/>
    <mergeCell ref="C365:D365"/>
    <mergeCell ref="C376:D376"/>
    <mergeCell ref="C378:D378"/>
    <mergeCell ref="C380:D380"/>
    <mergeCell ref="C381:D381"/>
    <mergeCell ref="C369:D369"/>
    <mergeCell ref="C371:D371"/>
    <mergeCell ref="C372:D372"/>
    <mergeCell ref="C374:D374"/>
    <mergeCell ref="C390:D390"/>
    <mergeCell ref="C414:D414"/>
    <mergeCell ref="C416:D416"/>
    <mergeCell ref="C417:D417"/>
    <mergeCell ref="C418:D418"/>
    <mergeCell ref="C435:D435"/>
    <mergeCell ref="C392:D392"/>
    <mergeCell ref="C393:D393"/>
    <mergeCell ref="C395:D395"/>
    <mergeCell ref="C382:D382"/>
    <mergeCell ref="C384:D384"/>
    <mergeCell ref="C386:D386"/>
    <mergeCell ref="C388:D388"/>
    <mergeCell ref="C412:D412"/>
    <mergeCell ref="C413:D413"/>
    <mergeCell ref="C396:D396"/>
    <mergeCell ref="C398:D398"/>
    <mergeCell ref="C399:D399"/>
    <mergeCell ref="C400:D400"/>
    <mergeCell ref="C402:D402"/>
    <mergeCell ref="C403:D403"/>
    <mergeCell ref="C408:D408"/>
    <mergeCell ref="C409:D409"/>
    <mergeCell ref="C410:D410"/>
    <mergeCell ref="C411:D411"/>
    <mergeCell ref="C437:D437"/>
    <mergeCell ref="C439:D439"/>
    <mergeCell ref="C423:D423"/>
    <mergeCell ref="C424:D424"/>
    <mergeCell ref="C428:D428"/>
    <mergeCell ref="C430:D430"/>
    <mergeCell ref="C431:D431"/>
    <mergeCell ref="C419:D419"/>
    <mergeCell ref="C420:D420"/>
    <mergeCell ref="C421:D421"/>
    <mergeCell ref="C422:D422"/>
  </mergeCells>
  <phoneticPr fontId="0" type="noConversion"/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List24"/>
  <dimension ref="A1:BE51"/>
  <sheetViews>
    <sheetView view="pageBreakPreview" zoomScale="112" zoomScaleNormal="100" zoomScaleSheetLayoutView="112" workbookViewId="0">
      <selection activeCell="B37" sqref="B37:G45"/>
    </sheetView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85" t="s">
        <v>725</v>
      </c>
      <c r="B1" s="86"/>
      <c r="C1" s="86"/>
      <c r="D1" s="86"/>
      <c r="E1" s="86"/>
      <c r="F1" s="86"/>
      <c r="G1" s="86"/>
    </row>
    <row r="2" spans="1:57" ht="12.75" customHeight="1">
      <c r="A2" s="87" t="s">
        <v>1599</v>
      </c>
      <c r="B2" s="88"/>
      <c r="C2" s="89" t="s">
        <v>101</v>
      </c>
      <c r="D2" s="89" t="s">
        <v>102</v>
      </c>
      <c r="E2" s="90"/>
      <c r="F2" s="91" t="s">
        <v>1600</v>
      </c>
      <c r="G2" s="92"/>
    </row>
    <row r="3" spans="1:57" ht="3" hidden="1" customHeight="1">
      <c r="A3" s="93"/>
      <c r="B3" s="94"/>
      <c r="C3" s="95"/>
      <c r="D3" s="95"/>
      <c r="E3" s="96"/>
      <c r="F3" s="97"/>
      <c r="G3" s="98"/>
    </row>
    <row r="4" spans="1:57" ht="12" customHeight="1">
      <c r="A4" s="99" t="s">
        <v>1601</v>
      </c>
      <c r="B4" s="94"/>
      <c r="C4" s="95"/>
      <c r="D4" s="95"/>
      <c r="E4" s="96"/>
      <c r="F4" s="97" t="s">
        <v>1602</v>
      </c>
      <c r="G4" s="100"/>
    </row>
    <row r="5" spans="1:57" ht="12.95" customHeight="1">
      <c r="A5" s="101" t="s">
        <v>101</v>
      </c>
      <c r="B5" s="102"/>
      <c r="C5" s="103" t="s">
        <v>102</v>
      </c>
      <c r="D5" s="104"/>
      <c r="E5" s="102"/>
      <c r="F5" s="97" t="s">
        <v>1603</v>
      </c>
      <c r="G5" s="98"/>
    </row>
    <row r="6" spans="1:57" ht="12.95" customHeight="1">
      <c r="A6" s="99" t="s">
        <v>1604</v>
      </c>
      <c r="B6" s="94"/>
      <c r="C6" s="95"/>
      <c r="D6" s="95"/>
      <c r="E6" s="96"/>
      <c r="F6" s="105" t="s">
        <v>1605</v>
      </c>
      <c r="G6" s="106"/>
      <c r="O6" s="107"/>
    </row>
    <row r="7" spans="1:57" ht="12.95" customHeight="1">
      <c r="A7" s="108" t="s">
        <v>1663</v>
      </c>
      <c r="B7" s="109"/>
      <c r="C7" s="110" t="s">
        <v>1664</v>
      </c>
      <c r="D7" s="111"/>
      <c r="E7" s="111"/>
      <c r="F7" s="112" t="s">
        <v>1606</v>
      </c>
      <c r="G7" s="106">
        <f>IF(G6=0,,ROUND((F30+F32)/G6,1))</f>
        <v>0</v>
      </c>
    </row>
    <row r="8" spans="1:57">
      <c r="A8" s="113" t="s">
        <v>1607</v>
      </c>
      <c r="B8" s="97"/>
      <c r="C8" s="347"/>
      <c r="D8" s="347"/>
      <c r="E8" s="348"/>
      <c r="F8" s="114" t="s">
        <v>1608</v>
      </c>
      <c r="G8" s="115"/>
      <c r="H8" s="116"/>
      <c r="I8" s="117"/>
    </row>
    <row r="9" spans="1:57">
      <c r="A9" s="113" t="s">
        <v>1609</v>
      </c>
      <c r="B9" s="97"/>
      <c r="C9" s="347"/>
      <c r="D9" s="347"/>
      <c r="E9" s="348"/>
      <c r="F9" s="97"/>
      <c r="G9" s="118"/>
      <c r="H9" s="119"/>
    </row>
    <row r="10" spans="1:57">
      <c r="A10" s="113" t="s">
        <v>1610</v>
      </c>
      <c r="B10" s="97"/>
      <c r="C10" s="347"/>
      <c r="D10" s="347"/>
      <c r="E10" s="347"/>
      <c r="F10" s="120"/>
      <c r="G10" s="121"/>
      <c r="H10" s="122"/>
    </row>
    <row r="11" spans="1:57" ht="13.5" customHeight="1">
      <c r="A11" s="113" t="s">
        <v>1611</v>
      </c>
      <c r="B11" s="97"/>
      <c r="C11" s="347"/>
      <c r="D11" s="347"/>
      <c r="E11" s="347"/>
      <c r="F11" s="123" t="s">
        <v>1612</v>
      </c>
      <c r="G11" s="124"/>
      <c r="H11" s="119"/>
      <c r="BA11" s="125"/>
      <c r="BB11" s="125"/>
      <c r="BC11" s="125"/>
      <c r="BD11" s="125"/>
      <c r="BE11" s="125"/>
    </row>
    <row r="12" spans="1:57" ht="12.75" customHeight="1">
      <c r="A12" s="126" t="s">
        <v>1613</v>
      </c>
      <c r="B12" s="94"/>
      <c r="C12" s="349"/>
      <c r="D12" s="349"/>
      <c r="E12" s="349"/>
      <c r="F12" s="127" t="s">
        <v>1614</v>
      </c>
      <c r="G12" s="128"/>
      <c r="H12" s="119"/>
    </row>
    <row r="13" spans="1:57" ht="28.5" customHeight="1" thickBot="1">
      <c r="A13" s="129" t="s">
        <v>1615</v>
      </c>
      <c r="B13" s="130"/>
      <c r="C13" s="130"/>
      <c r="D13" s="130"/>
      <c r="E13" s="131"/>
      <c r="F13" s="131"/>
      <c r="G13" s="132"/>
      <c r="H13" s="119"/>
    </row>
    <row r="14" spans="1:57" ht="17.25" customHeight="1" thickBot="1">
      <c r="A14" s="133" t="s">
        <v>1616</v>
      </c>
      <c r="B14" s="134"/>
      <c r="C14" s="135"/>
      <c r="D14" s="136" t="s">
        <v>1617</v>
      </c>
      <c r="E14" s="137"/>
      <c r="F14" s="137"/>
      <c r="G14" s="135"/>
    </row>
    <row r="15" spans="1:57" ht="15.95" customHeight="1">
      <c r="A15" s="138"/>
      <c r="B15" s="139" t="s">
        <v>1618</v>
      </c>
      <c r="C15" s="140">
        <f>'03 03 Rek'!E33</f>
        <v>0</v>
      </c>
      <c r="D15" s="141">
        <f>'03 03 Rek'!A38</f>
        <v>0</v>
      </c>
      <c r="E15" s="142"/>
      <c r="F15" s="143"/>
      <c r="G15" s="140">
        <f>'03 03 Rek'!I38</f>
        <v>0</v>
      </c>
    </row>
    <row r="16" spans="1:57" ht="15.95" customHeight="1">
      <c r="A16" s="138" t="s">
        <v>1619</v>
      </c>
      <c r="B16" s="139" t="s">
        <v>1620</v>
      </c>
      <c r="C16" s="140">
        <f>'03 03 Rek'!F33</f>
        <v>0</v>
      </c>
      <c r="D16" s="93">
        <f>'03 03 Rek'!A39</f>
        <v>0</v>
      </c>
      <c r="E16" s="144"/>
      <c r="F16" s="145"/>
      <c r="G16" s="140">
        <f>'03 03 Rek'!I39</f>
        <v>0</v>
      </c>
    </row>
    <row r="17" spans="1:7" ht="15.95" customHeight="1">
      <c r="A17" s="138" t="s">
        <v>1621</v>
      </c>
      <c r="B17" s="139" t="s">
        <v>1622</v>
      </c>
      <c r="C17" s="140">
        <f>'03 03 Rek'!H33</f>
        <v>0</v>
      </c>
      <c r="D17" s="93">
        <f>'03 03 Rek'!A40</f>
        <v>0</v>
      </c>
      <c r="E17" s="144"/>
      <c r="F17" s="145"/>
      <c r="G17" s="140">
        <f>'03 03 Rek'!I40</f>
        <v>0</v>
      </c>
    </row>
    <row r="18" spans="1:7" ht="15.95" customHeight="1">
      <c r="A18" s="146" t="s">
        <v>1623</v>
      </c>
      <c r="B18" s="147" t="s">
        <v>1624</v>
      </c>
      <c r="C18" s="140">
        <f>'03 03 Rek'!G33</f>
        <v>0</v>
      </c>
      <c r="D18" s="93">
        <f>'03 03 Rek'!A41</f>
        <v>0</v>
      </c>
      <c r="E18" s="144"/>
      <c r="F18" s="145"/>
      <c r="G18" s="140">
        <f>'03 03 Rek'!I41</f>
        <v>0</v>
      </c>
    </row>
    <row r="19" spans="1:7" ht="15.95" customHeight="1">
      <c r="A19" s="148" t="s">
        <v>1625</v>
      </c>
      <c r="B19" s="139"/>
      <c r="C19" s="140">
        <f>SUM(C15:C18)</f>
        <v>0</v>
      </c>
      <c r="D19" s="93">
        <f>'03 03 Rek'!A42</f>
        <v>0</v>
      </c>
      <c r="E19" s="144"/>
      <c r="F19" s="145"/>
      <c r="G19" s="140">
        <f>'03 03 Rek'!I42</f>
        <v>0</v>
      </c>
    </row>
    <row r="20" spans="1:7" ht="15.95" customHeight="1">
      <c r="A20" s="148"/>
      <c r="B20" s="139"/>
      <c r="C20" s="140"/>
      <c r="D20" s="93">
        <f>'03 03 Rek'!A43</f>
        <v>0</v>
      </c>
      <c r="E20" s="144"/>
      <c r="F20" s="145"/>
      <c r="G20" s="140">
        <f>'03 03 Rek'!I43</f>
        <v>0</v>
      </c>
    </row>
    <row r="21" spans="1:7" ht="15.95" customHeight="1">
      <c r="A21" s="148" t="s">
        <v>1598</v>
      </c>
      <c r="B21" s="139"/>
      <c r="C21" s="140">
        <f>'03 03 Rek'!I33</f>
        <v>0</v>
      </c>
      <c r="D21" s="93">
        <f>'03 03 Rek'!A44</f>
        <v>0</v>
      </c>
      <c r="E21" s="144"/>
      <c r="F21" s="145"/>
      <c r="G21" s="140">
        <f>'03 03 Rek'!I44</f>
        <v>0</v>
      </c>
    </row>
    <row r="22" spans="1:7" ht="15.95" customHeight="1">
      <c r="A22" s="149" t="s">
        <v>1626</v>
      </c>
      <c r="B22" s="119"/>
      <c r="C22" s="140">
        <f>C19+C21</f>
        <v>0</v>
      </c>
      <c r="D22" s="93" t="s">
        <v>1627</v>
      </c>
      <c r="E22" s="144"/>
      <c r="F22" s="145"/>
      <c r="G22" s="140">
        <f>G23-SUM(G15:G21)</f>
        <v>0</v>
      </c>
    </row>
    <row r="23" spans="1:7" ht="15.95" customHeight="1" thickBot="1">
      <c r="A23" s="350" t="s">
        <v>1628</v>
      </c>
      <c r="B23" s="351"/>
      <c r="C23" s="150">
        <f>C22+G23</f>
        <v>0</v>
      </c>
      <c r="D23" s="151" t="s">
        <v>1629</v>
      </c>
      <c r="E23" s="152"/>
      <c r="F23" s="153"/>
      <c r="G23" s="140">
        <f>'03 03 Rek'!H46</f>
        <v>0</v>
      </c>
    </row>
    <row r="24" spans="1:7">
      <c r="A24" s="154" t="s">
        <v>1630</v>
      </c>
      <c r="B24" s="155"/>
      <c r="C24" s="156"/>
      <c r="D24" s="155" t="s">
        <v>1631</v>
      </c>
      <c r="E24" s="155"/>
      <c r="F24" s="157" t="s">
        <v>1632</v>
      </c>
      <c r="G24" s="158"/>
    </row>
    <row r="25" spans="1:7">
      <c r="A25" s="149" t="s">
        <v>1633</v>
      </c>
      <c r="B25" s="119"/>
      <c r="C25" s="159"/>
      <c r="D25" s="119" t="s">
        <v>1633</v>
      </c>
      <c r="F25" s="160" t="s">
        <v>1633</v>
      </c>
      <c r="G25" s="161"/>
    </row>
    <row r="26" spans="1:7" ht="37.5" customHeight="1">
      <c r="A26" s="149" t="s">
        <v>1634</v>
      </c>
      <c r="B26" s="162"/>
      <c r="C26" s="159"/>
      <c r="D26" s="119" t="s">
        <v>1634</v>
      </c>
      <c r="F26" s="160" t="s">
        <v>1634</v>
      </c>
      <c r="G26" s="161"/>
    </row>
    <row r="27" spans="1:7">
      <c r="A27" s="149"/>
      <c r="B27" s="163"/>
      <c r="C27" s="159"/>
      <c r="D27" s="119"/>
      <c r="F27" s="160"/>
      <c r="G27" s="161"/>
    </row>
    <row r="28" spans="1:7">
      <c r="A28" s="149" t="s">
        <v>1635</v>
      </c>
      <c r="B28" s="119"/>
      <c r="C28" s="159"/>
      <c r="D28" s="160" t="s">
        <v>1636</v>
      </c>
      <c r="E28" s="159"/>
      <c r="F28" s="164" t="s">
        <v>1636</v>
      </c>
      <c r="G28" s="161"/>
    </row>
    <row r="29" spans="1:7" ht="69" customHeight="1">
      <c r="A29" s="149"/>
      <c r="B29" s="119"/>
      <c r="C29" s="165"/>
      <c r="D29" s="166"/>
      <c r="E29" s="165"/>
      <c r="F29" s="119"/>
      <c r="G29" s="161"/>
    </row>
    <row r="30" spans="1:7">
      <c r="A30" s="167" t="s">
        <v>1580</v>
      </c>
      <c r="B30" s="168"/>
      <c r="C30" s="169">
        <v>21</v>
      </c>
      <c r="D30" s="168" t="s">
        <v>1637</v>
      </c>
      <c r="E30" s="170"/>
      <c r="F30" s="354">
        <f>C23-F32</f>
        <v>0</v>
      </c>
      <c r="G30" s="355"/>
    </row>
    <row r="31" spans="1:7">
      <c r="A31" s="167" t="s">
        <v>1638</v>
      </c>
      <c r="B31" s="168"/>
      <c r="C31" s="169">
        <f>C30</f>
        <v>21</v>
      </c>
      <c r="D31" s="168" t="s">
        <v>1639</v>
      </c>
      <c r="E31" s="170"/>
      <c r="F31" s="354">
        <f>ROUND(PRODUCT(F30,C31/100),0)</f>
        <v>0</v>
      </c>
      <c r="G31" s="355"/>
    </row>
    <row r="32" spans="1:7">
      <c r="A32" s="167" t="s">
        <v>1580</v>
      </c>
      <c r="B32" s="168"/>
      <c r="C32" s="169">
        <v>0</v>
      </c>
      <c r="D32" s="168" t="s">
        <v>1639</v>
      </c>
      <c r="E32" s="170"/>
      <c r="F32" s="354">
        <v>0</v>
      </c>
      <c r="G32" s="355"/>
    </row>
    <row r="33" spans="1:8">
      <c r="A33" s="167" t="s">
        <v>1638</v>
      </c>
      <c r="B33" s="171"/>
      <c r="C33" s="172">
        <f>C32</f>
        <v>0</v>
      </c>
      <c r="D33" s="168" t="s">
        <v>1639</v>
      </c>
      <c r="E33" s="145"/>
      <c r="F33" s="354">
        <f>ROUND(PRODUCT(F32,C33/100),0)</f>
        <v>0</v>
      </c>
      <c r="G33" s="355"/>
    </row>
    <row r="34" spans="1:8" s="176" customFormat="1" ht="19.5" customHeight="1" thickBot="1">
      <c r="A34" s="173" t="s">
        <v>1640</v>
      </c>
      <c r="B34" s="174"/>
      <c r="C34" s="174"/>
      <c r="D34" s="174"/>
      <c r="E34" s="175"/>
      <c r="F34" s="356">
        <f>ROUND(SUM(F30:F33),0)</f>
        <v>0</v>
      </c>
      <c r="G34" s="357"/>
    </row>
    <row r="36" spans="1:8">
      <c r="A36" s="2" t="s">
        <v>1641</v>
      </c>
      <c r="B36" s="2"/>
      <c r="C36" s="2"/>
      <c r="D36" s="2"/>
      <c r="E36" s="2"/>
      <c r="F36" s="2"/>
      <c r="G36" s="2"/>
      <c r="H36" s="1" t="s">
        <v>1570</v>
      </c>
    </row>
    <row r="37" spans="1:8" ht="14.25" customHeight="1">
      <c r="A37" s="2"/>
      <c r="B37" s="374" t="s">
        <v>2344</v>
      </c>
      <c r="C37" s="353"/>
      <c r="D37" s="353"/>
      <c r="E37" s="353"/>
      <c r="F37" s="353"/>
      <c r="G37" s="353"/>
      <c r="H37" s="1" t="s">
        <v>1570</v>
      </c>
    </row>
    <row r="38" spans="1:8" ht="12.75" customHeight="1">
      <c r="A38" s="177"/>
      <c r="B38" s="353"/>
      <c r="C38" s="353"/>
      <c r="D38" s="353"/>
      <c r="E38" s="353"/>
      <c r="F38" s="353"/>
      <c r="G38" s="353"/>
      <c r="H38" s="1" t="s">
        <v>1570</v>
      </c>
    </row>
    <row r="39" spans="1:8">
      <c r="A39" s="177"/>
      <c r="B39" s="353"/>
      <c r="C39" s="353"/>
      <c r="D39" s="353"/>
      <c r="E39" s="353"/>
      <c r="F39" s="353"/>
      <c r="G39" s="353"/>
      <c r="H39" s="1" t="s">
        <v>1570</v>
      </c>
    </row>
    <row r="40" spans="1:8">
      <c r="A40" s="177"/>
      <c r="B40" s="353"/>
      <c r="C40" s="353"/>
      <c r="D40" s="353"/>
      <c r="E40" s="353"/>
      <c r="F40" s="353"/>
      <c r="G40" s="353"/>
      <c r="H40" s="1" t="s">
        <v>1570</v>
      </c>
    </row>
    <row r="41" spans="1:8">
      <c r="A41" s="177"/>
      <c r="B41" s="353"/>
      <c r="C41" s="353"/>
      <c r="D41" s="353"/>
      <c r="E41" s="353"/>
      <c r="F41" s="353"/>
      <c r="G41" s="353"/>
      <c r="H41" s="1" t="s">
        <v>1570</v>
      </c>
    </row>
    <row r="42" spans="1:8">
      <c r="A42" s="177"/>
      <c r="B42" s="353"/>
      <c r="C42" s="353"/>
      <c r="D42" s="353"/>
      <c r="E42" s="353"/>
      <c r="F42" s="353"/>
      <c r="G42" s="353"/>
      <c r="H42" s="1" t="s">
        <v>1570</v>
      </c>
    </row>
    <row r="43" spans="1:8">
      <c r="A43" s="177"/>
      <c r="B43" s="353"/>
      <c r="C43" s="353"/>
      <c r="D43" s="353"/>
      <c r="E43" s="353"/>
      <c r="F43" s="353"/>
      <c r="G43" s="353"/>
      <c r="H43" s="1" t="s">
        <v>1570</v>
      </c>
    </row>
    <row r="44" spans="1:8" ht="12.75" customHeight="1">
      <c r="A44" s="177"/>
      <c r="B44" s="353"/>
      <c r="C44" s="353"/>
      <c r="D44" s="353"/>
      <c r="E44" s="353"/>
      <c r="F44" s="353"/>
      <c r="G44" s="353"/>
      <c r="H44" s="1" t="s">
        <v>1570</v>
      </c>
    </row>
    <row r="45" spans="1:8" ht="12.75" customHeight="1">
      <c r="A45" s="177"/>
      <c r="B45" s="353"/>
      <c r="C45" s="353"/>
      <c r="D45" s="353"/>
      <c r="E45" s="353"/>
      <c r="F45" s="353"/>
      <c r="G45" s="353"/>
      <c r="H45" s="1" t="s">
        <v>1570</v>
      </c>
    </row>
    <row r="46" spans="1:8">
      <c r="B46" s="352"/>
      <c r="C46" s="352"/>
      <c r="D46" s="352"/>
      <c r="E46" s="352"/>
      <c r="F46" s="352"/>
      <c r="G46" s="352"/>
    </row>
    <row r="47" spans="1:8">
      <c r="B47" s="352"/>
      <c r="C47" s="352"/>
      <c r="D47" s="352"/>
      <c r="E47" s="352"/>
      <c r="F47" s="352"/>
      <c r="G47" s="352"/>
    </row>
    <row r="48" spans="1:8">
      <c r="B48" s="352"/>
      <c r="C48" s="352"/>
      <c r="D48" s="352"/>
      <c r="E48" s="352"/>
      <c r="F48" s="352"/>
      <c r="G48" s="352"/>
    </row>
    <row r="49" spans="2:7">
      <c r="B49" s="352"/>
      <c r="C49" s="352"/>
      <c r="D49" s="352"/>
      <c r="E49" s="352"/>
      <c r="F49" s="352"/>
      <c r="G49" s="352"/>
    </row>
    <row r="50" spans="2:7">
      <c r="B50" s="352"/>
      <c r="C50" s="352"/>
      <c r="D50" s="352"/>
      <c r="E50" s="352"/>
      <c r="F50" s="352"/>
      <c r="G50" s="352"/>
    </row>
    <row r="51" spans="2:7">
      <c r="B51" s="352"/>
      <c r="C51" s="352"/>
      <c r="D51" s="352"/>
      <c r="E51" s="352"/>
      <c r="F51" s="352"/>
      <c r="G51" s="352"/>
    </row>
  </sheetData>
  <mergeCells count="18">
    <mergeCell ref="B37:G45"/>
    <mergeCell ref="B49:G49"/>
    <mergeCell ref="F32:G32"/>
    <mergeCell ref="F30:G30"/>
    <mergeCell ref="F31:G31"/>
    <mergeCell ref="F33:G33"/>
    <mergeCell ref="F34:G34"/>
    <mergeCell ref="B50:G50"/>
    <mergeCell ref="B51:G51"/>
    <mergeCell ref="B46:G46"/>
    <mergeCell ref="B47:G47"/>
    <mergeCell ref="B48:G48"/>
    <mergeCell ref="C8:E8"/>
    <mergeCell ref="C10:E10"/>
    <mergeCell ref="C12:E12"/>
    <mergeCell ref="A23:B23"/>
    <mergeCell ref="C9:E9"/>
    <mergeCell ref="C11:E11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List34"/>
  <dimension ref="A1:BE97"/>
  <sheetViews>
    <sheetView view="pageBreakPreview" zoomScaleNormal="100" zoomScaleSheetLayoutView="100" workbookViewId="0">
      <selection activeCell="F48" sqref="F48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359" t="s">
        <v>1571</v>
      </c>
      <c r="B1" s="360"/>
      <c r="C1" s="178" t="s">
        <v>1665</v>
      </c>
      <c r="D1" s="179"/>
      <c r="E1" s="180"/>
      <c r="F1" s="179"/>
      <c r="G1" s="181" t="s">
        <v>1642</v>
      </c>
      <c r="H1" s="182" t="s">
        <v>101</v>
      </c>
      <c r="I1" s="183"/>
    </row>
    <row r="2" spans="1:9" ht="13.5" thickBot="1">
      <c r="A2" s="361" t="s">
        <v>1643</v>
      </c>
      <c r="B2" s="362"/>
      <c r="C2" s="184" t="s">
        <v>103</v>
      </c>
      <c r="D2" s="185"/>
      <c r="E2" s="186"/>
      <c r="F2" s="185"/>
      <c r="G2" s="363" t="s">
        <v>102</v>
      </c>
      <c r="H2" s="364"/>
      <c r="I2" s="365"/>
    </row>
    <row r="3" spans="1:9" ht="13.5" thickTop="1">
      <c r="F3" s="119"/>
    </row>
    <row r="4" spans="1:9" ht="19.5" customHeight="1">
      <c r="A4" s="187" t="s">
        <v>1644</v>
      </c>
      <c r="B4" s="188"/>
      <c r="C4" s="188"/>
      <c r="D4" s="188"/>
      <c r="E4" s="189"/>
      <c r="F4" s="188"/>
      <c r="G4" s="188"/>
      <c r="H4" s="188"/>
      <c r="I4" s="188"/>
    </row>
    <row r="5" spans="1:9" ht="13.5" thickBot="1"/>
    <row r="6" spans="1:9" s="119" customFormat="1" ht="13.5" thickBot="1">
      <c r="A6" s="190"/>
      <c r="B6" s="191" t="s">
        <v>1645</v>
      </c>
      <c r="C6" s="191"/>
      <c r="D6" s="192"/>
      <c r="E6" s="193" t="s">
        <v>1594</v>
      </c>
      <c r="F6" s="194" t="s">
        <v>1595</v>
      </c>
      <c r="G6" s="194" t="s">
        <v>1596</v>
      </c>
      <c r="H6" s="194" t="s">
        <v>1597</v>
      </c>
      <c r="I6" s="195" t="s">
        <v>1598</v>
      </c>
    </row>
    <row r="7" spans="1:9" s="119" customFormat="1">
      <c r="A7" s="267" t="str">
        <f>'03 03 Pol'!B7</f>
        <v>1</v>
      </c>
      <c r="B7" s="62" t="str">
        <f>'03 03 Pol'!C7</f>
        <v>Zemní práce</v>
      </c>
      <c r="D7" s="196"/>
      <c r="E7" s="268">
        <f>'03 03 Pol'!BA18</f>
        <v>0</v>
      </c>
      <c r="F7" s="269">
        <f>'03 03 Pol'!BB18</f>
        <v>0</v>
      </c>
      <c r="G7" s="269">
        <f>'03 03 Pol'!BC18</f>
        <v>0</v>
      </c>
      <c r="H7" s="269">
        <f>'03 03 Pol'!BD18</f>
        <v>0</v>
      </c>
      <c r="I7" s="270">
        <f>'03 03 Pol'!BE18</f>
        <v>0</v>
      </c>
    </row>
    <row r="8" spans="1:9" s="119" customFormat="1">
      <c r="A8" s="267" t="str">
        <f>'03 03 Pol'!B19</f>
        <v>2</v>
      </c>
      <c r="B8" s="62" t="str">
        <f>'03 03 Pol'!C19</f>
        <v>Základy a zvláštní zakládání</v>
      </c>
      <c r="D8" s="196"/>
      <c r="E8" s="268">
        <f>'03 03 Pol'!BA22</f>
        <v>0</v>
      </c>
      <c r="F8" s="269">
        <f>'03 03 Pol'!BB22</f>
        <v>0</v>
      </c>
      <c r="G8" s="269">
        <f>'03 03 Pol'!BC22</f>
        <v>0</v>
      </c>
      <c r="H8" s="269">
        <f>'03 03 Pol'!BD22</f>
        <v>0</v>
      </c>
      <c r="I8" s="270">
        <f>'03 03 Pol'!BE22</f>
        <v>0</v>
      </c>
    </row>
    <row r="9" spans="1:9" s="119" customFormat="1">
      <c r="A9" s="267" t="str">
        <f>'03 03 Pol'!B23</f>
        <v>3</v>
      </c>
      <c r="B9" s="62" t="str">
        <f>'03 03 Pol'!C23</f>
        <v>Svislé a kompletní konstrukce</v>
      </c>
      <c r="D9" s="196"/>
      <c r="E9" s="268">
        <f>'03 03 Pol'!BA81</f>
        <v>0</v>
      </c>
      <c r="F9" s="269">
        <f>'03 03 Pol'!BB81</f>
        <v>0</v>
      </c>
      <c r="G9" s="269">
        <f>'03 03 Pol'!BC81</f>
        <v>0</v>
      </c>
      <c r="H9" s="269">
        <f>'03 03 Pol'!BD81</f>
        <v>0</v>
      </c>
      <c r="I9" s="270">
        <f>'03 03 Pol'!BE81</f>
        <v>0</v>
      </c>
    </row>
    <row r="10" spans="1:9" s="119" customFormat="1">
      <c r="A10" s="267" t="str">
        <f>'03 03 Pol'!B82</f>
        <v>4</v>
      </c>
      <c r="B10" s="62" t="str">
        <f>'03 03 Pol'!C82</f>
        <v>Vodorovné konstrukce</v>
      </c>
      <c r="D10" s="196"/>
      <c r="E10" s="268">
        <f>'03 03 Pol'!BA142</f>
        <v>0</v>
      </c>
      <c r="F10" s="269">
        <f>'03 03 Pol'!BB142</f>
        <v>0</v>
      </c>
      <c r="G10" s="269">
        <f>'03 03 Pol'!BC142</f>
        <v>0</v>
      </c>
      <c r="H10" s="269">
        <f>'03 03 Pol'!BD142</f>
        <v>0</v>
      </c>
      <c r="I10" s="270">
        <f>'03 03 Pol'!BE142</f>
        <v>0</v>
      </c>
    </row>
    <row r="11" spans="1:9" s="119" customFormat="1">
      <c r="A11" s="267" t="str">
        <f>'03 03 Pol'!B143</f>
        <v>61</v>
      </c>
      <c r="B11" s="62" t="str">
        <f>'03 03 Pol'!C143</f>
        <v>Upravy povrchů vnitřní</v>
      </c>
      <c r="D11" s="196"/>
      <c r="E11" s="268">
        <f>'03 03 Pol'!BA210</f>
        <v>0</v>
      </c>
      <c r="F11" s="269">
        <f>'03 03 Pol'!BB210</f>
        <v>0</v>
      </c>
      <c r="G11" s="269">
        <f>'03 03 Pol'!BC210</f>
        <v>0</v>
      </c>
      <c r="H11" s="269">
        <f>'03 03 Pol'!BD210</f>
        <v>0</v>
      </c>
      <c r="I11" s="270">
        <f>'03 03 Pol'!BE210</f>
        <v>0</v>
      </c>
    </row>
    <row r="12" spans="1:9" s="119" customFormat="1">
      <c r="A12" s="267" t="str">
        <f>'03 03 Pol'!B211</f>
        <v>62</v>
      </c>
      <c r="B12" s="62" t="str">
        <f>'03 03 Pol'!C211</f>
        <v>Úpravy povrchů vnější</v>
      </c>
      <c r="D12" s="196"/>
      <c r="E12" s="268">
        <f>'03 03 Pol'!BA230</f>
        <v>0</v>
      </c>
      <c r="F12" s="269">
        <f>'03 03 Pol'!BB230</f>
        <v>0</v>
      </c>
      <c r="G12" s="269">
        <f>'03 03 Pol'!BC230</f>
        <v>0</v>
      </c>
      <c r="H12" s="269">
        <f>'03 03 Pol'!BD230</f>
        <v>0</v>
      </c>
      <c r="I12" s="270">
        <f>'03 03 Pol'!BE230</f>
        <v>0</v>
      </c>
    </row>
    <row r="13" spans="1:9" s="119" customFormat="1">
      <c r="A13" s="267" t="str">
        <f>'03 03 Pol'!B231</f>
        <v>63</v>
      </c>
      <c r="B13" s="62" t="str">
        <f>'03 03 Pol'!C231</f>
        <v>Podlahy a podlahové konstrukce</v>
      </c>
      <c r="D13" s="196"/>
      <c r="E13" s="268">
        <f>'03 03 Pol'!BA254</f>
        <v>0</v>
      </c>
      <c r="F13" s="269">
        <f>'03 03 Pol'!BB254</f>
        <v>0</v>
      </c>
      <c r="G13" s="269">
        <f>'03 03 Pol'!BC254</f>
        <v>0</v>
      </c>
      <c r="H13" s="269">
        <f>'03 03 Pol'!BD254</f>
        <v>0</v>
      </c>
      <c r="I13" s="270">
        <f>'03 03 Pol'!BE254</f>
        <v>0</v>
      </c>
    </row>
    <row r="14" spans="1:9" s="119" customFormat="1">
      <c r="A14" s="267" t="str">
        <f>'03 03 Pol'!B255</f>
        <v>64</v>
      </c>
      <c r="B14" s="62" t="str">
        <f>'03 03 Pol'!C255</f>
        <v>Výplně otvorů</v>
      </c>
      <c r="D14" s="196"/>
      <c r="E14" s="268">
        <f>'03 03 Pol'!BA258</f>
        <v>0</v>
      </c>
      <c r="F14" s="269">
        <f>'03 03 Pol'!BB258</f>
        <v>0</v>
      </c>
      <c r="G14" s="269">
        <f>'03 03 Pol'!BC258</f>
        <v>0</v>
      </c>
      <c r="H14" s="269">
        <f>'03 03 Pol'!BD258</f>
        <v>0</v>
      </c>
      <c r="I14" s="270">
        <f>'03 03 Pol'!BE258</f>
        <v>0</v>
      </c>
    </row>
    <row r="15" spans="1:9" s="119" customFormat="1">
      <c r="A15" s="267" t="str">
        <f>'03 03 Pol'!B259</f>
        <v>94</v>
      </c>
      <c r="B15" s="62" t="str">
        <f>'03 03 Pol'!C259</f>
        <v>Lešení a stavební výtahy</v>
      </c>
      <c r="D15" s="196"/>
      <c r="E15" s="268">
        <f>'03 03 Pol'!BA287</f>
        <v>0</v>
      </c>
      <c r="F15" s="269">
        <f>'03 03 Pol'!BB287</f>
        <v>0</v>
      </c>
      <c r="G15" s="269">
        <f>'03 03 Pol'!BC287</f>
        <v>0</v>
      </c>
      <c r="H15" s="269">
        <f>'03 03 Pol'!BD287</f>
        <v>0</v>
      </c>
      <c r="I15" s="270">
        <f>'03 03 Pol'!BE287</f>
        <v>0</v>
      </c>
    </row>
    <row r="16" spans="1:9" s="119" customFormat="1">
      <c r="A16" s="267" t="str">
        <f>'03 03 Pol'!B288</f>
        <v>95</v>
      </c>
      <c r="B16" s="62" t="str">
        <f>'03 03 Pol'!C288</f>
        <v>Dokončovací konstrukce na pozemních stavbách</v>
      </c>
      <c r="D16" s="196"/>
      <c r="E16" s="268">
        <f>'03 03 Pol'!BA293</f>
        <v>0</v>
      </c>
      <c r="F16" s="269">
        <f>'03 03 Pol'!BB293</f>
        <v>0</v>
      </c>
      <c r="G16" s="269">
        <f>'03 03 Pol'!BC293</f>
        <v>0</v>
      </c>
      <c r="H16" s="269">
        <f>'03 03 Pol'!BD293</f>
        <v>0</v>
      </c>
      <c r="I16" s="270">
        <f>'03 03 Pol'!BE293</f>
        <v>0</v>
      </c>
    </row>
    <row r="17" spans="1:9" s="119" customFormat="1">
      <c r="A17" s="267" t="str">
        <f>'03 03 Pol'!B294</f>
        <v>96</v>
      </c>
      <c r="B17" s="62" t="str">
        <f>'03 03 Pol'!C294</f>
        <v>Bourání konstrukcí</v>
      </c>
      <c r="D17" s="196"/>
      <c r="E17" s="268">
        <f>'03 03 Pol'!BA393</f>
        <v>0</v>
      </c>
      <c r="F17" s="269">
        <f>'03 03 Pol'!BB393</f>
        <v>0</v>
      </c>
      <c r="G17" s="269">
        <f>'03 03 Pol'!BC393</f>
        <v>0</v>
      </c>
      <c r="H17" s="269">
        <f>'03 03 Pol'!BD393</f>
        <v>0</v>
      </c>
      <c r="I17" s="270">
        <f>'03 03 Pol'!BE393</f>
        <v>0</v>
      </c>
    </row>
    <row r="18" spans="1:9" s="119" customFormat="1">
      <c r="A18" s="267" t="str">
        <f>'03 03 Pol'!B394</f>
        <v>99</v>
      </c>
      <c r="B18" s="62" t="str">
        <f>'03 03 Pol'!C394</f>
        <v>Staveništní přesun hmot</v>
      </c>
      <c r="D18" s="196"/>
      <c r="E18" s="268">
        <f>'03 03 Pol'!BA396</f>
        <v>0</v>
      </c>
      <c r="F18" s="269">
        <f>'03 03 Pol'!BB396</f>
        <v>0</v>
      </c>
      <c r="G18" s="269">
        <f>'03 03 Pol'!BC396</f>
        <v>0</v>
      </c>
      <c r="H18" s="269">
        <f>'03 03 Pol'!BD396</f>
        <v>0</v>
      </c>
      <c r="I18" s="270">
        <f>'03 03 Pol'!BE396</f>
        <v>0</v>
      </c>
    </row>
    <row r="19" spans="1:9" s="119" customFormat="1">
      <c r="A19" s="267" t="str">
        <f>'03 03 Pol'!B397</f>
        <v>711</v>
      </c>
      <c r="B19" s="62" t="str">
        <f>'03 03 Pol'!C397</f>
        <v>Izolace proti vodě</v>
      </c>
      <c r="D19" s="196"/>
      <c r="E19" s="268">
        <f>'03 03 Pol'!BA446</f>
        <v>0</v>
      </c>
      <c r="F19" s="269">
        <f>'03 03 Pol'!BB446</f>
        <v>0</v>
      </c>
      <c r="G19" s="269">
        <f>'03 03 Pol'!BC446</f>
        <v>0</v>
      </c>
      <c r="H19" s="269">
        <f>'03 03 Pol'!BD446</f>
        <v>0</v>
      </c>
      <c r="I19" s="270">
        <f>'03 03 Pol'!BE446</f>
        <v>0</v>
      </c>
    </row>
    <row r="20" spans="1:9" s="119" customFormat="1">
      <c r="A20" s="267" t="str">
        <f>'03 03 Pol'!B447</f>
        <v>712</v>
      </c>
      <c r="B20" s="62" t="str">
        <f>'03 03 Pol'!C447</f>
        <v>Živičné krytiny</v>
      </c>
      <c r="D20" s="196"/>
      <c r="E20" s="268">
        <f>'03 03 Pol'!BA489</f>
        <v>0</v>
      </c>
      <c r="F20" s="269">
        <f>'03 03 Pol'!BB489</f>
        <v>0</v>
      </c>
      <c r="G20" s="269">
        <f>'03 03 Pol'!BC489</f>
        <v>0</v>
      </c>
      <c r="H20" s="269">
        <f>'03 03 Pol'!BD489</f>
        <v>0</v>
      </c>
      <c r="I20" s="270">
        <f>'03 03 Pol'!BE489</f>
        <v>0</v>
      </c>
    </row>
    <row r="21" spans="1:9" s="119" customFormat="1">
      <c r="A21" s="267" t="str">
        <f>'03 03 Pol'!B490</f>
        <v>713</v>
      </c>
      <c r="B21" s="62" t="str">
        <f>'03 03 Pol'!C490</f>
        <v>Izolace tepelné</v>
      </c>
      <c r="D21" s="196"/>
      <c r="E21" s="268">
        <f>'03 03 Pol'!BA540</f>
        <v>0</v>
      </c>
      <c r="F21" s="269">
        <f>'03 03 Pol'!BB540</f>
        <v>0</v>
      </c>
      <c r="G21" s="269">
        <f>'03 03 Pol'!BC540</f>
        <v>0</v>
      </c>
      <c r="H21" s="269">
        <f>'03 03 Pol'!BD540</f>
        <v>0</v>
      </c>
      <c r="I21" s="270">
        <f>'03 03 Pol'!BE540</f>
        <v>0</v>
      </c>
    </row>
    <row r="22" spans="1:9" s="119" customFormat="1">
      <c r="A22" s="267" t="str">
        <f>'03 03 Pol'!B541</f>
        <v>762</v>
      </c>
      <c r="B22" s="62" t="str">
        <f>'03 03 Pol'!C541</f>
        <v>Konstrukce tesařské</v>
      </c>
      <c r="D22" s="196"/>
      <c r="E22" s="268">
        <f>'03 03 Pol'!BA555</f>
        <v>0</v>
      </c>
      <c r="F22" s="269">
        <f>'03 03 Pol'!BB555</f>
        <v>0</v>
      </c>
      <c r="G22" s="269">
        <f>'03 03 Pol'!BC555</f>
        <v>0</v>
      </c>
      <c r="H22" s="269">
        <f>'03 03 Pol'!BD555</f>
        <v>0</v>
      </c>
      <c r="I22" s="270">
        <f>'03 03 Pol'!BE555</f>
        <v>0</v>
      </c>
    </row>
    <row r="23" spans="1:9" s="119" customFormat="1">
      <c r="A23" s="267" t="str">
        <f>'03 03 Pol'!B556</f>
        <v>7631</v>
      </c>
      <c r="B23" s="62" t="str">
        <f>'03 03 Pol'!C556</f>
        <v>Konstrukce sádrokartonové</v>
      </c>
      <c r="D23" s="196"/>
      <c r="E23" s="268">
        <f>'03 03 Pol'!BA564</f>
        <v>0</v>
      </c>
      <c r="F23" s="269">
        <f>'03 03 Pol'!BB564</f>
        <v>0</v>
      </c>
      <c r="G23" s="269">
        <f>'03 03 Pol'!BC564</f>
        <v>0</v>
      </c>
      <c r="H23" s="269">
        <f>'03 03 Pol'!BD564</f>
        <v>0</v>
      </c>
      <c r="I23" s="270">
        <f>'03 03 Pol'!BE564</f>
        <v>0</v>
      </c>
    </row>
    <row r="24" spans="1:9" s="119" customFormat="1">
      <c r="A24" s="267" t="str">
        <f>'03 03 Pol'!B565</f>
        <v>764</v>
      </c>
      <c r="B24" s="62" t="str">
        <f>'03 03 Pol'!C565</f>
        <v>Konstrukce klempířské</v>
      </c>
      <c r="D24" s="196"/>
      <c r="E24" s="268">
        <f>'03 03 Pol'!BA594</f>
        <v>0</v>
      </c>
      <c r="F24" s="269">
        <f>'03 03 Pol'!BB594</f>
        <v>0</v>
      </c>
      <c r="G24" s="269">
        <f>'03 03 Pol'!BC594</f>
        <v>0</v>
      </c>
      <c r="H24" s="269">
        <f>'03 03 Pol'!BD594</f>
        <v>0</v>
      </c>
      <c r="I24" s="270">
        <f>'03 03 Pol'!BE594</f>
        <v>0</v>
      </c>
    </row>
    <row r="25" spans="1:9" s="119" customFormat="1">
      <c r="A25" s="267" t="str">
        <f>'03 03 Pol'!B595</f>
        <v>766</v>
      </c>
      <c r="B25" s="62" t="str">
        <f>'03 03 Pol'!C595</f>
        <v>Konstrukce truhlářské</v>
      </c>
      <c r="D25" s="196"/>
      <c r="E25" s="268">
        <f>'03 03 Pol'!BA717</f>
        <v>0</v>
      </c>
      <c r="F25" s="269">
        <f>'03 03 Pol'!BB717</f>
        <v>0</v>
      </c>
      <c r="G25" s="269">
        <f>'03 03 Pol'!BC717</f>
        <v>0</v>
      </c>
      <c r="H25" s="269">
        <f>'03 03 Pol'!BD717</f>
        <v>0</v>
      </c>
      <c r="I25" s="270">
        <f>'03 03 Pol'!BE717</f>
        <v>0</v>
      </c>
    </row>
    <row r="26" spans="1:9" s="119" customFormat="1">
      <c r="A26" s="267" t="str">
        <f>'03 03 Pol'!B718</f>
        <v>767</v>
      </c>
      <c r="B26" s="62" t="str">
        <f>'03 03 Pol'!C718</f>
        <v>Konstrukce zámečnické</v>
      </c>
      <c r="D26" s="196"/>
      <c r="E26" s="268">
        <f>'03 03 Pol'!BA765</f>
        <v>0</v>
      </c>
      <c r="F26" s="269">
        <f>'03 03 Pol'!BB765</f>
        <v>0</v>
      </c>
      <c r="G26" s="269">
        <f>'03 03 Pol'!BC765</f>
        <v>0</v>
      </c>
      <c r="H26" s="269">
        <f>'03 03 Pol'!BD765</f>
        <v>0</v>
      </c>
      <c r="I26" s="270">
        <f>'03 03 Pol'!BE765</f>
        <v>0</v>
      </c>
    </row>
    <row r="27" spans="1:9" s="119" customFormat="1">
      <c r="A27" s="267" t="str">
        <f>'03 03 Pol'!B766</f>
        <v>771</v>
      </c>
      <c r="B27" s="62" t="str">
        <f>'03 03 Pol'!C766</f>
        <v>Podlahy z dlaždic a obklady</v>
      </c>
      <c r="D27" s="196"/>
      <c r="E27" s="268">
        <f>'03 03 Pol'!BA811</f>
        <v>0</v>
      </c>
      <c r="F27" s="269">
        <f>'03 03 Pol'!BB811</f>
        <v>0</v>
      </c>
      <c r="G27" s="269">
        <f>'03 03 Pol'!BC811</f>
        <v>0</v>
      </c>
      <c r="H27" s="269">
        <f>'03 03 Pol'!BD811</f>
        <v>0</v>
      </c>
      <c r="I27" s="270">
        <f>'03 03 Pol'!BE811</f>
        <v>0</v>
      </c>
    </row>
    <row r="28" spans="1:9" s="119" customFormat="1">
      <c r="A28" s="267" t="str">
        <f>'03 03 Pol'!B812</f>
        <v>776</v>
      </c>
      <c r="B28" s="62" t="str">
        <f>'03 03 Pol'!C812</f>
        <v>Podlahy povlakové</v>
      </c>
      <c r="D28" s="196"/>
      <c r="E28" s="268">
        <f>'03 03 Pol'!BA824</f>
        <v>0</v>
      </c>
      <c r="F28" s="269">
        <f>'03 03 Pol'!BB824</f>
        <v>0</v>
      </c>
      <c r="G28" s="269">
        <f>'03 03 Pol'!BC824</f>
        <v>0</v>
      </c>
      <c r="H28" s="269">
        <f>'03 03 Pol'!BD824</f>
        <v>0</v>
      </c>
      <c r="I28" s="270">
        <f>'03 03 Pol'!BE824</f>
        <v>0</v>
      </c>
    </row>
    <row r="29" spans="1:9" s="119" customFormat="1">
      <c r="A29" s="267" t="str">
        <f>'03 03 Pol'!B825</f>
        <v>777</v>
      </c>
      <c r="B29" s="62" t="str">
        <f>'03 03 Pol'!C825</f>
        <v>Podlahy ze syntetických hmot</v>
      </c>
      <c r="D29" s="196"/>
      <c r="E29" s="268">
        <f>'03 03 Pol'!BA830</f>
        <v>0</v>
      </c>
      <c r="F29" s="269">
        <f>'03 03 Pol'!BB830</f>
        <v>0</v>
      </c>
      <c r="G29" s="269">
        <f>'03 03 Pol'!BC830</f>
        <v>0</v>
      </c>
      <c r="H29" s="269">
        <f>'03 03 Pol'!BD830</f>
        <v>0</v>
      </c>
      <c r="I29" s="270">
        <f>'03 03 Pol'!BE830</f>
        <v>0</v>
      </c>
    </row>
    <row r="30" spans="1:9" s="119" customFormat="1">
      <c r="A30" s="267" t="str">
        <f>'03 03 Pol'!B831</f>
        <v>781</v>
      </c>
      <c r="B30" s="62" t="str">
        <f>'03 03 Pol'!C831</f>
        <v>Obklady keramické</v>
      </c>
      <c r="D30" s="196"/>
      <c r="E30" s="268">
        <f>'03 03 Pol'!BA853</f>
        <v>0</v>
      </c>
      <c r="F30" s="269">
        <f>'03 03 Pol'!BB853</f>
        <v>0</v>
      </c>
      <c r="G30" s="269">
        <f>'03 03 Pol'!BC853</f>
        <v>0</v>
      </c>
      <c r="H30" s="269">
        <f>'03 03 Pol'!BD853</f>
        <v>0</v>
      </c>
      <c r="I30" s="270">
        <f>'03 03 Pol'!BE853</f>
        <v>0</v>
      </c>
    </row>
    <row r="31" spans="1:9" s="119" customFormat="1">
      <c r="A31" s="267" t="str">
        <f>'03 03 Pol'!B854</f>
        <v>783</v>
      </c>
      <c r="B31" s="62" t="str">
        <f>'03 03 Pol'!C854</f>
        <v>Nátěry</v>
      </c>
      <c r="D31" s="196"/>
      <c r="E31" s="268">
        <f>'03 03 Pol'!BA863</f>
        <v>0</v>
      </c>
      <c r="F31" s="269">
        <f>'03 03 Pol'!BB863</f>
        <v>0</v>
      </c>
      <c r="G31" s="269">
        <f>'03 03 Pol'!BC863</f>
        <v>0</v>
      </c>
      <c r="H31" s="269">
        <f>'03 03 Pol'!BD863</f>
        <v>0</v>
      </c>
      <c r="I31" s="270">
        <f>'03 03 Pol'!BE863</f>
        <v>0</v>
      </c>
    </row>
    <row r="32" spans="1:9" s="119" customFormat="1" ht="13.5" thickBot="1">
      <c r="A32" s="267" t="str">
        <f>'03 03 Pol'!B864</f>
        <v>784</v>
      </c>
      <c r="B32" s="62" t="str">
        <f>'03 03 Pol'!C864</f>
        <v>Malby</v>
      </c>
      <c r="D32" s="196"/>
      <c r="E32" s="268">
        <f>'03 03 Pol'!BA869</f>
        <v>0</v>
      </c>
      <c r="F32" s="269">
        <f>'03 03 Pol'!BB869</f>
        <v>0</v>
      </c>
      <c r="G32" s="269">
        <f>'03 03 Pol'!BC869</f>
        <v>0</v>
      </c>
      <c r="H32" s="269">
        <f>'03 03 Pol'!BD869</f>
        <v>0</v>
      </c>
      <c r="I32" s="270">
        <f>'03 03 Pol'!BE869</f>
        <v>0</v>
      </c>
    </row>
    <row r="33" spans="1:57" s="14" customFormat="1" ht="13.5" thickBot="1">
      <c r="A33" s="197"/>
      <c r="B33" s="198" t="s">
        <v>1646</v>
      </c>
      <c r="C33" s="198"/>
      <c r="D33" s="199"/>
      <c r="E33" s="200">
        <f>SUM(E7:E32)</f>
        <v>0</v>
      </c>
      <c r="F33" s="201">
        <f>SUM(F7:F32)</f>
        <v>0</v>
      </c>
      <c r="G33" s="201">
        <f>SUM(G7:G32)</f>
        <v>0</v>
      </c>
      <c r="H33" s="201">
        <f>SUM(H7:H32)</f>
        <v>0</v>
      </c>
      <c r="I33" s="202">
        <f>SUM(I7:I32)</f>
        <v>0</v>
      </c>
    </row>
    <row r="34" spans="1:57">
      <c r="A34" s="119"/>
      <c r="B34" s="119"/>
      <c r="C34" s="119"/>
      <c r="D34" s="119"/>
      <c r="E34" s="119"/>
      <c r="F34" s="119"/>
      <c r="G34" s="119"/>
      <c r="H34" s="119"/>
      <c r="I34" s="119"/>
    </row>
    <row r="35" spans="1:57" s="276" customFormat="1" ht="19.5" customHeight="1">
      <c r="A35" s="288"/>
      <c r="B35" s="288"/>
      <c r="C35" s="288"/>
      <c r="D35" s="288"/>
      <c r="E35" s="288"/>
      <c r="F35" s="288"/>
      <c r="G35" s="289"/>
      <c r="H35" s="288"/>
      <c r="I35" s="288"/>
      <c r="BA35" s="290"/>
      <c r="BB35" s="290"/>
      <c r="BC35" s="290"/>
      <c r="BD35" s="290"/>
      <c r="BE35" s="290"/>
    </row>
    <row r="36" spans="1:57" s="276" customFormat="1"/>
    <row r="37" spans="1:57" s="276" customFormat="1">
      <c r="A37" s="291"/>
      <c r="B37" s="291"/>
      <c r="C37" s="291"/>
      <c r="E37" s="292"/>
      <c r="F37" s="292"/>
      <c r="G37" s="293"/>
      <c r="H37" s="294"/>
      <c r="I37" s="294"/>
    </row>
    <row r="38" spans="1:57" s="276" customFormat="1">
      <c r="E38" s="295"/>
      <c r="F38" s="296"/>
      <c r="G38" s="295"/>
      <c r="H38" s="297"/>
      <c r="I38" s="295"/>
    </row>
    <row r="39" spans="1:57" s="276" customFormat="1">
      <c r="E39" s="295"/>
      <c r="F39" s="296"/>
      <c r="G39" s="295"/>
      <c r="H39" s="297"/>
      <c r="I39" s="295"/>
    </row>
    <row r="40" spans="1:57" s="276" customFormat="1">
      <c r="E40" s="295"/>
      <c r="F40" s="296"/>
      <c r="G40" s="295"/>
      <c r="H40" s="297"/>
      <c r="I40" s="295"/>
    </row>
    <row r="41" spans="1:57" s="276" customFormat="1">
      <c r="E41" s="295"/>
      <c r="F41" s="296"/>
      <c r="G41" s="295"/>
      <c r="H41" s="297"/>
      <c r="I41" s="295"/>
    </row>
    <row r="42" spans="1:57" s="276" customFormat="1">
      <c r="E42" s="295"/>
      <c r="F42" s="296"/>
      <c r="G42" s="295"/>
      <c r="H42" s="297"/>
      <c r="I42" s="295"/>
    </row>
    <row r="43" spans="1:57" s="276" customFormat="1">
      <c r="E43" s="295"/>
      <c r="F43" s="296"/>
      <c r="G43" s="295"/>
      <c r="H43" s="297"/>
      <c r="I43" s="295"/>
    </row>
    <row r="44" spans="1:57" s="276" customFormat="1">
      <c r="E44" s="295"/>
      <c r="F44" s="296"/>
      <c r="G44" s="295"/>
      <c r="H44" s="297"/>
      <c r="I44" s="295"/>
    </row>
    <row r="45" spans="1:57" s="276" customFormat="1">
      <c r="E45" s="295"/>
      <c r="F45" s="296"/>
      <c r="G45" s="295"/>
      <c r="H45" s="297"/>
      <c r="I45" s="295"/>
    </row>
    <row r="46" spans="1:57" s="276" customFormat="1">
      <c r="B46" s="291"/>
      <c r="D46" s="298"/>
      <c r="E46" s="298"/>
      <c r="F46" s="298"/>
      <c r="G46" s="298"/>
      <c r="H46" s="358"/>
      <c r="I46" s="358"/>
    </row>
    <row r="47" spans="1:57" s="276" customFormat="1"/>
    <row r="48" spans="1:57">
      <c r="B48" s="14"/>
      <c r="F48" s="203"/>
      <c r="G48" s="204"/>
      <c r="H48" s="204"/>
      <c r="I48" s="46"/>
    </row>
    <row r="49" spans="6:9">
      <c r="F49" s="203"/>
      <c r="G49" s="204"/>
      <c r="H49" s="204"/>
      <c r="I49" s="46"/>
    </row>
    <row r="50" spans="6:9">
      <c r="F50" s="203"/>
      <c r="G50" s="204"/>
      <c r="H50" s="204"/>
      <c r="I50" s="46"/>
    </row>
    <row r="51" spans="6:9">
      <c r="F51" s="203"/>
      <c r="G51" s="204"/>
      <c r="H51" s="204"/>
      <c r="I51" s="46"/>
    </row>
    <row r="52" spans="6:9">
      <c r="F52" s="203"/>
      <c r="G52" s="204"/>
      <c r="H52" s="204"/>
      <c r="I52" s="46"/>
    </row>
    <row r="53" spans="6:9">
      <c r="F53" s="203"/>
      <c r="G53" s="204"/>
      <c r="H53" s="204"/>
      <c r="I53" s="46"/>
    </row>
    <row r="54" spans="6:9">
      <c r="F54" s="203"/>
      <c r="G54" s="204"/>
      <c r="H54" s="204"/>
      <c r="I54" s="46"/>
    </row>
    <row r="55" spans="6:9">
      <c r="F55" s="203"/>
      <c r="G55" s="204"/>
      <c r="H55" s="204"/>
      <c r="I55" s="46"/>
    </row>
    <row r="56" spans="6:9">
      <c r="F56" s="203"/>
      <c r="G56" s="204"/>
      <c r="H56" s="204"/>
      <c r="I56" s="46"/>
    </row>
    <row r="57" spans="6:9">
      <c r="F57" s="203"/>
      <c r="G57" s="204"/>
      <c r="H57" s="204"/>
      <c r="I57" s="46"/>
    </row>
    <row r="58" spans="6:9">
      <c r="F58" s="203"/>
      <c r="G58" s="204"/>
      <c r="H58" s="204"/>
      <c r="I58" s="46"/>
    </row>
    <row r="59" spans="6:9">
      <c r="F59" s="203"/>
      <c r="G59" s="204"/>
      <c r="H59" s="204"/>
      <c r="I59" s="46"/>
    </row>
    <row r="60" spans="6:9">
      <c r="F60" s="203"/>
      <c r="G60" s="204"/>
      <c r="H60" s="204"/>
      <c r="I60" s="46"/>
    </row>
    <row r="61" spans="6:9">
      <c r="F61" s="203"/>
      <c r="G61" s="204"/>
      <c r="H61" s="204"/>
      <c r="I61" s="46"/>
    </row>
    <row r="62" spans="6:9">
      <c r="F62" s="203"/>
      <c r="G62" s="204"/>
      <c r="H62" s="204"/>
      <c r="I62" s="46"/>
    </row>
    <row r="63" spans="6:9">
      <c r="F63" s="203"/>
      <c r="G63" s="204"/>
      <c r="H63" s="204"/>
      <c r="I63" s="46"/>
    </row>
    <row r="64" spans="6:9">
      <c r="F64" s="203"/>
      <c r="G64" s="204"/>
      <c r="H64" s="204"/>
      <c r="I64" s="46"/>
    </row>
    <row r="65" spans="6:9">
      <c r="F65" s="203"/>
      <c r="G65" s="204"/>
      <c r="H65" s="204"/>
      <c r="I65" s="46"/>
    </row>
    <row r="66" spans="6:9">
      <c r="F66" s="203"/>
      <c r="G66" s="204"/>
      <c r="H66" s="204"/>
      <c r="I66" s="46"/>
    </row>
    <row r="67" spans="6:9">
      <c r="F67" s="203"/>
      <c r="G67" s="204"/>
      <c r="H67" s="204"/>
      <c r="I67" s="46"/>
    </row>
    <row r="68" spans="6:9">
      <c r="F68" s="203"/>
      <c r="G68" s="204"/>
      <c r="H68" s="204"/>
      <c r="I68" s="46"/>
    </row>
    <row r="69" spans="6:9">
      <c r="F69" s="203"/>
      <c r="G69" s="204"/>
      <c r="H69" s="204"/>
      <c r="I69" s="46"/>
    </row>
    <row r="70" spans="6:9">
      <c r="F70" s="203"/>
      <c r="G70" s="204"/>
      <c r="H70" s="204"/>
      <c r="I70" s="46"/>
    </row>
    <row r="71" spans="6:9">
      <c r="F71" s="203"/>
      <c r="G71" s="204"/>
      <c r="H71" s="204"/>
      <c r="I71" s="46"/>
    </row>
    <row r="72" spans="6:9">
      <c r="F72" s="203"/>
      <c r="G72" s="204"/>
      <c r="H72" s="204"/>
      <c r="I72" s="46"/>
    </row>
    <row r="73" spans="6:9">
      <c r="F73" s="203"/>
      <c r="G73" s="204"/>
      <c r="H73" s="204"/>
      <c r="I73" s="46"/>
    </row>
    <row r="74" spans="6:9">
      <c r="F74" s="203"/>
      <c r="G74" s="204"/>
      <c r="H74" s="204"/>
      <c r="I74" s="46"/>
    </row>
    <row r="75" spans="6:9">
      <c r="F75" s="203"/>
      <c r="G75" s="204"/>
      <c r="H75" s="204"/>
      <c r="I75" s="46"/>
    </row>
    <row r="76" spans="6:9">
      <c r="F76" s="203"/>
      <c r="G76" s="204"/>
      <c r="H76" s="204"/>
      <c r="I76" s="46"/>
    </row>
    <row r="77" spans="6:9">
      <c r="F77" s="203"/>
      <c r="G77" s="204"/>
      <c r="H77" s="204"/>
      <c r="I77" s="46"/>
    </row>
    <row r="78" spans="6:9">
      <c r="F78" s="203"/>
      <c r="G78" s="204"/>
      <c r="H78" s="204"/>
      <c r="I78" s="46"/>
    </row>
    <row r="79" spans="6:9">
      <c r="F79" s="203"/>
      <c r="G79" s="204"/>
      <c r="H79" s="204"/>
      <c r="I79" s="46"/>
    </row>
    <row r="80" spans="6:9">
      <c r="F80" s="203"/>
      <c r="G80" s="204"/>
      <c r="H80" s="204"/>
      <c r="I80" s="46"/>
    </row>
    <row r="81" spans="6:9">
      <c r="F81" s="203"/>
      <c r="G81" s="204"/>
      <c r="H81" s="204"/>
      <c r="I81" s="46"/>
    </row>
    <row r="82" spans="6:9">
      <c r="F82" s="203"/>
      <c r="G82" s="204"/>
      <c r="H82" s="204"/>
      <c r="I82" s="46"/>
    </row>
    <row r="83" spans="6:9">
      <c r="F83" s="203"/>
      <c r="G83" s="204"/>
      <c r="H83" s="204"/>
      <c r="I83" s="46"/>
    </row>
    <row r="84" spans="6:9">
      <c r="F84" s="203"/>
      <c r="G84" s="204"/>
      <c r="H84" s="204"/>
      <c r="I84" s="46"/>
    </row>
    <row r="85" spans="6:9">
      <c r="F85" s="203"/>
      <c r="G85" s="204"/>
      <c r="H85" s="204"/>
      <c r="I85" s="46"/>
    </row>
    <row r="86" spans="6:9">
      <c r="F86" s="203"/>
      <c r="G86" s="204"/>
      <c r="H86" s="204"/>
      <c r="I86" s="46"/>
    </row>
    <row r="87" spans="6:9">
      <c r="F87" s="203"/>
      <c r="G87" s="204"/>
      <c r="H87" s="204"/>
      <c r="I87" s="46"/>
    </row>
    <row r="88" spans="6:9">
      <c r="F88" s="203"/>
      <c r="G88" s="204"/>
      <c r="H88" s="204"/>
      <c r="I88" s="46"/>
    </row>
    <row r="89" spans="6:9">
      <c r="F89" s="203"/>
      <c r="G89" s="204"/>
      <c r="H89" s="204"/>
      <c r="I89" s="46"/>
    </row>
    <row r="90" spans="6:9">
      <c r="F90" s="203"/>
      <c r="G90" s="204"/>
      <c r="H90" s="204"/>
      <c r="I90" s="46"/>
    </row>
    <row r="91" spans="6:9">
      <c r="F91" s="203"/>
      <c r="G91" s="204"/>
      <c r="H91" s="204"/>
      <c r="I91" s="46"/>
    </row>
    <row r="92" spans="6:9">
      <c r="F92" s="203"/>
      <c r="G92" s="204"/>
      <c r="H92" s="204"/>
      <c r="I92" s="46"/>
    </row>
    <row r="93" spans="6:9">
      <c r="F93" s="203"/>
      <c r="G93" s="204"/>
      <c r="H93" s="204"/>
      <c r="I93" s="46"/>
    </row>
    <row r="94" spans="6:9">
      <c r="F94" s="203"/>
      <c r="G94" s="204"/>
      <c r="H94" s="204"/>
      <c r="I94" s="46"/>
    </row>
    <row r="95" spans="6:9">
      <c r="F95" s="203"/>
      <c r="G95" s="204"/>
      <c r="H95" s="204"/>
      <c r="I95" s="46"/>
    </row>
    <row r="96" spans="6:9">
      <c r="F96" s="203"/>
      <c r="G96" s="204"/>
      <c r="H96" s="204"/>
      <c r="I96" s="46"/>
    </row>
    <row r="97" spans="6:9">
      <c r="F97" s="203"/>
      <c r="G97" s="204"/>
      <c r="H97" s="204"/>
      <c r="I97" s="46"/>
    </row>
  </sheetData>
  <mergeCells count="4">
    <mergeCell ref="H46:I46"/>
    <mergeCell ref="A1:B1"/>
    <mergeCell ref="A2:B2"/>
    <mergeCell ref="G2:I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List5"/>
  <dimension ref="A1:CB942"/>
  <sheetViews>
    <sheetView showGridLines="0" showZeros="0" view="pageBreakPreview" zoomScaleNormal="100" zoomScaleSheetLayoutView="100" workbookViewId="0">
      <selection activeCell="C872" sqref="C872"/>
    </sheetView>
  </sheetViews>
  <sheetFormatPr defaultRowHeight="12.75"/>
  <cols>
    <col min="1" max="1" width="4.42578125" style="205" customWidth="1"/>
    <col min="2" max="2" width="11.5703125" style="205" customWidth="1"/>
    <col min="3" max="3" width="40.42578125" style="205" customWidth="1"/>
    <col min="4" max="4" width="5.5703125" style="205" customWidth="1"/>
    <col min="5" max="5" width="8.5703125" style="215" customWidth="1"/>
    <col min="6" max="6" width="9.85546875" style="205" customWidth="1"/>
    <col min="7" max="7" width="13.85546875" style="205" customWidth="1"/>
    <col min="8" max="8" width="11.7109375" style="205" hidden="1" customWidth="1"/>
    <col min="9" max="9" width="11.5703125" style="205" hidden="1" customWidth="1"/>
    <col min="10" max="10" width="11" style="205" hidden="1" customWidth="1"/>
    <col min="11" max="11" width="10.42578125" style="205" hidden="1" customWidth="1"/>
    <col min="12" max="12" width="75.42578125" style="205" customWidth="1"/>
    <col min="13" max="13" width="45.28515625" style="205" customWidth="1"/>
    <col min="14" max="16384" width="9.140625" style="205"/>
  </cols>
  <sheetData>
    <row r="1" spans="1:80" ht="15.75">
      <c r="A1" s="369" t="s">
        <v>726</v>
      </c>
      <c r="B1" s="369"/>
      <c r="C1" s="369"/>
      <c r="D1" s="369"/>
      <c r="E1" s="369"/>
      <c r="F1" s="369"/>
      <c r="G1" s="369"/>
    </row>
    <row r="2" spans="1:80" ht="14.25" customHeight="1" thickBot="1">
      <c r="B2" s="206"/>
      <c r="C2" s="207"/>
      <c r="D2" s="207"/>
      <c r="E2" s="208"/>
      <c r="F2" s="207"/>
      <c r="G2" s="207"/>
    </row>
    <row r="3" spans="1:80" ht="13.5" thickTop="1">
      <c r="A3" s="359" t="s">
        <v>1571</v>
      </c>
      <c r="B3" s="360"/>
      <c r="C3" s="178" t="s">
        <v>1665</v>
      </c>
      <c r="D3" s="209"/>
      <c r="E3" s="210" t="s">
        <v>1647</v>
      </c>
      <c r="F3" s="211" t="str">
        <f>'03 03 Rek'!H1</f>
        <v>03</v>
      </c>
      <c r="G3" s="212"/>
    </row>
    <row r="4" spans="1:80" ht="13.5" thickBot="1">
      <c r="A4" s="370" t="s">
        <v>1643</v>
      </c>
      <c r="B4" s="362"/>
      <c r="C4" s="184" t="s">
        <v>103</v>
      </c>
      <c r="D4" s="213"/>
      <c r="E4" s="371" t="str">
        <f>'03 03 Rek'!G2</f>
        <v>SO 02 Vodoléčba</v>
      </c>
      <c r="F4" s="372"/>
      <c r="G4" s="373"/>
    </row>
    <row r="5" spans="1:80" ht="13.5" thickTop="1">
      <c r="A5" s="214"/>
      <c r="G5" s="216"/>
    </row>
    <row r="6" spans="1:80" ht="27" customHeight="1">
      <c r="A6" s="217" t="s">
        <v>1648</v>
      </c>
      <c r="B6" s="218" t="s">
        <v>1649</v>
      </c>
      <c r="C6" s="218" t="s">
        <v>1650</v>
      </c>
      <c r="D6" s="218" t="s">
        <v>1651</v>
      </c>
      <c r="E6" s="219" t="s">
        <v>1652</v>
      </c>
      <c r="F6" s="218" t="s">
        <v>1653</v>
      </c>
      <c r="G6" s="220" t="s">
        <v>1654</v>
      </c>
      <c r="H6" s="221" t="s">
        <v>1655</v>
      </c>
      <c r="I6" s="221" t="s">
        <v>1656</v>
      </c>
      <c r="J6" s="221" t="s">
        <v>1657</v>
      </c>
      <c r="K6" s="221" t="s">
        <v>1658</v>
      </c>
    </row>
    <row r="7" spans="1:80">
      <c r="A7" s="222" t="s">
        <v>1659</v>
      </c>
      <c r="B7" s="223" t="s">
        <v>1660</v>
      </c>
      <c r="C7" s="224" t="s">
        <v>1661</v>
      </c>
      <c r="D7" s="225"/>
      <c r="E7" s="226"/>
      <c r="F7" s="226"/>
      <c r="G7" s="227"/>
      <c r="H7" s="228"/>
      <c r="I7" s="229"/>
      <c r="J7" s="230"/>
      <c r="K7" s="231"/>
      <c r="O7" s="232">
        <v>1</v>
      </c>
    </row>
    <row r="8" spans="1:80">
      <c r="A8" s="233">
        <v>1</v>
      </c>
      <c r="B8" s="234" t="s">
        <v>1725</v>
      </c>
      <c r="C8" s="235" t="s">
        <v>1726</v>
      </c>
      <c r="D8" s="236" t="s">
        <v>1723</v>
      </c>
      <c r="E8" s="237">
        <v>0.72</v>
      </c>
      <c r="F8" s="237">
        <v>0</v>
      </c>
      <c r="G8" s="238">
        <f>E8*F8</f>
        <v>0</v>
      </c>
      <c r="H8" s="239">
        <v>0</v>
      </c>
      <c r="I8" s="240">
        <f>E8*H8</f>
        <v>0</v>
      </c>
      <c r="J8" s="239">
        <v>0</v>
      </c>
      <c r="K8" s="240">
        <f>E8*J8</f>
        <v>0</v>
      </c>
      <c r="O8" s="232">
        <v>2</v>
      </c>
      <c r="AA8" s="205">
        <v>1</v>
      </c>
      <c r="AB8" s="205">
        <v>1</v>
      </c>
      <c r="AC8" s="205">
        <v>1</v>
      </c>
      <c r="AZ8" s="205">
        <v>1</v>
      </c>
      <c r="BA8" s="205">
        <f>IF(AZ8=1,G8,0)</f>
        <v>0</v>
      </c>
      <c r="BB8" s="205">
        <f>IF(AZ8=2,G8,0)</f>
        <v>0</v>
      </c>
      <c r="BC8" s="205">
        <f>IF(AZ8=3,G8,0)</f>
        <v>0</v>
      </c>
      <c r="BD8" s="205">
        <f>IF(AZ8=4,G8,0)</f>
        <v>0</v>
      </c>
      <c r="BE8" s="205">
        <f>IF(AZ8=5,G8,0)</f>
        <v>0</v>
      </c>
      <c r="CA8" s="232">
        <v>1</v>
      </c>
      <c r="CB8" s="232">
        <v>1</v>
      </c>
    </row>
    <row r="9" spans="1:80" ht="22.5">
      <c r="A9" s="241"/>
      <c r="B9" s="245"/>
      <c r="C9" s="375" t="s">
        <v>104</v>
      </c>
      <c r="D9" s="376"/>
      <c r="E9" s="246">
        <v>0.72</v>
      </c>
      <c r="F9" s="247"/>
      <c r="G9" s="248"/>
      <c r="H9" s="249"/>
      <c r="I9" s="243"/>
      <c r="J9" s="250"/>
      <c r="K9" s="243"/>
      <c r="M9" s="244" t="s">
        <v>104</v>
      </c>
      <c r="O9" s="232"/>
    </row>
    <row r="10" spans="1:80">
      <c r="A10" s="233">
        <v>2</v>
      </c>
      <c r="B10" s="234" t="s">
        <v>105</v>
      </c>
      <c r="C10" s="235" t="s">
        <v>106</v>
      </c>
      <c r="D10" s="236" t="s">
        <v>1723</v>
      </c>
      <c r="E10" s="237">
        <v>0.72</v>
      </c>
      <c r="F10" s="237">
        <v>0</v>
      </c>
      <c r="G10" s="238">
        <f>E10*F10</f>
        <v>0</v>
      </c>
      <c r="H10" s="239">
        <v>0</v>
      </c>
      <c r="I10" s="240">
        <f>E10*H10</f>
        <v>0</v>
      </c>
      <c r="J10" s="239">
        <v>0</v>
      </c>
      <c r="K10" s="240">
        <f>E10*J10</f>
        <v>0</v>
      </c>
      <c r="O10" s="232">
        <v>2</v>
      </c>
      <c r="AA10" s="205">
        <v>1</v>
      </c>
      <c r="AB10" s="205">
        <v>1</v>
      </c>
      <c r="AC10" s="205">
        <v>1</v>
      </c>
      <c r="AZ10" s="205">
        <v>1</v>
      </c>
      <c r="BA10" s="205">
        <f>IF(AZ10=1,G10,0)</f>
        <v>0</v>
      </c>
      <c r="BB10" s="205">
        <f>IF(AZ10=2,G10,0)</f>
        <v>0</v>
      </c>
      <c r="BC10" s="205">
        <f>IF(AZ10=3,G10,0)</f>
        <v>0</v>
      </c>
      <c r="BD10" s="205">
        <f>IF(AZ10=4,G10,0)</f>
        <v>0</v>
      </c>
      <c r="BE10" s="205">
        <f>IF(AZ10=5,G10,0)</f>
        <v>0</v>
      </c>
      <c r="CA10" s="232">
        <v>1</v>
      </c>
      <c r="CB10" s="232">
        <v>1</v>
      </c>
    </row>
    <row r="11" spans="1:80">
      <c r="A11" s="241"/>
      <c r="B11" s="245"/>
      <c r="C11" s="375" t="s">
        <v>107</v>
      </c>
      <c r="D11" s="376"/>
      <c r="E11" s="246">
        <v>0.72</v>
      </c>
      <c r="F11" s="247"/>
      <c r="G11" s="248"/>
      <c r="H11" s="249"/>
      <c r="I11" s="243"/>
      <c r="J11" s="250"/>
      <c r="K11" s="243"/>
      <c r="M11" s="244" t="s">
        <v>107</v>
      </c>
      <c r="O11" s="232"/>
    </row>
    <row r="12" spans="1:80">
      <c r="A12" s="233">
        <v>3</v>
      </c>
      <c r="B12" s="234" t="s">
        <v>1754</v>
      </c>
      <c r="C12" s="235" t="s">
        <v>1755</v>
      </c>
      <c r="D12" s="236" t="s">
        <v>1723</v>
      </c>
      <c r="E12" s="237">
        <v>0.72</v>
      </c>
      <c r="F12" s="237">
        <v>0</v>
      </c>
      <c r="G12" s="238">
        <f>E12*F12</f>
        <v>0</v>
      </c>
      <c r="H12" s="239">
        <v>0</v>
      </c>
      <c r="I12" s="240">
        <f>E12*H12</f>
        <v>0</v>
      </c>
      <c r="J12" s="239">
        <v>0</v>
      </c>
      <c r="K12" s="240">
        <f>E12*J12</f>
        <v>0</v>
      </c>
      <c r="O12" s="232">
        <v>2</v>
      </c>
      <c r="AA12" s="205">
        <v>1</v>
      </c>
      <c r="AB12" s="205">
        <v>1</v>
      </c>
      <c r="AC12" s="205">
        <v>1</v>
      </c>
      <c r="AZ12" s="205">
        <v>1</v>
      </c>
      <c r="BA12" s="205">
        <f>IF(AZ12=1,G12,0)</f>
        <v>0</v>
      </c>
      <c r="BB12" s="205">
        <f>IF(AZ12=2,G12,0)</f>
        <v>0</v>
      </c>
      <c r="BC12" s="205">
        <f>IF(AZ12=3,G12,0)</f>
        <v>0</v>
      </c>
      <c r="BD12" s="205">
        <f>IF(AZ12=4,G12,0)</f>
        <v>0</v>
      </c>
      <c r="BE12" s="205">
        <f>IF(AZ12=5,G12,0)</f>
        <v>0</v>
      </c>
      <c r="CA12" s="232">
        <v>1</v>
      </c>
      <c r="CB12" s="232">
        <v>1</v>
      </c>
    </row>
    <row r="13" spans="1:80">
      <c r="A13" s="241"/>
      <c r="B13" s="245"/>
      <c r="C13" s="375" t="s">
        <v>107</v>
      </c>
      <c r="D13" s="376"/>
      <c r="E13" s="246">
        <v>0.72</v>
      </c>
      <c r="F13" s="247"/>
      <c r="G13" s="248"/>
      <c r="H13" s="249"/>
      <c r="I13" s="243"/>
      <c r="J13" s="250"/>
      <c r="K13" s="243"/>
      <c r="M13" s="244" t="s">
        <v>107</v>
      </c>
      <c r="O13" s="232"/>
    </row>
    <row r="14" spans="1:80">
      <c r="A14" s="233">
        <v>4</v>
      </c>
      <c r="B14" s="234" t="s">
        <v>1757</v>
      </c>
      <c r="C14" s="235" t="s">
        <v>1758</v>
      </c>
      <c r="D14" s="236" t="s">
        <v>1723</v>
      </c>
      <c r="E14" s="237">
        <v>0.72</v>
      </c>
      <c r="F14" s="237">
        <v>0</v>
      </c>
      <c r="G14" s="238">
        <f>E14*F14</f>
        <v>0</v>
      </c>
      <c r="H14" s="239">
        <v>0</v>
      </c>
      <c r="I14" s="240">
        <f>E14*H14</f>
        <v>0</v>
      </c>
      <c r="J14" s="239">
        <v>0</v>
      </c>
      <c r="K14" s="240">
        <f>E14*J14</f>
        <v>0</v>
      </c>
      <c r="O14" s="232">
        <v>2</v>
      </c>
      <c r="AA14" s="205">
        <v>1</v>
      </c>
      <c r="AB14" s="205">
        <v>1</v>
      </c>
      <c r="AC14" s="205">
        <v>1</v>
      </c>
      <c r="AZ14" s="205">
        <v>1</v>
      </c>
      <c r="BA14" s="205">
        <f>IF(AZ14=1,G14,0)</f>
        <v>0</v>
      </c>
      <c r="BB14" s="205">
        <f>IF(AZ14=2,G14,0)</f>
        <v>0</v>
      </c>
      <c r="BC14" s="205">
        <f>IF(AZ14=3,G14,0)</f>
        <v>0</v>
      </c>
      <c r="BD14" s="205">
        <f>IF(AZ14=4,G14,0)</f>
        <v>0</v>
      </c>
      <c r="BE14" s="205">
        <f>IF(AZ14=5,G14,0)</f>
        <v>0</v>
      </c>
      <c r="CA14" s="232">
        <v>1</v>
      </c>
      <c r="CB14" s="232">
        <v>1</v>
      </c>
    </row>
    <row r="15" spans="1:80">
      <c r="A15" s="241"/>
      <c r="B15" s="245"/>
      <c r="C15" s="375" t="s">
        <v>107</v>
      </c>
      <c r="D15" s="376"/>
      <c r="E15" s="246">
        <v>0.72</v>
      </c>
      <c r="F15" s="247"/>
      <c r="G15" s="248"/>
      <c r="H15" s="249"/>
      <c r="I15" s="243"/>
      <c r="J15" s="250"/>
      <c r="K15" s="243"/>
      <c r="M15" s="244" t="s">
        <v>107</v>
      </c>
      <c r="O15" s="232"/>
    </row>
    <row r="16" spans="1:80">
      <c r="A16" s="233">
        <v>5</v>
      </c>
      <c r="B16" s="234" t="s">
        <v>1759</v>
      </c>
      <c r="C16" s="235" t="s">
        <v>1760</v>
      </c>
      <c r="D16" s="236" t="s">
        <v>1723</v>
      </c>
      <c r="E16" s="237">
        <v>0.72</v>
      </c>
      <c r="F16" s="237">
        <v>0</v>
      </c>
      <c r="G16" s="238">
        <f>E16*F16</f>
        <v>0</v>
      </c>
      <c r="H16" s="239">
        <v>0</v>
      </c>
      <c r="I16" s="240">
        <f>E16*H16</f>
        <v>0</v>
      </c>
      <c r="J16" s="239">
        <v>0</v>
      </c>
      <c r="K16" s="240">
        <f>E16*J16</f>
        <v>0</v>
      </c>
      <c r="O16" s="232">
        <v>2</v>
      </c>
      <c r="AA16" s="205">
        <v>1</v>
      </c>
      <c r="AB16" s="205">
        <v>1</v>
      </c>
      <c r="AC16" s="205">
        <v>1</v>
      </c>
      <c r="AZ16" s="205">
        <v>1</v>
      </c>
      <c r="BA16" s="205">
        <f>IF(AZ16=1,G16,0)</f>
        <v>0</v>
      </c>
      <c r="BB16" s="205">
        <f>IF(AZ16=2,G16,0)</f>
        <v>0</v>
      </c>
      <c r="BC16" s="205">
        <f>IF(AZ16=3,G16,0)</f>
        <v>0</v>
      </c>
      <c r="BD16" s="205">
        <f>IF(AZ16=4,G16,0)</f>
        <v>0</v>
      </c>
      <c r="BE16" s="205">
        <f>IF(AZ16=5,G16,0)</f>
        <v>0</v>
      </c>
      <c r="CA16" s="232">
        <v>1</v>
      </c>
      <c r="CB16" s="232">
        <v>1</v>
      </c>
    </row>
    <row r="17" spans="1:80">
      <c r="A17" s="241"/>
      <c r="B17" s="245"/>
      <c r="C17" s="375" t="s">
        <v>107</v>
      </c>
      <c r="D17" s="376"/>
      <c r="E17" s="246">
        <v>0.72</v>
      </c>
      <c r="F17" s="247"/>
      <c r="G17" s="248"/>
      <c r="H17" s="249"/>
      <c r="I17" s="243"/>
      <c r="J17" s="250"/>
      <c r="K17" s="243"/>
      <c r="M17" s="244" t="s">
        <v>107</v>
      </c>
      <c r="O17" s="232"/>
    </row>
    <row r="18" spans="1:80">
      <c r="A18" s="251"/>
      <c r="B18" s="252" t="s">
        <v>1662</v>
      </c>
      <c r="C18" s="253" t="s">
        <v>1712</v>
      </c>
      <c r="D18" s="254"/>
      <c r="E18" s="255"/>
      <c r="F18" s="256"/>
      <c r="G18" s="257">
        <f>SUM(G7:G17)</f>
        <v>0</v>
      </c>
      <c r="H18" s="258"/>
      <c r="I18" s="259">
        <f>SUM(I7:I17)</f>
        <v>0</v>
      </c>
      <c r="J18" s="258"/>
      <c r="K18" s="259">
        <f>SUM(K7:K17)</f>
        <v>0</v>
      </c>
      <c r="O18" s="232">
        <v>4</v>
      </c>
      <c r="BA18" s="260">
        <f>SUM(BA7:BA17)</f>
        <v>0</v>
      </c>
      <c r="BB18" s="260">
        <f>SUM(BB7:BB17)</f>
        <v>0</v>
      </c>
      <c r="BC18" s="260">
        <f>SUM(BC7:BC17)</f>
        <v>0</v>
      </c>
      <c r="BD18" s="260">
        <f>SUM(BD7:BD17)</f>
        <v>0</v>
      </c>
      <c r="BE18" s="260">
        <f>SUM(BE7:BE17)</f>
        <v>0</v>
      </c>
    </row>
    <row r="19" spans="1:80">
      <c r="A19" s="222" t="s">
        <v>1659</v>
      </c>
      <c r="B19" s="223" t="s">
        <v>1761</v>
      </c>
      <c r="C19" s="224" t="s">
        <v>1762</v>
      </c>
      <c r="D19" s="225"/>
      <c r="E19" s="226"/>
      <c r="F19" s="226"/>
      <c r="G19" s="227"/>
      <c r="H19" s="228"/>
      <c r="I19" s="229"/>
      <c r="J19" s="230"/>
      <c r="K19" s="231"/>
      <c r="O19" s="232">
        <v>1</v>
      </c>
    </row>
    <row r="20" spans="1:80">
      <c r="A20" s="233">
        <v>6</v>
      </c>
      <c r="B20" s="234" t="s">
        <v>108</v>
      </c>
      <c r="C20" s="235" t="s">
        <v>109</v>
      </c>
      <c r="D20" s="236" t="s">
        <v>1723</v>
      </c>
      <c r="E20" s="237">
        <v>0.72</v>
      </c>
      <c r="F20" s="237">
        <v>0</v>
      </c>
      <c r="G20" s="238">
        <f>E20*F20</f>
        <v>0</v>
      </c>
      <c r="H20" s="239">
        <v>2.5249999999999999</v>
      </c>
      <c r="I20" s="240">
        <f>E20*H20</f>
        <v>1.8179999999999998</v>
      </c>
      <c r="J20" s="239">
        <v>0</v>
      </c>
      <c r="K20" s="240">
        <f>E20*J20</f>
        <v>0</v>
      </c>
      <c r="O20" s="232">
        <v>2</v>
      </c>
      <c r="AA20" s="205">
        <v>1</v>
      </c>
      <c r="AB20" s="205">
        <v>1</v>
      </c>
      <c r="AC20" s="205">
        <v>1</v>
      </c>
      <c r="AZ20" s="205">
        <v>1</v>
      </c>
      <c r="BA20" s="205">
        <f>IF(AZ20=1,G20,0)</f>
        <v>0</v>
      </c>
      <c r="BB20" s="205">
        <f>IF(AZ20=2,G20,0)</f>
        <v>0</v>
      </c>
      <c r="BC20" s="205">
        <f>IF(AZ20=3,G20,0)</f>
        <v>0</v>
      </c>
      <c r="BD20" s="205">
        <f>IF(AZ20=4,G20,0)</f>
        <v>0</v>
      </c>
      <c r="BE20" s="205">
        <f>IF(AZ20=5,G20,0)</f>
        <v>0</v>
      </c>
      <c r="CA20" s="232">
        <v>1</v>
      </c>
      <c r="CB20" s="232">
        <v>1</v>
      </c>
    </row>
    <row r="21" spans="1:80">
      <c r="A21" s="241"/>
      <c r="B21" s="245"/>
      <c r="C21" s="375" t="s">
        <v>110</v>
      </c>
      <c r="D21" s="376"/>
      <c r="E21" s="246">
        <v>0.72</v>
      </c>
      <c r="F21" s="247"/>
      <c r="G21" s="248"/>
      <c r="H21" s="249"/>
      <c r="I21" s="243"/>
      <c r="J21" s="250"/>
      <c r="K21" s="243"/>
      <c r="M21" s="244" t="s">
        <v>110</v>
      </c>
      <c r="O21" s="232"/>
    </row>
    <row r="22" spans="1:80">
      <c r="A22" s="251"/>
      <c r="B22" s="252" t="s">
        <v>1662</v>
      </c>
      <c r="C22" s="253" t="s">
        <v>1763</v>
      </c>
      <c r="D22" s="254"/>
      <c r="E22" s="255"/>
      <c r="F22" s="256"/>
      <c r="G22" s="257">
        <f>SUM(G19:G21)</f>
        <v>0</v>
      </c>
      <c r="H22" s="258"/>
      <c r="I22" s="259">
        <f>SUM(I19:I21)</f>
        <v>1.8179999999999998</v>
      </c>
      <c r="J22" s="258"/>
      <c r="K22" s="259">
        <f>SUM(K19:K21)</f>
        <v>0</v>
      </c>
      <c r="O22" s="232">
        <v>4</v>
      </c>
      <c r="BA22" s="260">
        <f>SUM(BA19:BA21)</f>
        <v>0</v>
      </c>
      <c r="BB22" s="260">
        <f>SUM(BB19:BB21)</f>
        <v>0</v>
      </c>
      <c r="BC22" s="260">
        <f>SUM(BC19:BC21)</f>
        <v>0</v>
      </c>
      <c r="BD22" s="260">
        <f>SUM(BD19:BD21)</f>
        <v>0</v>
      </c>
      <c r="BE22" s="260">
        <f>SUM(BE19:BE21)</f>
        <v>0</v>
      </c>
    </row>
    <row r="23" spans="1:80">
      <c r="A23" s="222" t="s">
        <v>1659</v>
      </c>
      <c r="B23" s="223" t="s">
        <v>1788</v>
      </c>
      <c r="C23" s="224" t="s">
        <v>1789</v>
      </c>
      <c r="D23" s="225"/>
      <c r="E23" s="226"/>
      <c r="F23" s="226"/>
      <c r="G23" s="227"/>
      <c r="H23" s="228"/>
      <c r="I23" s="229"/>
      <c r="J23" s="230"/>
      <c r="K23" s="231"/>
      <c r="O23" s="232">
        <v>1</v>
      </c>
    </row>
    <row r="24" spans="1:80" ht="22.5">
      <c r="A24" s="233">
        <v>7</v>
      </c>
      <c r="B24" s="234" t="s">
        <v>1791</v>
      </c>
      <c r="C24" s="235" t="s">
        <v>1792</v>
      </c>
      <c r="D24" s="236" t="s">
        <v>1723</v>
      </c>
      <c r="E24" s="237">
        <v>0.28439999999999999</v>
      </c>
      <c r="F24" s="237">
        <v>0</v>
      </c>
      <c r="G24" s="238">
        <f>E24*F24</f>
        <v>0</v>
      </c>
      <c r="H24" s="239">
        <v>1.73916</v>
      </c>
      <c r="I24" s="240">
        <f>E24*H24</f>
        <v>0.49461710399999997</v>
      </c>
      <c r="J24" s="239">
        <v>0</v>
      </c>
      <c r="K24" s="240">
        <f>E24*J24</f>
        <v>0</v>
      </c>
      <c r="O24" s="232">
        <v>2</v>
      </c>
      <c r="AA24" s="205">
        <v>1</v>
      </c>
      <c r="AB24" s="205">
        <v>1</v>
      </c>
      <c r="AC24" s="205">
        <v>1</v>
      </c>
      <c r="AZ24" s="205">
        <v>1</v>
      </c>
      <c r="BA24" s="205">
        <f>IF(AZ24=1,G24,0)</f>
        <v>0</v>
      </c>
      <c r="BB24" s="205">
        <f>IF(AZ24=2,G24,0)</f>
        <v>0</v>
      </c>
      <c r="BC24" s="205">
        <f>IF(AZ24=3,G24,0)</f>
        <v>0</v>
      </c>
      <c r="BD24" s="205">
        <f>IF(AZ24=4,G24,0)</f>
        <v>0</v>
      </c>
      <c r="BE24" s="205">
        <f>IF(AZ24=5,G24,0)</f>
        <v>0</v>
      </c>
      <c r="CA24" s="232">
        <v>1</v>
      </c>
      <c r="CB24" s="232">
        <v>1</v>
      </c>
    </row>
    <row r="25" spans="1:80">
      <c r="A25" s="241"/>
      <c r="B25" s="245"/>
      <c r="C25" s="375" t="s">
        <v>111</v>
      </c>
      <c r="D25" s="376"/>
      <c r="E25" s="246">
        <v>0.28439999999999999</v>
      </c>
      <c r="F25" s="247"/>
      <c r="G25" s="248"/>
      <c r="H25" s="249"/>
      <c r="I25" s="243"/>
      <c r="J25" s="250"/>
      <c r="K25" s="243"/>
      <c r="M25" s="244" t="s">
        <v>111</v>
      </c>
      <c r="O25" s="232"/>
    </row>
    <row r="26" spans="1:80" ht="22.5">
      <c r="A26" s="233">
        <v>8</v>
      </c>
      <c r="B26" s="234" t="s">
        <v>112</v>
      </c>
      <c r="C26" s="235" t="s">
        <v>113</v>
      </c>
      <c r="D26" s="236" t="s">
        <v>1723</v>
      </c>
      <c r="E26" s="237">
        <v>7.7515999999999998</v>
      </c>
      <c r="F26" s="237">
        <v>0</v>
      </c>
      <c r="G26" s="238">
        <f>E26*F26</f>
        <v>0</v>
      </c>
      <c r="H26" s="239">
        <v>1.73916</v>
      </c>
      <c r="I26" s="240">
        <f>E26*H26</f>
        <v>13.481272656</v>
      </c>
      <c r="J26" s="239">
        <v>0</v>
      </c>
      <c r="K26" s="240">
        <f>E26*J26</f>
        <v>0</v>
      </c>
      <c r="O26" s="232">
        <v>2</v>
      </c>
      <c r="AA26" s="205">
        <v>1</v>
      </c>
      <c r="AB26" s="205">
        <v>1</v>
      </c>
      <c r="AC26" s="205">
        <v>1</v>
      </c>
      <c r="AZ26" s="205">
        <v>1</v>
      </c>
      <c r="BA26" s="205">
        <f>IF(AZ26=1,G26,0)</f>
        <v>0</v>
      </c>
      <c r="BB26" s="205">
        <f>IF(AZ26=2,G26,0)</f>
        <v>0</v>
      </c>
      <c r="BC26" s="205">
        <f>IF(AZ26=3,G26,0)</f>
        <v>0</v>
      </c>
      <c r="BD26" s="205">
        <f>IF(AZ26=4,G26,0)</f>
        <v>0</v>
      </c>
      <c r="BE26" s="205">
        <f>IF(AZ26=5,G26,0)</f>
        <v>0</v>
      </c>
      <c r="CA26" s="232">
        <v>1</v>
      </c>
      <c r="CB26" s="232">
        <v>1</v>
      </c>
    </row>
    <row r="27" spans="1:80" ht="33.75">
      <c r="A27" s="241"/>
      <c r="B27" s="245"/>
      <c r="C27" s="375" t="s">
        <v>114</v>
      </c>
      <c r="D27" s="376"/>
      <c r="E27" s="246">
        <v>5.4229000000000003</v>
      </c>
      <c r="F27" s="247"/>
      <c r="G27" s="248"/>
      <c r="H27" s="249"/>
      <c r="I27" s="243"/>
      <c r="J27" s="250"/>
      <c r="K27" s="243"/>
      <c r="M27" s="244" t="s">
        <v>114</v>
      </c>
      <c r="O27" s="232"/>
    </row>
    <row r="28" spans="1:80">
      <c r="A28" s="241"/>
      <c r="B28" s="245"/>
      <c r="C28" s="375" t="s">
        <v>115</v>
      </c>
      <c r="D28" s="376"/>
      <c r="E28" s="246">
        <v>2.3288000000000002</v>
      </c>
      <c r="F28" s="247"/>
      <c r="G28" s="248"/>
      <c r="H28" s="249"/>
      <c r="I28" s="243"/>
      <c r="J28" s="250"/>
      <c r="K28" s="243"/>
      <c r="M28" s="244" t="s">
        <v>115</v>
      </c>
      <c r="O28" s="232"/>
    </row>
    <row r="29" spans="1:80" ht="22.5">
      <c r="A29" s="233">
        <v>9</v>
      </c>
      <c r="B29" s="234" t="s">
        <v>1800</v>
      </c>
      <c r="C29" s="235" t="s">
        <v>1801</v>
      </c>
      <c r="D29" s="236" t="s">
        <v>1798</v>
      </c>
      <c r="E29" s="237">
        <v>42</v>
      </c>
      <c r="F29" s="237">
        <v>0</v>
      </c>
      <c r="G29" s="238">
        <f>E29*F29</f>
        <v>0</v>
      </c>
      <c r="H29" s="239">
        <v>3.2649999999999998E-2</v>
      </c>
      <c r="I29" s="240">
        <f>E29*H29</f>
        <v>1.3713</v>
      </c>
      <c r="J29" s="239">
        <v>0</v>
      </c>
      <c r="K29" s="240">
        <f>E29*J29</f>
        <v>0</v>
      </c>
      <c r="O29" s="232">
        <v>2</v>
      </c>
      <c r="AA29" s="205">
        <v>1</v>
      </c>
      <c r="AB29" s="205">
        <v>1</v>
      </c>
      <c r="AC29" s="205">
        <v>1</v>
      </c>
      <c r="AZ29" s="205">
        <v>1</v>
      </c>
      <c r="BA29" s="205">
        <f>IF(AZ29=1,G29,0)</f>
        <v>0</v>
      </c>
      <c r="BB29" s="205">
        <f>IF(AZ29=2,G29,0)</f>
        <v>0</v>
      </c>
      <c r="BC29" s="205">
        <f>IF(AZ29=3,G29,0)</f>
        <v>0</v>
      </c>
      <c r="BD29" s="205">
        <f>IF(AZ29=4,G29,0)</f>
        <v>0</v>
      </c>
      <c r="BE29" s="205">
        <f>IF(AZ29=5,G29,0)</f>
        <v>0</v>
      </c>
      <c r="CA29" s="232">
        <v>1</v>
      </c>
      <c r="CB29" s="232">
        <v>1</v>
      </c>
    </row>
    <row r="30" spans="1:80">
      <c r="A30" s="241"/>
      <c r="B30" s="245"/>
      <c r="C30" s="375" t="s">
        <v>116</v>
      </c>
      <c r="D30" s="376"/>
      <c r="E30" s="246">
        <v>42</v>
      </c>
      <c r="F30" s="247"/>
      <c r="G30" s="248"/>
      <c r="H30" s="249"/>
      <c r="I30" s="243"/>
      <c r="J30" s="250"/>
      <c r="K30" s="243"/>
      <c r="M30" s="244" t="s">
        <v>116</v>
      </c>
      <c r="O30" s="232"/>
    </row>
    <row r="31" spans="1:80" ht="22.5">
      <c r="A31" s="233">
        <v>10</v>
      </c>
      <c r="B31" s="234" t="s">
        <v>1806</v>
      </c>
      <c r="C31" s="235" t="s">
        <v>1807</v>
      </c>
      <c r="D31" s="236" t="s">
        <v>1723</v>
      </c>
      <c r="E31" s="237">
        <v>1.3764000000000001</v>
      </c>
      <c r="F31" s="237">
        <v>0</v>
      </c>
      <c r="G31" s="238">
        <f>E31*F31</f>
        <v>0</v>
      </c>
      <c r="H31" s="239">
        <v>1.796</v>
      </c>
      <c r="I31" s="240">
        <f>E31*H31</f>
        <v>2.4720144000000004</v>
      </c>
      <c r="J31" s="239">
        <v>0</v>
      </c>
      <c r="K31" s="240">
        <f>E31*J31</f>
        <v>0</v>
      </c>
      <c r="O31" s="232">
        <v>2</v>
      </c>
      <c r="AA31" s="205">
        <v>1</v>
      </c>
      <c r="AB31" s="205">
        <v>1</v>
      </c>
      <c r="AC31" s="205">
        <v>1</v>
      </c>
      <c r="AZ31" s="205">
        <v>1</v>
      </c>
      <c r="BA31" s="205">
        <f>IF(AZ31=1,G31,0)</f>
        <v>0</v>
      </c>
      <c r="BB31" s="205">
        <f>IF(AZ31=2,G31,0)</f>
        <v>0</v>
      </c>
      <c r="BC31" s="205">
        <f>IF(AZ31=3,G31,0)</f>
        <v>0</v>
      </c>
      <c r="BD31" s="205">
        <f>IF(AZ31=4,G31,0)</f>
        <v>0</v>
      </c>
      <c r="BE31" s="205">
        <f>IF(AZ31=5,G31,0)</f>
        <v>0</v>
      </c>
      <c r="CA31" s="232">
        <v>1</v>
      </c>
      <c r="CB31" s="232">
        <v>1</v>
      </c>
    </row>
    <row r="32" spans="1:80">
      <c r="A32" s="241"/>
      <c r="B32" s="245"/>
      <c r="C32" s="375" t="s">
        <v>117</v>
      </c>
      <c r="D32" s="376"/>
      <c r="E32" s="246">
        <v>0</v>
      </c>
      <c r="F32" s="247"/>
      <c r="G32" s="248"/>
      <c r="H32" s="249"/>
      <c r="I32" s="243"/>
      <c r="J32" s="250"/>
      <c r="K32" s="243"/>
      <c r="M32" s="244" t="s">
        <v>117</v>
      </c>
      <c r="O32" s="232"/>
    </row>
    <row r="33" spans="1:80">
      <c r="A33" s="241"/>
      <c r="B33" s="245"/>
      <c r="C33" s="375" t="s">
        <v>118</v>
      </c>
      <c r="D33" s="376"/>
      <c r="E33" s="246">
        <v>0.24959999999999999</v>
      </c>
      <c r="F33" s="247"/>
      <c r="G33" s="248"/>
      <c r="H33" s="249"/>
      <c r="I33" s="243"/>
      <c r="J33" s="250"/>
      <c r="K33" s="243"/>
      <c r="M33" s="244" t="s">
        <v>118</v>
      </c>
      <c r="O33" s="232"/>
    </row>
    <row r="34" spans="1:80">
      <c r="A34" s="241"/>
      <c r="B34" s="245"/>
      <c r="C34" s="375" t="s">
        <v>119</v>
      </c>
      <c r="D34" s="376"/>
      <c r="E34" s="246">
        <v>0.33660000000000001</v>
      </c>
      <c r="F34" s="247"/>
      <c r="G34" s="248"/>
      <c r="H34" s="249"/>
      <c r="I34" s="243"/>
      <c r="J34" s="250"/>
      <c r="K34" s="243"/>
      <c r="M34" s="244" t="s">
        <v>119</v>
      </c>
      <c r="O34" s="232"/>
    </row>
    <row r="35" spans="1:80">
      <c r="A35" s="241"/>
      <c r="B35" s="245"/>
      <c r="C35" s="375" t="s">
        <v>120</v>
      </c>
      <c r="D35" s="376"/>
      <c r="E35" s="246">
        <v>0.54</v>
      </c>
      <c r="F35" s="247"/>
      <c r="G35" s="248"/>
      <c r="H35" s="249"/>
      <c r="I35" s="243"/>
      <c r="J35" s="250"/>
      <c r="K35" s="243"/>
      <c r="M35" s="244" t="s">
        <v>120</v>
      </c>
      <c r="O35" s="232"/>
    </row>
    <row r="36" spans="1:80">
      <c r="A36" s="241"/>
      <c r="B36" s="245"/>
      <c r="C36" s="375" t="s">
        <v>121</v>
      </c>
      <c r="D36" s="376"/>
      <c r="E36" s="246">
        <v>0.1134</v>
      </c>
      <c r="F36" s="247"/>
      <c r="G36" s="248"/>
      <c r="H36" s="249"/>
      <c r="I36" s="243"/>
      <c r="J36" s="250"/>
      <c r="K36" s="243"/>
      <c r="M36" s="244" t="s">
        <v>121</v>
      </c>
      <c r="O36" s="232"/>
    </row>
    <row r="37" spans="1:80">
      <c r="A37" s="241"/>
      <c r="B37" s="245"/>
      <c r="C37" s="375" t="s">
        <v>122</v>
      </c>
      <c r="D37" s="376"/>
      <c r="E37" s="246">
        <v>0.1368</v>
      </c>
      <c r="F37" s="247"/>
      <c r="G37" s="248"/>
      <c r="H37" s="249"/>
      <c r="I37" s="243"/>
      <c r="J37" s="250"/>
      <c r="K37" s="243"/>
      <c r="M37" s="244" t="s">
        <v>122</v>
      </c>
      <c r="O37" s="232"/>
    </row>
    <row r="38" spans="1:80">
      <c r="A38" s="233">
        <v>11</v>
      </c>
      <c r="B38" s="234" t="s">
        <v>1815</v>
      </c>
      <c r="C38" s="235" t="s">
        <v>1816</v>
      </c>
      <c r="D38" s="236" t="s">
        <v>1772</v>
      </c>
      <c r="E38" s="237">
        <v>0.74809999999999999</v>
      </c>
      <c r="F38" s="237">
        <v>0</v>
      </c>
      <c r="G38" s="238">
        <f>E38*F38</f>
        <v>0</v>
      </c>
      <c r="H38" s="239">
        <v>1.7090000000000001E-2</v>
      </c>
      <c r="I38" s="240">
        <f>E38*H38</f>
        <v>1.2785029E-2</v>
      </c>
      <c r="J38" s="239">
        <v>0</v>
      </c>
      <c r="K38" s="240">
        <f>E38*J38</f>
        <v>0</v>
      </c>
      <c r="O38" s="232">
        <v>2</v>
      </c>
      <c r="AA38" s="205">
        <v>1</v>
      </c>
      <c r="AB38" s="205">
        <v>1</v>
      </c>
      <c r="AC38" s="205">
        <v>1</v>
      </c>
      <c r="AZ38" s="205">
        <v>1</v>
      </c>
      <c r="BA38" s="205">
        <f>IF(AZ38=1,G38,0)</f>
        <v>0</v>
      </c>
      <c r="BB38" s="205">
        <f>IF(AZ38=2,G38,0)</f>
        <v>0</v>
      </c>
      <c r="BC38" s="205">
        <f>IF(AZ38=3,G38,0)</f>
        <v>0</v>
      </c>
      <c r="BD38" s="205">
        <f>IF(AZ38=4,G38,0)</f>
        <v>0</v>
      </c>
      <c r="BE38" s="205">
        <f>IF(AZ38=5,G38,0)</f>
        <v>0</v>
      </c>
      <c r="CA38" s="232">
        <v>1</v>
      </c>
      <c r="CB38" s="232">
        <v>1</v>
      </c>
    </row>
    <row r="39" spans="1:80">
      <c r="A39" s="241"/>
      <c r="B39" s="245"/>
      <c r="C39" s="375" t="s">
        <v>123</v>
      </c>
      <c r="D39" s="376"/>
      <c r="E39" s="246">
        <v>0</v>
      </c>
      <c r="F39" s="247"/>
      <c r="G39" s="248"/>
      <c r="H39" s="249"/>
      <c r="I39" s="243"/>
      <c r="J39" s="250"/>
      <c r="K39" s="243"/>
      <c r="M39" s="244" t="s">
        <v>123</v>
      </c>
      <c r="O39" s="232"/>
    </row>
    <row r="40" spans="1:80">
      <c r="A40" s="241"/>
      <c r="B40" s="245"/>
      <c r="C40" s="375" t="s">
        <v>124</v>
      </c>
      <c r="D40" s="376"/>
      <c r="E40" s="246">
        <v>0.1862</v>
      </c>
      <c r="F40" s="247"/>
      <c r="G40" s="248"/>
      <c r="H40" s="249"/>
      <c r="I40" s="243"/>
      <c r="J40" s="250"/>
      <c r="K40" s="243"/>
      <c r="M40" s="244" t="s">
        <v>124</v>
      </c>
      <c r="O40" s="232"/>
    </row>
    <row r="41" spans="1:80">
      <c r="A41" s="241"/>
      <c r="B41" s="245"/>
      <c r="C41" s="375" t="s">
        <v>125</v>
      </c>
      <c r="D41" s="376"/>
      <c r="E41" s="246">
        <v>0.1489</v>
      </c>
      <c r="F41" s="247"/>
      <c r="G41" s="248"/>
      <c r="H41" s="249"/>
      <c r="I41" s="243"/>
      <c r="J41" s="250"/>
      <c r="K41" s="243"/>
      <c r="M41" s="244" t="s">
        <v>125</v>
      </c>
      <c r="O41" s="232"/>
    </row>
    <row r="42" spans="1:80">
      <c r="A42" s="241"/>
      <c r="B42" s="245"/>
      <c r="C42" s="375" t="s">
        <v>126</v>
      </c>
      <c r="D42" s="376"/>
      <c r="E42" s="246">
        <v>0.219</v>
      </c>
      <c r="F42" s="247"/>
      <c r="G42" s="248"/>
      <c r="H42" s="249"/>
      <c r="I42" s="243"/>
      <c r="J42" s="250"/>
      <c r="K42" s="243"/>
      <c r="M42" s="244" t="s">
        <v>126</v>
      </c>
      <c r="O42" s="232"/>
    </row>
    <row r="43" spans="1:80">
      <c r="A43" s="241"/>
      <c r="B43" s="245"/>
      <c r="C43" s="375" t="s">
        <v>127</v>
      </c>
      <c r="D43" s="376"/>
      <c r="E43" s="246">
        <v>9.1999999999999998E-2</v>
      </c>
      <c r="F43" s="247"/>
      <c r="G43" s="248"/>
      <c r="H43" s="249"/>
      <c r="I43" s="243"/>
      <c r="J43" s="250"/>
      <c r="K43" s="243"/>
      <c r="M43" s="244" t="s">
        <v>127</v>
      </c>
      <c r="O43" s="232"/>
    </row>
    <row r="44" spans="1:80">
      <c r="A44" s="241"/>
      <c r="B44" s="245"/>
      <c r="C44" s="375" t="s">
        <v>128</v>
      </c>
      <c r="D44" s="376"/>
      <c r="E44" s="246">
        <v>0.10199999999999999</v>
      </c>
      <c r="F44" s="247"/>
      <c r="G44" s="248"/>
      <c r="H44" s="249"/>
      <c r="I44" s="243"/>
      <c r="J44" s="250"/>
      <c r="K44" s="243"/>
      <c r="M44" s="244" t="s">
        <v>128</v>
      </c>
      <c r="O44" s="232"/>
    </row>
    <row r="45" spans="1:80">
      <c r="A45" s="233">
        <v>12</v>
      </c>
      <c r="B45" s="234" t="s">
        <v>1820</v>
      </c>
      <c r="C45" s="235" t="s">
        <v>1821</v>
      </c>
      <c r="D45" s="236" t="s">
        <v>1723</v>
      </c>
      <c r="E45" s="237">
        <v>1.2284999999999999</v>
      </c>
      <c r="F45" s="237">
        <v>0</v>
      </c>
      <c r="G45" s="238">
        <f>E45*F45</f>
        <v>0</v>
      </c>
      <c r="H45" s="239">
        <v>2.53999</v>
      </c>
      <c r="I45" s="240">
        <f>E45*H45</f>
        <v>3.1203777149999996</v>
      </c>
      <c r="J45" s="239">
        <v>0</v>
      </c>
      <c r="K45" s="240">
        <f>E45*J45</f>
        <v>0</v>
      </c>
      <c r="O45" s="232">
        <v>2</v>
      </c>
      <c r="AA45" s="205">
        <v>1</v>
      </c>
      <c r="AB45" s="205">
        <v>1</v>
      </c>
      <c r="AC45" s="205">
        <v>1</v>
      </c>
      <c r="AZ45" s="205">
        <v>1</v>
      </c>
      <c r="BA45" s="205">
        <f>IF(AZ45=1,G45,0)</f>
        <v>0</v>
      </c>
      <c r="BB45" s="205">
        <f>IF(AZ45=2,G45,0)</f>
        <v>0</v>
      </c>
      <c r="BC45" s="205">
        <f>IF(AZ45=3,G45,0)</f>
        <v>0</v>
      </c>
      <c r="BD45" s="205">
        <f>IF(AZ45=4,G45,0)</f>
        <v>0</v>
      </c>
      <c r="BE45" s="205">
        <f>IF(AZ45=5,G45,0)</f>
        <v>0</v>
      </c>
      <c r="CA45" s="232">
        <v>1</v>
      </c>
      <c r="CB45" s="232">
        <v>1</v>
      </c>
    </row>
    <row r="46" spans="1:80">
      <c r="A46" s="241"/>
      <c r="B46" s="245"/>
      <c r="C46" s="375" t="s">
        <v>129</v>
      </c>
      <c r="D46" s="376"/>
      <c r="E46" s="246">
        <v>1.2284999999999999</v>
      </c>
      <c r="F46" s="247"/>
      <c r="G46" s="248"/>
      <c r="H46" s="249"/>
      <c r="I46" s="243"/>
      <c r="J46" s="250"/>
      <c r="K46" s="243"/>
      <c r="M46" s="244" t="s">
        <v>129</v>
      </c>
      <c r="O46" s="232"/>
    </row>
    <row r="47" spans="1:80">
      <c r="A47" s="233">
        <v>13</v>
      </c>
      <c r="B47" s="234" t="s">
        <v>1823</v>
      </c>
      <c r="C47" s="235" t="s">
        <v>1824</v>
      </c>
      <c r="D47" s="236" t="s">
        <v>1739</v>
      </c>
      <c r="E47" s="237">
        <v>14.36</v>
      </c>
      <c r="F47" s="237">
        <v>0</v>
      </c>
      <c r="G47" s="238">
        <f>E47*F47</f>
        <v>0</v>
      </c>
      <c r="H47" s="239">
        <v>3.8080000000000003E-2</v>
      </c>
      <c r="I47" s="240">
        <f>E47*H47</f>
        <v>0.5468288</v>
      </c>
      <c r="J47" s="239">
        <v>0</v>
      </c>
      <c r="K47" s="240">
        <f>E47*J47</f>
        <v>0</v>
      </c>
      <c r="O47" s="232">
        <v>2</v>
      </c>
      <c r="AA47" s="205">
        <v>1</v>
      </c>
      <c r="AB47" s="205">
        <v>1</v>
      </c>
      <c r="AC47" s="205">
        <v>1</v>
      </c>
      <c r="AZ47" s="205">
        <v>1</v>
      </c>
      <c r="BA47" s="205">
        <f>IF(AZ47=1,G47,0)</f>
        <v>0</v>
      </c>
      <c r="BB47" s="205">
        <f>IF(AZ47=2,G47,0)</f>
        <v>0</v>
      </c>
      <c r="BC47" s="205">
        <f>IF(AZ47=3,G47,0)</f>
        <v>0</v>
      </c>
      <c r="BD47" s="205">
        <f>IF(AZ47=4,G47,0)</f>
        <v>0</v>
      </c>
      <c r="BE47" s="205">
        <f>IF(AZ47=5,G47,0)</f>
        <v>0</v>
      </c>
      <c r="CA47" s="232">
        <v>1</v>
      </c>
      <c r="CB47" s="232">
        <v>1</v>
      </c>
    </row>
    <row r="48" spans="1:80">
      <c r="A48" s="241"/>
      <c r="B48" s="245"/>
      <c r="C48" s="375" t="s">
        <v>130</v>
      </c>
      <c r="D48" s="376"/>
      <c r="E48" s="246">
        <v>14.36</v>
      </c>
      <c r="F48" s="247"/>
      <c r="G48" s="248"/>
      <c r="H48" s="249"/>
      <c r="I48" s="243"/>
      <c r="J48" s="250"/>
      <c r="K48" s="243"/>
      <c r="M48" s="244" t="s">
        <v>130</v>
      </c>
      <c r="O48" s="232"/>
    </row>
    <row r="49" spans="1:80">
      <c r="A49" s="233">
        <v>14</v>
      </c>
      <c r="B49" s="234" t="s">
        <v>1826</v>
      </c>
      <c r="C49" s="235" t="s">
        <v>1827</v>
      </c>
      <c r="D49" s="236" t="s">
        <v>1739</v>
      </c>
      <c r="E49" s="237">
        <v>14.36</v>
      </c>
      <c r="F49" s="237">
        <v>0</v>
      </c>
      <c r="G49" s="238">
        <f>E49*F49</f>
        <v>0</v>
      </c>
      <c r="H49" s="239">
        <v>0</v>
      </c>
      <c r="I49" s="240">
        <f>E49*H49</f>
        <v>0</v>
      </c>
      <c r="J49" s="239">
        <v>0</v>
      </c>
      <c r="K49" s="240">
        <f>E49*J49</f>
        <v>0</v>
      </c>
      <c r="O49" s="232">
        <v>2</v>
      </c>
      <c r="AA49" s="205">
        <v>1</v>
      </c>
      <c r="AB49" s="205">
        <v>1</v>
      </c>
      <c r="AC49" s="205">
        <v>1</v>
      </c>
      <c r="AZ49" s="205">
        <v>1</v>
      </c>
      <c r="BA49" s="205">
        <f>IF(AZ49=1,G49,0)</f>
        <v>0</v>
      </c>
      <c r="BB49" s="205">
        <f>IF(AZ49=2,G49,0)</f>
        <v>0</v>
      </c>
      <c r="BC49" s="205">
        <f>IF(AZ49=3,G49,0)</f>
        <v>0</v>
      </c>
      <c r="BD49" s="205">
        <f>IF(AZ49=4,G49,0)</f>
        <v>0</v>
      </c>
      <c r="BE49" s="205">
        <f>IF(AZ49=5,G49,0)</f>
        <v>0</v>
      </c>
      <c r="CA49" s="232">
        <v>1</v>
      </c>
      <c r="CB49" s="232">
        <v>1</v>
      </c>
    </row>
    <row r="50" spans="1:80">
      <c r="A50" s="241"/>
      <c r="B50" s="245"/>
      <c r="C50" s="375" t="s">
        <v>131</v>
      </c>
      <c r="D50" s="376"/>
      <c r="E50" s="246">
        <v>14.36</v>
      </c>
      <c r="F50" s="247"/>
      <c r="G50" s="248"/>
      <c r="H50" s="249"/>
      <c r="I50" s="243"/>
      <c r="J50" s="250"/>
      <c r="K50" s="243"/>
      <c r="M50" s="244" t="s">
        <v>131</v>
      </c>
      <c r="O50" s="232"/>
    </row>
    <row r="51" spans="1:80">
      <c r="A51" s="233">
        <v>15</v>
      </c>
      <c r="B51" s="234" t="s">
        <v>1829</v>
      </c>
      <c r="C51" s="235" t="s">
        <v>1830</v>
      </c>
      <c r="D51" s="236" t="s">
        <v>1772</v>
      </c>
      <c r="E51" s="237">
        <v>0.22109999999999999</v>
      </c>
      <c r="F51" s="237">
        <v>0</v>
      </c>
      <c r="G51" s="238">
        <f>E51*F51</f>
        <v>0</v>
      </c>
      <c r="H51" s="239">
        <v>1.02396</v>
      </c>
      <c r="I51" s="240">
        <f>E51*H51</f>
        <v>0.226397556</v>
      </c>
      <c r="J51" s="239">
        <v>0</v>
      </c>
      <c r="K51" s="240">
        <f>E51*J51</f>
        <v>0</v>
      </c>
      <c r="O51" s="232">
        <v>2</v>
      </c>
      <c r="AA51" s="205">
        <v>1</v>
      </c>
      <c r="AB51" s="205">
        <v>1</v>
      </c>
      <c r="AC51" s="205">
        <v>1</v>
      </c>
      <c r="AZ51" s="205">
        <v>1</v>
      </c>
      <c r="BA51" s="205">
        <f>IF(AZ51=1,G51,0)</f>
        <v>0</v>
      </c>
      <c r="BB51" s="205">
        <f>IF(AZ51=2,G51,0)</f>
        <v>0</v>
      </c>
      <c r="BC51" s="205">
        <f>IF(AZ51=3,G51,0)</f>
        <v>0</v>
      </c>
      <c r="BD51" s="205">
        <f>IF(AZ51=4,G51,0)</f>
        <v>0</v>
      </c>
      <c r="BE51" s="205">
        <f>IF(AZ51=5,G51,0)</f>
        <v>0</v>
      </c>
      <c r="CA51" s="232">
        <v>1</v>
      </c>
      <c r="CB51" s="232">
        <v>1</v>
      </c>
    </row>
    <row r="52" spans="1:80">
      <c r="A52" s="241"/>
      <c r="B52" s="245"/>
      <c r="C52" s="375" t="s">
        <v>132</v>
      </c>
      <c r="D52" s="376"/>
      <c r="E52" s="246">
        <v>0.22109999999999999</v>
      </c>
      <c r="F52" s="247"/>
      <c r="G52" s="248"/>
      <c r="H52" s="249"/>
      <c r="I52" s="243"/>
      <c r="J52" s="250"/>
      <c r="K52" s="243"/>
      <c r="M52" s="244" t="s">
        <v>132</v>
      </c>
      <c r="O52" s="232"/>
    </row>
    <row r="53" spans="1:80" ht="22.5">
      <c r="A53" s="233">
        <v>16</v>
      </c>
      <c r="B53" s="234" t="s">
        <v>1835</v>
      </c>
      <c r="C53" s="235" t="s">
        <v>1836</v>
      </c>
      <c r="D53" s="236" t="s">
        <v>1739</v>
      </c>
      <c r="E53" s="237">
        <v>5.0025000000000004</v>
      </c>
      <c r="F53" s="237">
        <v>0</v>
      </c>
      <c r="G53" s="238">
        <f>E53*F53</f>
        <v>0</v>
      </c>
      <c r="H53" s="239">
        <v>7.0599999999999996E-2</v>
      </c>
      <c r="I53" s="240">
        <f>E53*H53</f>
        <v>0.3531765</v>
      </c>
      <c r="J53" s="239">
        <v>0</v>
      </c>
      <c r="K53" s="240">
        <f>E53*J53</f>
        <v>0</v>
      </c>
      <c r="O53" s="232">
        <v>2</v>
      </c>
      <c r="AA53" s="205">
        <v>1</v>
      </c>
      <c r="AB53" s="205">
        <v>1</v>
      </c>
      <c r="AC53" s="205">
        <v>1</v>
      </c>
      <c r="AZ53" s="205">
        <v>1</v>
      </c>
      <c r="BA53" s="205">
        <f>IF(AZ53=1,G53,0)</f>
        <v>0</v>
      </c>
      <c r="BB53" s="205">
        <f>IF(AZ53=2,G53,0)</f>
        <v>0</v>
      </c>
      <c r="BC53" s="205">
        <f>IF(AZ53=3,G53,0)</f>
        <v>0</v>
      </c>
      <c r="BD53" s="205">
        <f>IF(AZ53=4,G53,0)</f>
        <v>0</v>
      </c>
      <c r="BE53" s="205">
        <f>IF(AZ53=5,G53,0)</f>
        <v>0</v>
      </c>
      <c r="CA53" s="232">
        <v>1</v>
      </c>
      <c r="CB53" s="232">
        <v>1</v>
      </c>
    </row>
    <row r="54" spans="1:80">
      <c r="A54" s="241"/>
      <c r="B54" s="245"/>
      <c r="C54" s="375" t="s">
        <v>133</v>
      </c>
      <c r="D54" s="376"/>
      <c r="E54" s="246">
        <v>5.0025000000000004</v>
      </c>
      <c r="F54" s="247"/>
      <c r="G54" s="248"/>
      <c r="H54" s="249"/>
      <c r="I54" s="243"/>
      <c r="J54" s="250"/>
      <c r="K54" s="243"/>
      <c r="M54" s="244" t="s">
        <v>133</v>
      </c>
      <c r="O54" s="232"/>
    </row>
    <row r="55" spans="1:80" ht="22.5">
      <c r="A55" s="233">
        <v>17</v>
      </c>
      <c r="B55" s="234" t="s">
        <v>1842</v>
      </c>
      <c r="C55" s="235" t="s">
        <v>1843</v>
      </c>
      <c r="D55" s="236" t="s">
        <v>1739</v>
      </c>
      <c r="E55" s="237">
        <v>200.81280000000001</v>
      </c>
      <c r="F55" s="237">
        <v>0</v>
      </c>
      <c r="G55" s="238">
        <f>E55*F55</f>
        <v>0</v>
      </c>
      <c r="H55" s="239">
        <v>8.8109999999999994E-2</v>
      </c>
      <c r="I55" s="240">
        <f>E55*H55</f>
        <v>17.693615808000001</v>
      </c>
      <c r="J55" s="239">
        <v>0</v>
      </c>
      <c r="K55" s="240">
        <f>E55*J55</f>
        <v>0</v>
      </c>
      <c r="O55" s="232">
        <v>2</v>
      </c>
      <c r="AA55" s="205">
        <v>1</v>
      </c>
      <c r="AB55" s="205">
        <v>1</v>
      </c>
      <c r="AC55" s="205">
        <v>1</v>
      </c>
      <c r="AZ55" s="205">
        <v>1</v>
      </c>
      <c r="BA55" s="205">
        <f>IF(AZ55=1,G55,0)</f>
        <v>0</v>
      </c>
      <c r="BB55" s="205">
        <f>IF(AZ55=2,G55,0)</f>
        <v>0</v>
      </c>
      <c r="BC55" s="205">
        <f>IF(AZ55=3,G55,0)</f>
        <v>0</v>
      </c>
      <c r="BD55" s="205">
        <f>IF(AZ55=4,G55,0)</f>
        <v>0</v>
      </c>
      <c r="BE55" s="205">
        <f>IF(AZ55=5,G55,0)</f>
        <v>0</v>
      </c>
      <c r="CA55" s="232">
        <v>1</v>
      </c>
      <c r="CB55" s="232">
        <v>1</v>
      </c>
    </row>
    <row r="56" spans="1:80" ht="22.5">
      <c r="A56" s="241"/>
      <c r="B56" s="245"/>
      <c r="C56" s="375" t="s">
        <v>134</v>
      </c>
      <c r="D56" s="376"/>
      <c r="E56" s="246">
        <v>52.482999999999997</v>
      </c>
      <c r="F56" s="247"/>
      <c r="G56" s="248"/>
      <c r="H56" s="249"/>
      <c r="I56" s="243"/>
      <c r="J56" s="250"/>
      <c r="K56" s="243"/>
      <c r="M56" s="244" t="s">
        <v>134</v>
      </c>
      <c r="O56" s="232"/>
    </row>
    <row r="57" spans="1:80" ht="22.5">
      <c r="A57" s="241"/>
      <c r="B57" s="245"/>
      <c r="C57" s="375" t="s">
        <v>135</v>
      </c>
      <c r="D57" s="376"/>
      <c r="E57" s="246">
        <v>141.66730000000001</v>
      </c>
      <c r="F57" s="247"/>
      <c r="G57" s="248"/>
      <c r="H57" s="249"/>
      <c r="I57" s="243"/>
      <c r="J57" s="250"/>
      <c r="K57" s="243"/>
      <c r="M57" s="244" t="s">
        <v>135</v>
      </c>
      <c r="O57" s="232"/>
    </row>
    <row r="58" spans="1:80">
      <c r="A58" s="241"/>
      <c r="B58" s="245"/>
      <c r="C58" s="375" t="s">
        <v>136</v>
      </c>
      <c r="D58" s="376"/>
      <c r="E58" s="246">
        <v>6.6624999999999996</v>
      </c>
      <c r="F58" s="247"/>
      <c r="G58" s="248"/>
      <c r="H58" s="249"/>
      <c r="I58" s="243"/>
      <c r="J58" s="250"/>
      <c r="K58" s="243"/>
      <c r="M58" s="244" t="s">
        <v>136</v>
      </c>
      <c r="O58" s="232"/>
    </row>
    <row r="59" spans="1:80">
      <c r="A59" s="233">
        <v>18</v>
      </c>
      <c r="B59" s="234" t="s">
        <v>1854</v>
      </c>
      <c r="C59" s="235" t="s">
        <v>1855</v>
      </c>
      <c r="D59" s="236" t="s">
        <v>1856</v>
      </c>
      <c r="E59" s="237">
        <v>59.4</v>
      </c>
      <c r="F59" s="237">
        <v>0</v>
      </c>
      <c r="G59" s="238">
        <f>E59*F59</f>
        <v>0</v>
      </c>
      <c r="H59" s="239">
        <v>1.0200000000000001E-3</v>
      </c>
      <c r="I59" s="240">
        <f>E59*H59</f>
        <v>6.0588000000000003E-2</v>
      </c>
      <c r="J59" s="239">
        <v>0</v>
      </c>
      <c r="K59" s="240">
        <f>E59*J59</f>
        <v>0</v>
      </c>
      <c r="O59" s="232">
        <v>2</v>
      </c>
      <c r="AA59" s="205">
        <v>1</v>
      </c>
      <c r="AB59" s="205">
        <v>1</v>
      </c>
      <c r="AC59" s="205">
        <v>1</v>
      </c>
      <c r="AZ59" s="205">
        <v>1</v>
      </c>
      <c r="BA59" s="205">
        <f>IF(AZ59=1,G59,0)</f>
        <v>0</v>
      </c>
      <c r="BB59" s="205">
        <f>IF(AZ59=2,G59,0)</f>
        <v>0</v>
      </c>
      <c r="BC59" s="205">
        <f>IF(AZ59=3,G59,0)</f>
        <v>0</v>
      </c>
      <c r="BD59" s="205">
        <f>IF(AZ59=4,G59,0)</f>
        <v>0</v>
      </c>
      <c r="BE59" s="205">
        <f>IF(AZ59=5,G59,0)</f>
        <v>0</v>
      </c>
      <c r="CA59" s="232">
        <v>1</v>
      </c>
      <c r="CB59" s="232">
        <v>1</v>
      </c>
    </row>
    <row r="60" spans="1:80">
      <c r="A60" s="241"/>
      <c r="B60" s="245"/>
      <c r="C60" s="375" t="s">
        <v>137</v>
      </c>
      <c r="D60" s="376"/>
      <c r="E60" s="246">
        <v>59.4</v>
      </c>
      <c r="F60" s="247"/>
      <c r="G60" s="248"/>
      <c r="H60" s="249"/>
      <c r="I60" s="243"/>
      <c r="J60" s="250"/>
      <c r="K60" s="243"/>
      <c r="M60" s="244" t="s">
        <v>137</v>
      </c>
      <c r="O60" s="232"/>
    </row>
    <row r="61" spans="1:80">
      <c r="A61" s="233">
        <v>19</v>
      </c>
      <c r="B61" s="234" t="s">
        <v>1858</v>
      </c>
      <c r="C61" s="235" t="s">
        <v>1859</v>
      </c>
      <c r="D61" s="236" t="s">
        <v>1856</v>
      </c>
      <c r="E61" s="237">
        <v>3.3</v>
      </c>
      <c r="F61" s="237">
        <v>0</v>
      </c>
      <c r="G61" s="238">
        <f>E61*F61</f>
        <v>0</v>
      </c>
      <c r="H61" s="239">
        <v>1.0200000000000001E-3</v>
      </c>
      <c r="I61" s="240">
        <f>E61*H61</f>
        <v>3.3660000000000001E-3</v>
      </c>
      <c r="J61" s="239">
        <v>0</v>
      </c>
      <c r="K61" s="240">
        <f>E61*J61</f>
        <v>0</v>
      </c>
      <c r="O61" s="232">
        <v>2</v>
      </c>
      <c r="AA61" s="205">
        <v>1</v>
      </c>
      <c r="AB61" s="205">
        <v>1</v>
      </c>
      <c r="AC61" s="205">
        <v>1</v>
      </c>
      <c r="AZ61" s="205">
        <v>1</v>
      </c>
      <c r="BA61" s="205">
        <f>IF(AZ61=1,G61,0)</f>
        <v>0</v>
      </c>
      <c r="BB61" s="205">
        <f>IF(AZ61=2,G61,0)</f>
        <v>0</v>
      </c>
      <c r="BC61" s="205">
        <f>IF(AZ61=3,G61,0)</f>
        <v>0</v>
      </c>
      <c r="BD61" s="205">
        <f>IF(AZ61=4,G61,0)</f>
        <v>0</v>
      </c>
      <c r="BE61" s="205">
        <f>IF(AZ61=5,G61,0)</f>
        <v>0</v>
      </c>
      <c r="CA61" s="232">
        <v>1</v>
      </c>
      <c r="CB61" s="232">
        <v>1</v>
      </c>
    </row>
    <row r="62" spans="1:80">
      <c r="A62" s="241"/>
      <c r="B62" s="245"/>
      <c r="C62" s="375" t="s">
        <v>138</v>
      </c>
      <c r="D62" s="376"/>
      <c r="E62" s="246">
        <v>3.3</v>
      </c>
      <c r="F62" s="247"/>
      <c r="G62" s="248"/>
      <c r="H62" s="249"/>
      <c r="I62" s="243"/>
      <c r="J62" s="250"/>
      <c r="K62" s="243"/>
      <c r="M62" s="244" t="s">
        <v>138</v>
      </c>
      <c r="O62" s="232"/>
    </row>
    <row r="63" spans="1:80">
      <c r="A63" s="233">
        <v>20</v>
      </c>
      <c r="B63" s="234" t="s">
        <v>1864</v>
      </c>
      <c r="C63" s="235" t="s">
        <v>1865</v>
      </c>
      <c r="D63" s="236" t="s">
        <v>1739</v>
      </c>
      <c r="E63" s="237">
        <v>4.1379999999999999</v>
      </c>
      <c r="F63" s="237">
        <v>0</v>
      </c>
      <c r="G63" s="238">
        <f>E63*F63</f>
        <v>0</v>
      </c>
      <c r="H63" s="239">
        <v>0.18323999999999999</v>
      </c>
      <c r="I63" s="240">
        <f>E63*H63</f>
        <v>0.75824711999999994</v>
      </c>
      <c r="J63" s="239">
        <v>0</v>
      </c>
      <c r="K63" s="240">
        <f>E63*J63</f>
        <v>0</v>
      </c>
      <c r="O63" s="232">
        <v>2</v>
      </c>
      <c r="AA63" s="205">
        <v>1</v>
      </c>
      <c r="AB63" s="205">
        <v>1</v>
      </c>
      <c r="AC63" s="205">
        <v>1</v>
      </c>
      <c r="AZ63" s="205">
        <v>1</v>
      </c>
      <c r="BA63" s="205">
        <f>IF(AZ63=1,G63,0)</f>
        <v>0</v>
      </c>
      <c r="BB63" s="205">
        <f>IF(AZ63=2,G63,0)</f>
        <v>0</v>
      </c>
      <c r="BC63" s="205">
        <f>IF(AZ63=3,G63,0)</f>
        <v>0</v>
      </c>
      <c r="BD63" s="205">
        <f>IF(AZ63=4,G63,0)</f>
        <v>0</v>
      </c>
      <c r="BE63" s="205">
        <f>IF(AZ63=5,G63,0)</f>
        <v>0</v>
      </c>
      <c r="CA63" s="232">
        <v>1</v>
      </c>
      <c r="CB63" s="232">
        <v>1</v>
      </c>
    </row>
    <row r="64" spans="1:80">
      <c r="A64" s="241"/>
      <c r="B64" s="245"/>
      <c r="C64" s="375" t="s">
        <v>117</v>
      </c>
      <c r="D64" s="376"/>
      <c r="E64" s="246">
        <v>0</v>
      </c>
      <c r="F64" s="247"/>
      <c r="G64" s="248"/>
      <c r="H64" s="249"/>
      <c r="I64" s="243"/>
      <c r="J64" s="250"/>
      <c r="K64" s="243"/>
      <c r="M64" s="244" t="s">
        <v>117</v>
      </c>
      <c r="O64" s="232"/>
    </row>
    <row r="65" spans="1:80">
      <c r="A65" s="241"/>
      <c r="B65" s="245"/>
      <c r="C65" s="375" t="s">
        <v>139</v>
      </c>
      <c r="D65" s="376"/>
      <c r="E65" s="246">
        <v>1.6</v>
      </c>
      <c r="F65" s="247"/>
      <c r="G65" s="248"/>
      <c r="H65" s="249"/>
      <c r="I65" s="243"/>
      <c r="J65" s="250"/>
      <c r="K65" s="243"/>
      <c r="M65" s="244" t="s">
        <v>139</v>
      </c>
      <c r="O65" s="232"/>
    </row>
    <row r="66" spans="1:80">
      <c r="A66" s="241"/>
      <c r="B66" s="245"/>
      <c r="C66" s="375" t="s">
        <v>140</v>
      </c>
      <c r="D66" s="376"/>
      <c r="E66" s="246">
        <v>0.66600000000000004</v>
      </c>
      <c r="F66" s="247"/>
      <c r="G66" s="248"/>
      <c r="H66" s="249"/>
      <c r="I66" s="243"/>
      <c r="J66" s="250"/>
      <c r="K66" s="243"/>
      <c r="M66" s="244" t="s">
        <v>140</v>
      </c>
      <c r="O66" s="232"/>
    </row>
    <row r="67" spans="1:80">
      <c r="A67" s="241"/>
      <c r="B67" s="245"/>
      <c r="C67" s="375" t="s">
        <v>141</v>
      </c>
      <c r="D67" s="376"/>
      <c r="E67" s="246">
        <v>0.504</v>
      </c>
      <c r="F67" s="247"/>
      <c r="G67" s="248"/>
      <c r="H67" s="249"/>
      <c r="I67" s="243"/>
      <c r="J67" s="250"/>
      <c r="K67" s="243"/>
      <c r="M67" s="244" t="s">
        <v>141</v>
      </c>
      <c r="O67" s="232"/>
    </row>
    <row r="68" spans="1:80">
      <c r="A68" s="241"/>
      <c r="B68" s="245"/>
      <c r="C68" s="375" t="s">
        <v>142</v>
      </c>
      <c r="D68" s="376"/>
      <c r="E68" s="246">
        <v>0.57599999999999996</v>
      </c>
      <c r="F68" s="247"/>
      <c r="G68" s="248"/>
      <c r="H68" s="249"/>
      <c r="I68" s="243"/>
      <c r="J68" s="250"/>
      <c r="K68" s="243"/>
      <c r="M68" s="244" t="s">
        <v>142</v>
      </c>
      <c r="O68" s="232"/>
    </row>
    <row r="69" spans="1:80">
      <c r="A69" s="241"/>
      <c r="B69" s="245"/>
      <c r="C69" s="375" t="s">
        <v>143</v>
      </c>
      <c r="D69" s="376"/>
      <c r="E69" s="246">
        <v>0.79200000000000004</v>
      </c>
      <c r="F69" s="247"/>
      <c r="G69" s="248"/>
      <c r="H69" s="249"/>
      <c r="I69" s="243"/>
      <c r="J69" s="250"/>
      <c r="K69" s="243"/>
      <c r="M69" s="244" t="s">
        <v>143</v>
      </c>
      <c r="O69" s="232"/>
    </row>
    <row r="70" spans="1:80" ht="22.5">
      <c r="A70" s="233">
        <v>21</v>
      </c>
      <c r="B70" s="234" t="s">
        <v>144</v>
      </c>
      <c r="C70" s="235" t="s">
        <v>145</v>
      </c>
      <c r="D70" s="236" t="s">
        <v>1723</v>
      </c>
      <c r="E70" s="237">
        <v>3.8292999999999999</v>
      </c>
      <c r="F70" s="237">
        <v>0</v>
      </c>
      <c r="G70" s="238">
        <f>E70*F70</f>
        <v>0</v>
      </c>
      <c r="H70" s="239">
        <v>2.5698099999999999</v>
      </c>
      <c r="I70" s="240">
        <f>E70*H70</f>
        <v>9.8405734329999994</v>
      </c>
      <c r="J70" s="239">
        <v>0</v>
      </c>
      <c r="K70" s="240">
        <f>E70*J70</f>
        <v>0</v>
      </c>
      <c r="O70" s="232">
        <v>2</v>
      </c>
      <c r="AA70" s="205">
        <v>1</v>
      </c>
      <c r="AB70" s="205">
        <v>1</v>
      </c>
      <c r="AC70" s="205">
        <v>1</v>
      </c>
      <c r="AZ70" s="205">
        <v>1</v>
      </c>
      <c r="BA70" s="205">
        <f>IF(AZ70=1,G70,0)</f>
        <v>0</v>
      </c>
      <c r="BB70" s="205">
        <f>IF(AZ70=2,G70,0)</f>
        <v>0</v>
      </c>
      <c r="BC70" s="205">
        <f>IF(AZ70=3,G70,0)</f>
        <v>0</v>
      </c>
      <c r="BD70" s="205">
        <f>IF(AZ70=4,G70,0)</f>
        <v>0</v>
      </c>
      <c r="BE70" s="205">
        <f>IF(AZ70=5,G70,0)</f>
        <v>0</v>
      </c>
      <c r="CA70" s="232">
        <v>1</v>
      </c>
      <c r="CB70" s="232">
        <v>1</v>
      </c>
    </row>
    <row r="71" spans="1:80">
      <c r="A71" s="241"/>
      <c r="B71" s="245"/>
      <c r="C71" s="375" t="s">
        <v>146</v>
      </c>
      <c r="D71" s="376"/>
      <c r="E71" s="246">
        <v>3.8292999999999999</v>
      </c>
      <c r="F71" s="247"/>
      <c r="G71" s="248"/>
      <c r="H71" s="249"/>
      <c r="I71" s="243"/>
      <c r="J71" s="250"/>
      <c r="K71" s="243"/>
      <c r="M71" s="244" t="s">
        <v>146</v>
      </c>
      <c r="O71" s="232"/>
    </row>
    <row r="72" spans="1:80">
      <c r="A72" s="233">
        <v>22</v>
      </c>
      <c r="B72" s="234" t="s">
        <v>147</v>
      </c>
      <c r="C72" s="235" t="s">
        <v>148</v>
      </c>
      <c r="D72" s="236" t="s">
        <v>1886</v>
      </c>
      <c r="E72" s="237">
        <v>0.317</v>
      </c>
      <c r="F72" s="237">
        <v>0</v>
      </c>
      <c r="G72" s="238">
        <f>E72*F72</f>
        <v>0</v>
      </c>
      <c r="H72" s="239">
        <v>1</v>
      </c>
      <c r="I72" s="240">
        <f>E72*H72</f>
        <v>0.317</v>
      </c>
      <c r="J72" s="239"/>
      <c r="K72" s="240">
        <f>E72*J72</f>
        <v>0</v>
      </c>
      <c r="O72" s="232">
        <v>2</v>
      </c>
      <c r="AA72" s="205">
        <v>3</v>
      </c>
      <c r="AB72" s="205">
        <v>1</v>
      </c>
      <c r="AC72" s="205">
        <v>13380630</v>
      </c>
      <c r="AZ72" s="205">
        <v>1</v>
      </c>
      <c r="BA72" s="205">
        <f>IF(AZ72=1,G72,0)</f>
        <v>0</v>
      </c>
      <c r="BB72" s="205">
        <f>IF(AZ72=2,G72,0)</f>
        <v>0</v>
      </c>
      <c r="BC72" s="205">
        <f>IF(AZ72=3,G72,0)</f>
        <v>0</v>
      </c>
      <c r="BD72" s="205">
        <f>IF(AZ72=4,G72,0)</f>
        <v>0</v>
      </c>
      <c r="BE72" s="205">
        <f>IF(AZ72=5,G72,0)</f>
        <v>0</v>
      </c>
      <c r="CA72" s="232">
        <v>3</v>
      </c>
      <c r="CB72" s="232">
        <v>1</v>
      </c>
    </row>
    <row r="73" spans="1:80">
      <c r="A73" s="241"/>
      <c r="B73" s="245"/>
      <c r="C73" s="375" t="s">
        <v>149</v>
      </c>
      <c r="D73" s="376"/>
      <c r="E73" s="246">
        <v>0</v>
      </c>
      <c r="F73" s="247"/>
      <c r="G73" s="248"/>
      <c r="H73" s="249"/>
      <c r="I73" s="243"/>
      <c r="J73" s="250"/>
      <c r="K73" s="243"/>
      <c r="M73" s="244" t="s">
        <v>149</v>
      </c>
      <c r="O73" s="232"/>
    </row>
    <row r="74" spans="1:80">
      <c r="A74" s="241"/>
      <c r="B74" s="245"/>
      <c r="C74" s="375" t="s">
        <v>150</v>
      </c>
      <c r="D74" s="376"/>
      <c r="E74" s="246">
        <v>0.20480000000000001</v>
      </c>
      <c r="F74" s="247"/>
      <c r="G74" s="248"/>
      <c r="H74" s="249"/>
      <c r="I74" s="243"/>
      <c r="J74" s="250"/>
      <c r="K74" s="243"/>
      <c r="M74" s="244" t="s">
        <v>150</v>
      </c>
      <c r="O74" s="232"/>
    </row>
    <row r="75" spans="1:80">
      <c r="A75" s="241"/>
      <c r="B75" s="245"/>
      <c r="C75" s="375" t="s">
        <v>151</v>
      </c>
      <c r="D75" s="376"/>
      <c r="E75" s="246">
        <v>0.11219999999999999</v>
      </c>
      <c r="F75" s="247"/>
      <c r="G75" s="248"/>
      <c r="H75" s="249"/>
      <c r="I75" s="243"/>
      <c r="J75" s="250"/>
      <c r="K75" s="243"/>
      <c r="M75" s="244" t="s">
        <v>151</v>
      </c>
      <c r="O75" s="232"/>
    </row>
    <row r="76" spans="1:80">
      <c r="A76" s="233">
        <v>23</v>
      </c>
      <c r="B76" s="234" t="s">
        <v>1150</v>
      </c>
      <c r="C76" s="235" t="s">
        <v>1151</v>
      </c>
      <c r="D76" s="236" t="s">
        <v>1886</v>
      </c>
      <c r="E76" s="237">
        <v>0.50590000000000002</v>
      </c>
      <c r="F76" s="237">
        <v>0</v>
      </c>
      <c r="G76" s="238">
        <f>E76*F76</f>
        <v>0</v>
      </c>
      <c r="H76" s="239">
        <v>1</v>
      </c>
      <c r="I76" s="240">
        <f>E76*H76</f>
        <v>0.50590000000000002</v>
      </c>
      <c r="J76" s="239"/>
      <c r="K76" s="240">
        <f>E76*J76</f>
        <v>0</v>
      </c>
      <c r="O76" s="232">
        <v>2</v>
      </c>
      <c r="AA76" s="205">
        <v>3</v>
      </c>
      <c r="AB76" s="205">
        <v>7</v>
      </c>
      <c r="AC76" s="205">
        <v>13480910</v>
      </c>
      <c r="AZ76" s="205">
        <v>1</v>
      </c>
      <c r="BA76" s="205">
        <f>IF(AZ76=1,G76,0)</f>
        <v>0</v>
      </c>
      <c r="BB76" s="205">
        <f>IF(AZ76=2,G76,0)</f>
        <v>0</v>
      </c>
      <c r="BC76" s="205">
        <f>IF(AZ76=3,G76,0)</f>
        <v>0</v>
      </c>
      <c r="BD76" s="205">
        <f>IF(AZ76=4,G76,0)</f>
        <v>0</v>
      </c>
      <c r="BE76" s="205">
        <f>IF(AZ76=5,G76,0)</f>
        <v>0</v>
      </c>
      <c r="CA76" s="232">
        <v>3</v>
      </c>
      <c r="CB76" s="232">
        <v>7</v>
      </c>
    </row>
    <row r="77" spans="1:80">
      <c r="A77" s="241"/>
      <c r="B77" s="245"/>
      <c r="C77" s="375" t="s">
        <v>149</v>
      </c>
      <c r="D77" s="376"/>
      <c r="E77" s="246">
        <v>0</v>
      </c>
      <c r="F77" s="247"/>
      <c r="G77" s="248"/>
      <c r="H77" s="249"/>
      <c r="I77" s="243"/>
      <c r="J77" s="250"/>
      <c r="K77" s="243"/>
      <c r="M77" s="244" t="s">
        <v>149</v>
      </c>
      <c r="O77" s="232"/>
    </row>
    <row r="78" spans="1:80">
      <c r="A78" s="241"/>
      <c r="B78" s="245"/>
      <c r="C78" s="375" t="s">
        <v>152</v>
      </c>
      <c r="D78" s="376"/>
      <c r="E78" s="246">
        <v>0.1638</v>
      </c>
      <c r="F78" s="247"/>
      <c r="G78" s="248"/>
      <c r="H78" s="249"/>
      <c r="I78" s="243"/>
      <c r="J78" s="250"/>
      <c r="K78" s="243"/>
      <c r="M78" s="244" t="s">
        <v>152</v>
      </c>
      <c r="O78" s="232"/>
    </row>
    <row r="79" spans="1:80">
      <c r="A79" s="241"/>
      <c r="B79" s="245"/>
      <c r="C79" s="375" t="s">
        <v>153</v>
      </c>
      <c r="D79" s="376"/>
      <c r="E79" s="246">
        <v>0.2409</v>
      </c>
      <c r="F79" s="247"/>
      <c r="G79" s="248"/>
      <c r="H79" s="249"/>
      <c r="I79" s="243"/>
      <c r="J79" s="250"/>
      <c r="K79" s="243"/>
      <c r="M79" s="244" t="s">
        <v>153</v>
      </c>
      <c r="O79" s="232"/>
    </row>
    <row r="80" spans="1:80">
      <c r="A80" s="241"/>
      <c r="B80" s="245"/>
      <c r="C80" s="375" t="s">
        <v>154</v>
      </c>
      <c r="D80" s="376"/>
      <c r="E80" s="246">
        <v>0.1012</v>
      </c>
      <c r="F80" s="247"/>
      <c r="G80" s="248"/>
      <c r="H80" s="249"/>
      <c r="I80" s="243"/>
      <c r="J80" s="250"/>
      <c r="K80" s="243"/>
      <c r="M80" s="244" t="s">
        <v>154</v>
      </c>
      <c r="O80" s="232"/>
    </row>
    <row r="81" spans="1:80">
      <c r="A81" s="251"/>
      <c r="B81" s="252" t="s">
        <v>1662</v>
      </c>
      <c r="C81" s="253" t="s">
        <v>1790</v>
      </c>
      <c r="D81" s="254"/>
      <c r="E81" s="255"/>
      <c r="F81" s="256"/>
      <c r="G81" s="257">
        <f>SUM(G23:G80)</f>
        <v>0</v>
      </c>
      <c r="H81" s="258"/>
      <c r="I81" s="259">
        <f>SUM(I23:I80)</f>
        <v>51.258060120999993</v>
      </c>
      <c r="J81" s="258"/>
      <c r="K81" s="259">
        <f>SUM(K23:K80)</f>
        <v>0</v>
      </c>
      <c r="O81" s="232">
        <v>4</v>
      </c>
      <c r="BA81" s="260">
        <f>SUM(BA23:BA80)</f>
        <v>0</v>
      </c>
      <c r="BB81" s="260">
        <f>SUM(BB23:BB80)</f>
        <v>0</v>
      </c>
      <c r="BC81" s="260">
        <f>SUM(BC23:BC80)</f>
        <v>0</v>
      </c>
      <c r="BD81" s="260">
        <f>SUM(BD23:BD80)</f>
        <v>0</v>
      </c>
      <c r="BE81" s="260">
        <f>SUM(BE23:BE80)</f>
        <v>0</v>
      </c>
    </row>
    <row r="82" spans="1:80">
      <c r="A82" s="222" t="s">
        <v>1659</v>
      </c>
      <c r="B82" s="223" t="s">
        <v>1892</v>
      </c>
      <c r="C82" s="224" t="s">
        <v>1893</v>
      </c>
      <c r="D82" s="225"/>
      <c r="E82" s="226"/>
      <c r="F82" s="226"/>
      <c r="G82" s="227"/>
      <c r="H82" s="228"/>
      <c r="I82" s="229"/>
      <c r="J82" s="230"/>
      <c r="K82" s="231"/>
      <c r="O82" s="232">
        <v>1</v>
      </c>
    </row>
    <row r="83" spans="1:80">
      <c r="A83" s="233">
        <v>24</v>
      </c>
      <c r="B83" s="234" t="s">
        <v>155</v>
      </c>
      <c r="C83" s="235" t="s">
        <v>156</v>
      </c>
      <c r="D83" s="236" t="s">
        <v>1798</v>
      </c>
      <c r="E83" s="237">
        <v>4</v>
      </c>
      <c r="F83" s="237">
        <v>0</v>
      </c>
      <c r="G83" s="238">
        <f>E83*F83</f>
        <v>0</v>
      </c>
      <c r="H83" s="239">
        <v>0.30159000000000002</v>
      </c>
      <c r="I83" s="240">
        <f>E83*H83</f>
        <v>1.2063600000000001</v>
      </c>
      <c r="J83" s="239">
        <v>0</v>
      </c>
      <c r="K83" s="240">
        <f>E83*J83</f>
        <v>0</v>
      </c>
      <c r="O83" s="232">
        <v>2</v>
      </c>
      <c r="AA83" s="205">
        <v>1</v>
      </c>
      <c r="AB83" s="205">
        <v>1</v>
      </c>
      <c r="AC83" s="205">
        <v>1</v>
      </c>
      <c r="AZ83" s="205">
        <v>1</v>
      </c>
      <c r="BA83" s="205">
        <f>IF(AZ83=1,G83,0)</f>
        <v>0</v>
      </c>
      <c r="BB83" s="205">
        <f>IF(AZ83=2,G83,0)</f>
        <v>0</v>
      </c>
      <c r="BC83" s="205">
        <f>IF(AZ83=3,G83,0)</f>
        <v>0</v>
      </c>
      <c r="BD83" s="205">
        <f>IF(AZ83=4,G83,0)</f>
        <v>0</v>
      </c>
      <c r="BE83" s="205">
        <f>IF(AZ83=5,G83,0)</f>
        <v>0</v>
      </c>
      <c r="CA83" s="232">
        <v>1</v>
      </c>
      <c r="CB83" s="232">
        <v>1</v>
      </c>
    </row>
    <row r="84" spans="1:80">
      <c r="A84" s="241"/>
      <c r="B84" s="245"/>
      <c r="C84" s="375" t="s">
        <v>157</v>
      </c>
      <c r="D84" s="376"/>
      <c r="E84" s="246">
        <v>2</v>
      </c>
      <c r="F84" s="247"/>
      <c r="G84" s="248"/>
      <c r="H84" s="249"/>
      <c r="I84" s="243"/>
      <c r="J84" s="250"/>
      <c r="K84" s="243"/>
      <c r="M84" s="244" t="s">
        <v>157</v>
      </c>
      <c r="O84" s="232"/>
    </row>
    <row r="85" spans="1:80">
      <c r="A85" s="241"/>
      <c r="B85" s="245"/>
      <c r="C85" s="375" t="s">
        <v>158</v>
      </c>
      <c r="D85" s="376"/>
      <c r="E85" s="246">
        <v>2</v>
      </c>
      <c r="F85" s="247"/>
      <c r="G85" s="248"/>
      <c r="H85" s="249"/>
      <c r="I85" s="243"/>
      <c r="J85" s="250"/>
      <c r="K85" s="243"/>
      <c r="M85" s="244" t="s">
        <v>158</v>
      </c>
      <c r="O85" s="232"/>
    </row>
    <row r="86" spans="1:80">
      <c r="A86" s="233">
        <v>25</v>
      </c>
      <c r="B86" s="234" t="s">
        <v>159</v>
      </c>
      <c r="C86" s="235" t="s">
        <v>160</v>
      </c>
      <c r="D86" s="236" t="s">
        <v>1798</v>
      </c>
      <c r="E86" s="237">
        <v>30</v>
      </c>
      <c r="F86" s="237">
        <v>0</v>
      </c>
      <c r="G86" s="238">
        <f>E86*F86</f>
        <v>0</v>
      </c>
      <c r="H86" s="239">
        <v>0.41224</v>
      </c>
      <c r="I86" s="240">
        <f>E86*H86</f>
        <v>12.3672</v>
      </c>
      <c r="J86" s="239">
        <v>0</v>
      </c>
      <c r="K86" s="240">
        <f>E86*J86</f>
        <v>0</v>
      </c>
      <c r="O86" s="232">
        <v>2</v>
      </c>
      <c r="AA86" s="205">
        <v>1</v>
      </c>
      <c r="AB86" s="205">
        <v>1</v>
      </c>
      <c r="AC86" s="205">
        <v>1</v>
      </c>
      <c r="AZ86" s="205">
        <v>1</v>
      </c>
      <c r="BA86" s="205">
        <f>IF(AZ86=1,G86,0)</f>
        <v>0</v>
      </c>
      <c r="BB86" s="205">
        <f>IF(AZ86=2,G86,0)</f>
        <v>0</v>
      </c>
      <c r="BC86" s="205">
        <f>IF(AZ86=3,G86,0)</f>
        <v>0</v>
      </c>
      <c r="BD86" s="205">
        <f>IF(AZ86=4,G86,0)</f>
        <v>0</v>
      </c>
      <c r="BE86" s="205">
        <f>IF(AZ86=5,G86,0)</f>
        <v>0</v>
      </c>
      <c r="CA86" s="232">
        <v>1</v>
      </c>
      <c r="CB86" s="232">
        <v>1</v>
      </c>
    </row>
    <row r="87" spans="1:80">
      <c r="A87" s="241"/>
      <c r="B87" s="245"/>
      <c r="C87" s="375" t="s">
        <v>161</v>
      </c>
      <c r="D87" s="376"/>
      <c r="E87" s="246">
        <v>30</v>
      </c>
      <c r="F87" s="247"/>
      <c r="G87" s="248"/>
      <c r="H87" s="249"/>
      <c r="I87" s="243"/>
      <c r="J87" s="250"/>
      <c r="K87" s="243"/>
      <c r="M87" s="244" t="s">
        <v>161</v>
      </c>
      <c r="O87" s="232"/>
    </row>
    <row r="88" spans="1:80">
      <c r="A88" s="233">
        <v>26</v>
      </c>
      <c r="B88" s="234" t="s">
        <v>162</v>
      </c>
      <c r="C88" s="235" t="s">
        <v>163</v>
      </c>
      <c r="D88" s="236" t="s">
        <v>1723</v>
      </c>
      <c r="E88" s="237">
        <v>0.38250000000000001</v>
      </c>
      <c r="F88" s="237">
        <v>0</v>
      </c>
      <c r="G88" s="238">
        <f>E88*F88</f>
        <v>0</v>
      </c>
      <c r="H88" s="239">
        <v>2.52522</v>
      </c>
      <c r="I88" s="240">
        <f>E88*H88</f>
        <v>0.96589665000000002</v>
      </c>
      <c r="J88" s="239">
        <v>0</v>
      </c>
      <c r="K88" s="240">
        <f>E88*J88</f>
        <v>0</v>
      </c>
      <c r="O88" s="232">
        <v>2</v>
      </c>
      <c r="AA88" s="205">
        <v>1</v>
      </c>
      <c r="AB88" s="205">
        <v>1</v>
      </c>
      <c r="AC88" s="205">
        <v>1</v>
      </c>
      <c r="AZ88" s="205">
        <v>1</v>
      </c>
      <c r="BA88" s="205">
        <f>IF(AZ88=1,G88,0)</f>
        <v>0</v>
      </c>
      <c r="BB88" s="205">
        <f>IF(AZ88=2,G88,0)</f>
        <v>0</v>
      </c>
      <c r="BC88" s="205">
        <f>IF(AZ88=3,G88,0)</f>
        <v>0</v>
      </c>
      <c r="BD88" s="205">
        <f>IF(AZ88=4,G88,0)</f>
        <v>0</v>
      </c>
      <c r="BE88" s="205">
        <f>IF(AZ88=5,G88,0)</f>
        <v>0</v>
      </c>
      <c r="CA88" s="232">
        <v>1</v>
      </c>
      <c r="CB88" s="232">
        <v>1</v>
      </c>
    </row>
    <row r="89" spans="1:80">
      <c r="A89" s="241"/>
      <c r="B89" s="245"/>
      <c r="C89" s="375" t="s">
        <v>164</v>
      </c>
      <c r="D89" s="376"/>
      <c r="E89" s="246">
        <v>0.38250000000000001</v>
      </c>
      <c r="F89" s="247"/>
      <c r="G89" s="248"/>
      <c r="H89" s="249"/>
      <c r="I89" s="243"/>
      <c r="J89" s="250"/>
      <c r="K89" s="243"/>
      <c r="M89" s="244" t="s">
        <v>164</v>
      </c>
      <c r="O89" s="232"/>
    </row>
    <row r="90" spans="1:80">
      <c r="A90" s="233">
        <v>27</v>
      </c>
      <c r="B90" s="234" t="s">
        <v>165</v>
      </c>
      <c r="C90" s="235" t="s">
        <v>166</v>
      </c>
      <c r="D90" s="236" t="s">
        <v>1739</v>
      </c>
      <c r="E90" s="237">
        <v>5.22</v>
      </c>
      <c r="F90" s="237">
        <v>0</v>
      </c>
      <c r="G90" s="238">
        <f>E90*F90</f>
        <v>0</v>
      </c>
      <c r="H90" s="239">
        <v>5.1610000000000003E-2</v>
      </c>
      <c r="I90" s="240">
        <f>E90*H90</f>
        <v>0.26940419999999998</v>
      </c>
      <c r="J90" s="239">
        <v>0</v>
      </c>
      <c r="K90" s="240">
        <f>E90*J90</f>
        <v>0</v>
      </c>
      <c r="O90" s="232">
        <v>2</v>
      </c>
      <c r="AA90" s="205">
        <v>1</v>
      </c>
      <c r="AB90" s="205">
        <v>1</v>
      </c>
      <c r="AC90" s="205">
        <v>1</v>
      </c>
      <c r="AZ90" s="205">
        <v>1</v>
      </c>
      <c r="BA90" s="205">
        <f>IF(AZ90=1,G90,0)</f>
        <v>0</v>
      </c>
      <c r="BB90" s="205">
        <f>IF(AZ90=2,G90,0)</f>
        <v>0</v>
      </c>
      <c r="BC90" s="205">
        <f>IF(AZ90=3,G90,0)</f>
        <v>0</v>
      </c>
      <c r="BD90" s="205">
        <f>IF(AZ90=4,G90,0)</f>
        <v>0</v>
      </c>
      <c r="BE90" s="205">
        <f>IF(AZ90=5,G90,0)</f>
        <v>0</v>
      </c>
      <c r="CA90" s="232">
        <v>1</v>
      </c>
      <c r="CB90" s="232">
        <v>1</v>
      </c>
    </row>
    <row r="91" spans="1:80">
      <c r="A91" s="241"/>
      <c r="B91" s="245"/>
      <c r="C91" s="375" t="s">
        <v>167</v>
      </c>
      <c r="D91" s="376"/>
      <c r="E91" s="246">
        <v>5.22</v>
      </c>
      <c r="F91" s="247"/>
      <c r="G91" s="248"/>
      <c r="H91" s="249"/>
      <c r="I91" s="243"/>
      <c r="J91" s="250"/>
      <c r="K91" s="243"/>
      <c r="M91" s="244" t="s">
        <v>167</v>
      </c>
      <c r="O91" s="232"/>
    </row>
    <row r="92" spans="1:80">
      <c r="A92" s="233">
        <v>28</v>
      </c>
      <c r="B92" s="234" t="s">
        <v>168</v>
      </c>
      <c r="C92" s="235" t="s">
        <v>169</v>
      </c>
      <c r="D92" s="236" t="s">
        <v>1739</v>
      </c>
      <c r="E92" s="237">
        <v>5.22</v>
      </c>
      <c r="F92" s="237">
        <v>0</v>
      </c>
      <c r="G92" s="238">
        <f>E92*F92</f>
        <v>0</v>
      </c>
      <c r="H92" s="239">
        <v>0</v>
      </c>
      <c r="I92" s="240">
        <f>E92*H92</f>
        <v>0</v>
      </c>
      <c r="J92" s="239">
        <v>0</v>
      </c>
      <c r="K92" s="240">
        <f>E92*J92</f>
        <v>0</v>
      </c>
      <c r="O92" s="232">
        <v>2</v>
      </c>
      <c r="AA92" s="205">
        <v>1</v>
      </c>
      <c r="AB92" s="205">
        <v>1</v>
      </c>
      <c r="AC92" s="205">
        <v>1</v>
      </c>
      <c r="AZ92" s="205">
        <v>1</v>
      </c>
      <c r="BA92" s="205">
        <f>IF(AZ92=1,G92,0)</f>
        <v>0</v>
      </c>
      <c r="BB92" s="205">
        <f>IF(AZ92=2,G92,0)</f>
        <v>0</v>
      </c>
      <c r="BC92" s="205">
        <f>IF(AZ92=3,G92,0)</f>
        <v>0</v>
      </c>
      <c r="BD92" s="205">
        <f>IF(AZ92=4,G92,0)</f>
        <v>0</v>
      </c>
      <c r="BE92" s="205">
        <f>IF(AZ92=5,G92,0)</f>
        <v>0</v>
      </c>
      <c r="CA92" s="232">
        <v>1</v>
      </c>
      <c r="CB92" s="232">
        <v>1</v>
      </c>
    </row>
    <row r="93" spans="1:80">
      <c r="A93" s="241"/>
      <c r="B93" s="245"/>
      <c r="C93" s="375" t="s">
        <v>170</v>
      </c>
      <c r="D93" s="376"/>
      <c r="E93" s="246">
        <v>5.22</v>
      </c>
      <c r="F93" s="247"/>
      <c r="G93" s="248"/>
      <c r="H93" s="249"/>
      <c r="I93" s="243"/>
      <c r="J93" s="250"/>
      <c r="K93" s="243"/>
      <c r="M93" s="244" t="s">
        <v>170</v>
      </c>
      <c r="O93" s="232"/>
    </row>
    <row r="94" spans="1:80">
      <c r="A94" s="233">
        <v>29</v>
      </c>
      <c r="B94" s="234" t="s">
        <v>171</v>
      </c>
      <c r="C94" s="235" t="s">
        <v>172</v>
      </c>
      <c r="D94" s="236" t="s">
        <v>1772</v>
      </c>
      <c r="E94" s="237">
        <v>0.39689999999999998</v>
      </c>
      <c r="F94" s="237">
        <v>0</v>
      </c>
      <c r="G94" s="238">
        <f>E94*F94</f>
        <v>0</v>
      </c>
      <c r="H94" s="239">
        <v>1.02139</v>
      </c>
      <c r="I94" s="240">
        <f>E94*H94</f>
        <v>0.405389691</v>
      </c>
      <c r="J94" s="239">
        <v>0</v>
      </c>
      <c r="K94" s="240">
        <f>E94*J94</f>
        <v>0</v>
      </c>
      <c r="O94" s="232">
        <v>2</v>
      </c>
      <c r="AA94" s="205">
        <v>1</v>
      </c>
      <c r="AB94" s="205">
        <v>1</v>
      </c>
      <c r="AC94" s="205">
        <v>1</v>
      </c>
      <c r="AZ94" s="205">
        <v>1</v>
      </c>
      <c r="BA94" s="205">
        <f>IF(AZ94=1,G94,0)</f>
        <v>0</v>
      </c>
      <c r="BB94" s="205">
        <f>IF(AZ94=2,G94,0)</f>
        <v>0</v>
      </c>
      <c r="BC94" s="205">
        <f>IF(AZ94=3,G94,0)</f>
        <v>0</v>
      </c>
      <c r="BD94" s="205">
        <f>IF(AZ94=4,G94,0)</f>
        <v>0</v>
      </c>
      <c r="BE94" s="205">
        <f>IF(AZ94=5,G94,0)</f>
        <v>0</v>
      </c>
      <c r="CA94" s="232">
        <v>1</v>
      </c>
      <c r="CB94" s="232">
        <v>1</v>
      </c>
    </row>
    <row r="95" spans="1:80">
      <c r="A95" s="241"/>
      <c r="B95" s="245"/>
      <c r="C95" s="375" t="s">
        <v>173</v>
      </c>
      <c r="D95" s="376"/>
      <c r="E95" s="246">
        <v>4.5900000000000003E-2</v>
      </c>
      <c r="F95" s="247"/>
      <c r="G95" s="248"/>
      <c r="H95" s="249"/>
      <c r="I95" s="243"/>
      <c r="J95" s="250"/>
      <c r="K95" s="243"/>
      <c r="M95" s="244" t="s">
        <v>173</v>
      </c>
      <c r="O95" s="232"/>
    </row>
    <row r="96" spans="1:80" ht="22.5">
      <c r="A96" s="241"/>
      <c r="B96" s="245"/>
      <c r="C96" s="375" t="s">
        <v>174</v>
      </c>
      <c r="D96" s="376"/>
      <c r="E96" s="246">
        <v>0.27300000000000002</v>
      </c>
      <c r="F96" s="247"/>
      <c r="G96" s="248"/>
      <c r="H96" s="249"/>
      <c r="I96" s="243"/>
      <c r="J96" s="250"/>
      <c r="K96" s="243"/>
      <c r="M96" s="244" t="s">
        <v>174</v>
      </c>
      <c r="O96" s="232"/>
    </row>
    <row r="97" spans="1:80" ht="22.5">
      <c r="A97" s="241"/>
      <c r="B97" s="245"/>
      <c r="C97" s="375" t="s">
        <v>175</v>
      </c>
      <c r="D97" s="376"/>
      <c r="E97" s="246">
        <v>7.8E-2</v>
      </c>
      <c r="F97" s="247"/>
      <c r="G97" s="248"/>
      <c r="H97" s="249"/>
      <c r="I97" s="243"/>
      <c r="J97" s="250"/>
      <c r="K97" s="243"/>
      <c r="M97" s="244" t="s">
        <v>175</v>
      </c>
      <c r="O97" s="232"/>
    </row>
    <row r="98" spans="1:80">
      <c r="A98" s="233">
        <v>30</v>
      </c>
      <c r="B98" s="234" t="s">
        <v>176</v>
      </c>
      <c r="C98" s="235" t="s">
        <v>177</v>
      </c>
      <c r="D98" s="236" t="s">
        <v>1723</v>
      </c>
      <c r="E98" s="237">
        <v>0.99</v>
      </c>
      <c r="F98" s="237">
        <v>0</v>
      </c>
      <c r="G98" s="238">
        <f>E98*F98</f>
        <v>0</v>
      </c>
      <c r="H98" s="239">
        <v>2.5251100000000002</v>
      </c>
      <c r="I98" s="240">
        <f>E98*H98</f>
        <v>2.4998589</v>
      </c>
      <c r="J98" s="239">
        <v>0</v>
      </c>
      <c r="K98" s="240">
        <f>E98*J98</f>
        <v>0</v>
      </c>
      <c r="O98" s="232">
        <v>2</v>
      </c>
      <c r="AA98" s="205">
        <v>1</v>
      </c>
      <c r="AB98" s="205">
        <v>1</v>
      </c>
      <c r="AC98" s="205">
        <v>1</v>
      </c>
      <c r="AZ98" s="205">
        <v>1</v>
      </c>
      <c r="BA98" s="205">
        <f>IF(AZ98=1,G98,0)</f>
        <v>0</v>
      </c>
      <c r="BB98" s="205">
        <f>IF(AZ98=2,G98,0)</f>
        <v>0</v>
      </c>
      <c r="BC98" s="205">
        <f>IF(AZ98=3,G98,0)</f>
        <v>0</v>
      </c>
      <c r="BD98" s="205">
        <f>IF(AZ98=4,G98,0)</f>
        <v>0</v>
      </c>
      <c r="BE98" s="205">
        <f>IF(AZ98=5,G98,0)</f>
        <v>0</v>
      </c>
      <c r="CA98" s="232">
        <v>1</v>
      </c>
      <c r="CB98" s="232">
        <v>1</v>
      </c>
    </row>
    <row r="99" spans="1:80">
      <c r="A99" s="241"/>
      <c r="B99" s="245"/>
      <c r="C99" s="375" t="s">
        <v>178</v>
      </c>
      <c r="D99" s="376"/>
      <c r="E99" s="246">
        <v>0.99</v>
      </c>
      <c r="F99" s="247"/>
      <c r="G99" s="248"/>
      <c r="H99" s="249"/>
      <c r="I99" s="243"/>
      <c r="J99" s="250"/>
      <c r="K99" s="243"/>
      <c r="M99" s="244" t="s">
        <v>178</v>
      </c>
      <c r="O99" s="232"/>
    </row>
    <row r="100" spans="1:80">
      <c r="A100" s="233">
        <v>31</v>
      </c>
      <c r="B100" s="234" t="s">
        <v>179</v>
      </c>
      <c r="C100" s="235" t="s">
        <v>180</v>
      </c>
      <c r="D100" s="236" t="s">
        <v>1739</v>
      </c>
      <c r="E100" s="237">
        <v>9.75</v>
      </c>
      <c r="F100" s="237">
        <v>0</v>
      </c>
      <c r="G100" s="238">
        <f>E100*F100</f>
        <v>0</v>
      </c>
      <c r="H100" s="239">
        <v>5.7700000000000001E-2</v>
      </c>
      <c r="I100" s="240">
        <f>E100*H100</f>
        <v>0.56257500000000005</v>
      </c>
      <c r="J100" s="239">
        <v>0</v>
      </c>
      <c r="K100" s="240">
        <f>E100*J100</f>
        <v>0</v>
      </c>
      <c r="O100" s="232">
        <v>2</v>
      </c>
      <c r="AA100" s="205">
        <v>1</v>
      </c>
      <c r="AB100" s="205">
        <v>1</v>
      </c>
      <c r="AC100" s="205">
        <v>1</v>
      </c>
      <c r="AZ100" s="205">
        <v>1</v>
      </c>
      <c r="BA100" s="205">
        <f>IF(AZ100=1,G100,0)</f>
        <v>0</v>
      </c>
      <c r="BB100" s="205">
        <f>IF(AZ100=2,G100,0)</f>
        <v>0</v>
      </c>
      <c r="BC100" s="205">
        <f>IF(AZ100=3,G100,0)</f>
        <v>0</v>
      </c>
      <c r="BD100" s="205">
        <f>IF(AZ100=4,G100,0)</f>
        <v>0</v>
      </c>
      <c r="BE100" s="205">
        <f>IF(AZ100=5,G100,0)</f>
        <v>0</v>
      </c>
      <c r="CA100" s="232">
        <v>1</v>
      </c>
      <c r="CB100" s="232">
        <v>1</v>
      </c>
    </row>
    <row r="101" spans="1:80" ht="22.5">
      <c r="A101" s="241"/>
      <c r="B101" s="245"/>
      <c r="C101" s="375" t="s">
        <v>181</v>
      </c>
      <c r="D101" s="376"/>
      <c r="E101" s="246">
        <v>9.75</v>
      </c>
      <c r="F101" s="247"/>
      <c r="G101" s="248"/>
      <c r="H101" s="249"/>
      <c r="I101" s="243"/>
      <c r="J101" s="250"/>
      <c r="K101" s="243"/>
      <c r="M101" s="244" t="s">
        <v>181</v>
      </c>
      <c r="O101" s="232"/>
    </row>
    <row r="102" spans="1:80">
      <c r="A102" s="233">
        <v>32</v>
      </c>
      <c r="B102" s="234" t="s">
        <v>182</v>
      </c>
      <c r="C102" s="235" t="s">
        <v>183</v>
      </c>
      <c r="D102" s="236" t="s">
        <v>1739</v>
      </c>
      <c r="E102" s="237">
        <v>9.75</v>
      </c>
      <c r="F102" s="237">
        <v>0</v>
      </c>
      <c r="G102" s="238">
        <f>E102*F102</f>
        <v>0</v>
      </c>
      <c r="H102" s="239">
        <v>0</v>
      </c>
      <c r="I102" s="240">
        <f>E102*H102</f>
        <v>0</v>
      </c>
      <c r="J102" s="239">
        <v>0</v>
      </c>
      <c r="K102" s="240">
        <f>E102*J102</f>
        <v>0</v>
      </c>
      <c r="O102" s="232">
        <v>2</v>
      </c>
      <c r="AA102" s="205">
        <v>1</v>
      </c>
      <c r="AB102" s="205">
        <v>1</v>
      </c>
      <c r="AC102" s="205">
        <v>1</v>
      </c>
      <c r="AZ102" s="205">
        <v>1</v>
      </c>
      <c r="BA102" s="205">
        <f>IF(AZ102=1,G102,0)</f>
        <v>0</v>
      </c>
      <c r="BB102" s="205">
        <f>IF(AZ102=2,G102,0)</f>
        <v>0</v>
      </c>
      <c r="BC102" s="205">
        <f>IF(AZ102=3,G102,0)</f>
        <v>0</v>
      </c>
      <c r="BD102" s="205">
        <f>IF(AZ102=4,G102,0)</f>
        <v>0</v>
      </c>
      <c r="BE102" s="205">
        <f>IF(AZ102=5,G102,0)</f>
        <v>0</v>
      </c>
      <c r="CA102" s="232">
        <v>1</v>
      </c>
      <c r="CB102" s="232">
        <v>1</v>
      </c>
    </row>
    <row r="103" spans="1:80">
      <c r="A103" s="241"/>
      <c r="B103" s="245"/>
      <c r="C103" s="375" t="s">
        <v>184</v>
      </c>
      <c r="D103" s="376"/>
      <c r="E103" s="246">
        <v>9.75</v>
      </c>
      <c r="F103" s="247"/>
      <c r="G103" s="248"/>
      <c r="H103" s="249"/>
      <c r="I103" s="243"/>
      <c r="J103" s="250"/>
      <c r="K103" s="243"/>
      <c r="M103" s="244" t="s">
        <v>184</v>
      </c>
      <c r="O103" s="232"/>
    </row>
    <row r="104" spans="1:80">
      <c r="A104" s="233">
        <v>33</v>
      </c>
      <c r="B104" s="234" t="s">
        <v>185</v>
      </c>
      <c r="C104" s="235" t="s">
        <v>186</v>
      </c>
      <c r="D104" s="236" t="s">
        <v>1739</v>
      </c>
      <c r="E104" s="237">
        <v>2.97</v>
      </c>
      <c r="F104" s="237">
        <v>0</v>
      </c>
      <c r="G104" s="238">
        <f>E104*F104</f>
        <v>0</v>
      </c>
      <c r="H104" s="239">
        <v>6.3299999999999997E-3</v>
      </c>
      <c r="I104" s="240">
        <f>E104*H104</f>
        <v>1.88001E-2</v>
      </c>
      <c r="J104" s="239">
        <v>0</v>
      </c>
      <c r="K104" s="240">
        <f>E104*J104</f>
        <v>0</v>
      </c>
      <c r="O104" s="232">
        <v>2</v>
      </c>
      <c r="AA104" s="205">
        <v>1</v>
      </c>
      <c r="AB104" s="205">
        <v>1</v>
      </c>
      <c r="AC104" s="205">
        <v>1</v>
      </c>
      <c r="AZ104" s="205">
        <v>1</v>
      </c>
      <c r="BA104" s="205">
        <f>IF(AZ104=1,G104,0)</f>
        <v>0</v>
      </c>
      <c r="BB104" s="205">
        <f>IF(AZ104=2,G104,0)</f>
        <v>0</v>
      </c>
      <c r="BC104" s="205">
        <f>IF(AZ104=3,G104,0)</f>
        <v>0</v>
      </c>
      <c r="BD104" s="205">
        <f>IF(AZ104=4,G104,0)</f>
        <v>0</v>
      </c>
      <c r="BE104" s="205">
        <f>IF(AZ104=5,G104,0)</f>
        <v>0</v>
      </c>
      <c r="CA104" s="232">
        <v>1</v>
      </c>
      <c r="CB104" s="232">
        <v>1</v>
      </c>
    </row>
    <row r="105" spans="1:80">
      <c r="A105" s="241"/>
      <c r="B105" s="245"/>
      <c r="C105" s="375" t="s">
        <v>187</v>
      </c>
      <c r="D105" s="376"/>
      <c r="E105" s="246">
        <v>2.97</v>
      </c>
      <c r="F105" s="247"/>
      <c r="G105" s="248"/>
      <c r="H105" s="249"/>
      <c r="I105" s="243"/>
      <c r="J105" s="250"/>
      <c r="K105" s="243"/>
      <c r="M105" s="244" t="s">
        <v>187</v>
      </c>
      <c r="O105" s="232"/>
    </row>
    <row r="106" spans="1:80">
      <c r="A106" s="233">
        <v>34</v>
      </c>
      <c r="B106" s="234" t="s">
        <v>188</v>
      </c>
      <c r="C106" s="235" t="s">
        <v>189</v>
      </c>
      <c r="D106" s="236" t="s">
        <v>1739</v>
      </c>
      <c r="E106" s="237">
        <v>2.97</v>
      </c>
      <c r="F106" s="237">
        <v>0</v>
      </c>
      <c r="G106" s="238">
        <f>E106*F106</f>
        <v>0</v>
      </c>
      <c r="H106" s="239">
        <v>0</v>
      </c>
      <c r="I106" s="240">
        <f>E106*H106</f>
        <v>0</v>
      </c>
      <c r="J106" s="239">
        <v>0</v>
      </c>
      <c r="K106" s="240">
        <f>E106*J106</f>
        <v>0</v>
      </c>
      <c r="O106" s="232">
        <v>2</v>
      </c>
      <c r="AA106" s="205">
        <v>1</v>
      </c>
      <c r="AB106" s="205">
        <v>1</v>
      </c>
      <c r="AC106" s="205">
        <v>1</v>
      </c>
      <c r="AZ106" s="205">
        <v>1</v>
      </c>
      <c r="BA106" s="205">
        <f>IF(AZ106=1,G106,0)</f>
        <v>0</v>
      </c>
      <c r="BB106" s="205">
        <f>IF(AZ106=2,G106,0)</f>
        <v>0</v>
      </c>
      <c r="BC106" s="205">
        <f>IF(AZ106=3,G106,0)</f>
        <v>0</v>
      </c>
      <c r="BD106" s="205">
        <f>IF(AZ106=4,G106,0)</f>
        <v>0</v>
      </c>
      <c r="BE106" s="205">
        <f>IF(AZ106=5,G106,0)</f>
        <v>0</v>
      </c>
      <c r="CA106" s="232">
        <v>1</v>
      </c>
      <c r="CB106" s="232">
        <v>1</v>
      </c>
    </row>
    <row r="107" spans="1:80">
      <c r="A107" s="241"/>
      <c r="B107" s="245"/>
      <c r="C107" s="375" t="s">
        <v>190</v>
      </c>
      <c r="D107" s="376"/>
      <c r="E107" s="246">
        <v>2.97</v>
      </c>
      <c r="F107" s="247"/>
      <c r="G107" s="248"/>
      <c r="H107" s="249"/>
      <c r="I107" s="243"/>
      <c r="J107" s="250"/>
      <c r="K107" s="243"/>
      <c r="M107" s="244" t="s">
        <v>190</v>
      </c>
      <c r="O107" s="232"/>
    </row>
    <row r="108" spans="1:80">
      <c r="A108" s="233">
        <v>35</v>
      </c>
      <c r="B108" s="234" t="s">
        <v>191</v>
      </c>
      <c r="C108" s="235" t="s">
        <v>192</v>
      </c>
      <c r="D108" s="236" t="s">
        <v>1772</v>
      </c>
      <c r="E108" s="237">
        <v>0.2475</v>
      </c>
      <c r="F108" s="237">
        <v>0</v>
      </c>
      <c r="G108" s="238">
        <f>E108*F108</f>
        <v>0</v>
      </c>
      <c r="H108" s="239">
        <v>1.01939</v>
      </c>
      <c r="I108" s="240">
        <f>E108*H108</f>
        <v>0.25229902500000001</v>
      </c>
      <c r="J108" s="239">
        <v>0</v>
      </c>
      <c r="K108" s="240">
        <f>E108*J108</f>
        <v>0</v>
      </c>
      <c r="O108" s="232">
        <v>2</v>
      </c>
      <c r="AA108" s="205">
        <v>1</v>
      </c>
      <c r="AB108" s="205">
        <v>1</v>
      </c>
      <c r="AC108" s="205">
        <v>1</v>
      </c>
      <c r="AZ108" s="205">
        <v>1</v>
      </c>
      <c r="BA108" s="205">
        <f>IF(AZ108=1,G108,0)</f>
        <v>0</v>
      </c>
      <c r="BB108" s="205">
        <f>IF(AZ108=2,G108,0)</f>
        <v>0</v>
      </c>
      <c r="BC108" s="205">
        <f>IF(AZ108=3,G108,0)</f>
        <v>0</v>
      </c>
      <c r="BD108" s="205">
        <f>IF(AZ108=4,G108,0)</f>
        <v>0</v>
      </c>
      <c r="BE108" s="205">
        <f>IF(AZ108=5,G108,0)</f>
        <v>0</v>
      </c>
      <c r="CA108" s="232">
        <v>1</v>
      </c>
      <c r="CB108" s="232">
        <v>1</v>
      </c>
    </row>
    <row r="109" spans="1:80">
      <c r="A109" s="241"/>
      <c r="B109" s="245"/>
      <c r="C109" s="375" t="s">
        <v>193</v>
      </c>
      <c r="D109" s="376"/>
      <c r="E109" s="246">
        <v>0.2475</v>
      </c>
      <c r="F109" s="247"/>
      <c r="G109" s="248"/>
      <c r="H109" s="249"/>
      <c r="I109" s="243"/>
      <c r="J109" s="250"/>
      <c r="K109" s="243"/>
      <c r="M109" s="244" t="s">
        <v>193</v>
      </c>
      <c r="O109" s="232"/>
    </row>
    <row r="110" spans="1:80">
      <c r="A110" s="233">
        <v>36</v>
      </c>
      <c r="B110" s="234" t="s">
        <v>194</v>
      </c>
      <c r="C110" s="235" t="s">
        <v>195</v>
      </c>
      <c r="D110" s="236" t="s">
        <v>1723</v>
      </c>
      <c r="E110" s="237">
        <v>1.6355</v>
      </c>
      <c r="F110" s="237">
        <v>0</v>
      </c>
      <c r="G110" s="238">
        <f>E110*F110</f>
        <v>0</v>
      </c>
      <c r="H110" s="239">
        <v>2.5251700000000001</v>
      </c>
      <c r="I110" s="240">
        <f>E110*H110</f>
        <v>4.1299155350000003</v>
      </c>
      <c r="J110" s="239">
        <v>0</v>
      </c>
      <c r="K110" s="240">
        <f>E110*J110</f>
        <v>0</v>
      </c>
      <c r="O110" s="232">
        <v>2</v>
      </c>
      <c r="AA110" s="205">
        <v>1</v>
      </c>
      <c r="AB110" s="205">
        <v>1</v>
      </c>
      <c r="AC110" s="205">
        <v>1</v>
      </c>
      <c r="AZ110" s="205">
        <v>1</v>
      </c>
      <c r="BA110" s="205">
        <f>IF(AZ110=1,G110,0)</f>
        <v>0</v>
      </c>
      <c r="BB110" s="205">
        <f>IF(AZ110=2,G110,0)</f>
        <v>0</v>
      </c>
      <c r="BC110" s="205">
        <f>IF(AZ110=3,G110,0)</f>
        <v>0</v>
      </c>
      <c r="BD110" s="205">
        <f>IF(AZ110=4,G110,0)</f>
        <v>0</v>
      </c>
      <c r="BE110" s="205">
        <f>IF(AZ110=5,G110,0)</f>
        <v>0</v>
      </c>
      <c r="CA110" s="232">
        <v>1</v>
      </c>
      <c r="CB110" s="232">
        <v>1</v>
      </c>
    </row>
    <row r="111" spans="1:80" ht="22.5">
      <c r="A111" s="241"/>
      <c r="B111" s="245"/>
      <c r="C111" s="375" t="s">
        <v>196</v>
      </c>
      <c r="D111" s="376"/>
      <c r="E111" s="246">
        <v>0.84770000000000001</v>
      </c>
      <c r="F111" s="247"/>
      <c r="G111" s="248"/>
      <c r="H111" s="249"/>
      <c r="I111" s="243"/>
      <c r="J111" s="250"/>
      <c r="K111" s="243"/>
      <c r="M111" s="244" t="s">
        <v>196</v>
      </c>
      <c r="O111" s="232"/>
    </row>
    <row r="112" spans="1:80">
      <c r="A112" s="241"/>
      <c r="B112" s="245"/>
      <c r="C112" s="375" t="s">
        <v>197</v>
      </c>
      <c r="D112" s="376"/>
      <c r="E112" s="246">
        <v>0.1507</v>
      </c>
      <c r="F112" s="247"/>
      <c r="G112" s="248"/>
      <c r="H112" s="249"/>
      <c r="I112" s="243"/>
      <c r="J112" s="250"/>
      <c r="K112" s="243"/>
      <c r="M112" s="244" t="s">
        <v>197</v>
      </c>
      <c r="O112" s="232"/>
    </row>
    <row r="113" spans="1:80" ht="22.5">
      <c r="A113" s="241"/>
      <c r="B113" s="245"/>
      <c r="C113" s="375" t="s">
        <v>198</v>
      </c>
      <c r="D113" s="376"/>
      <c r="E113" s="246">
        <v>0.63700000000000001</v>
      </c>
      <c r="F113" s="247"/>
      <c r="G113" s="248"/>
      <c r="H113" s="249"/>
      <c r="I113" s="243"/>
      <c r="J113" s="250"/>
      <c r="K113" s="243"/>
      <c r="M113" s="244" t="s">
        <v>198</v>
      </c>
      <c r="O113" s="232"/>
    </row>
    <row r="114" spans="1:80">
      <c r="A114" s="233">
        <v>37</v>
      </c>
      <c r="B114" s="234" t="s">
        <v>199</v>
      </c>
      <c r="C114" s="235" t="s">
        <v>200</v>
      </c>
      <c r="D114" s="236" t="s">
        <v>1739</v>
      </c>
      <c r="E114" s="237">
        <v>19.454999999999998</v>
      </c>
      <c r="F114" s="237">
        <v>0</v>
      </c>
      <c r="G114" s="238">
        <f>E114*F114</f>
        <v>0</v>
      </c>
      <c r="H114" s="239">
        <v>7.8200000000000006E-3</v>
      </c>
      <c r="I114" s="240">
        <f>E114*H114</f>
        <v>0.1521381</v>
      </c>
      <c r="J114" s="239">
        <v>0</v>
      </c>
      <c r="K114" s="240">
        <f>E114*J114</f>
        <v>0</v>
      </c>
      <c r="O114" s="232">
        <v>2</v>
      </c>
      <c r="AA114" s="205">
        <v>1</v>
      </c>
      <c r="AB114" s="205">
        <v>1</v>
      </c>
      <c r="AC114" s="205">
        <v>1</v>
      </c>
      <c r="AZ114" s="205">
        <v>1</v>
      </c>
      <c r="BA114" s="205">
        <f>IF(AZ114=1,G114,0)</f>
        <v>0</v>
      </c>
      <c r="BB114" s="205">
        <f>IF(AZ114=2,G114,0)</f>
        <v>0</v>
      </c>
      <c r="BC114" s="205">
        <f>IF(AZ114=3,G114,0)</f>
        <v>0</v>
      </c>
      <c r="BD114" s="205">
        <f>IF(AZ114=4,G114,0)</f>
        <v>0</v>
      </c>
      <c r="BE114" s="205">
        <f>IF(AZ114=5,G114,0)</f>
        <v>0</v>
      </c>
      <c r="CA114" s="232">
        <v>1</v>
      </c>
      <c r="CB114" s="232">
        <v>1</v>
      </c>
    </row>
    <row r="115" spans="1:80" ht="22.5">
      <c r="A115" s="241"/>
      <c r="B115" s="245"/>
      <c r="C115" s="375" t="s">
        <v>201</v>
      </c>
      <c r="D115" s="376"/>
      <c r="E115" s="246">
        <v>13.29</v>
      </c>
      <c r="F115" s="247"/>
      <c r="G115" s="248"/>
      <c r="H115" s="249"/>
      <c r="I115" s="243"/>
      <c r="J115" s="250"/>
      <c r="K115" s="243"/>
      <c r="M115" s="244" t="s">
        <v>201</v>
      </c>
      <c r="O115" s="232"/>
    </row>
    <row r="116" spans="1:80" ht="22.5">
      <c r="A116" s="241"/>
      <c r="B116" s="245"/>
      <c r="C116" s="375" t="s">
        <v>202</v>
      </c>
      <c r="D116" s="376"/>
      <c r="E116" s="246">
        <v>6.165</v>
      </c>
      <c r="F116" s="247"/>
      <c r="G116" s="248"/>
      <c r="H116" s="249"/>
      <c r="I116" s="243"/>
      <c r="J116" s="250"/>
      <c r="K116" s="243"/>
      <c r="M116" s="244" t="s">
        <v>202</v>
      </c>
      <c r="O116" s="232"/>
    </row>
    <row r="117" spans="1:80">
      <c r="A117" s="233">
        <v>38</v>
      </c>
      <c r="B117" s="234" t="s">
        <v>203</v>
      </c>
      <c r="C117" s="235" t="s">
        <v>204</v>
      </c>
      <c r="D117" s="236" t="s">
        <v>1739</v>
      </c>
      <c r="E117" s="237">
        <v>19.454999999999998</v>
      </c>
      <c r="F117" s="237">
        <v>0</v>
      </c>
      <c r="G117" s="238">
        <f>E117*F117</f>
        <v>0</v>
      </c>
      <c r="H117" s="239">
        <v>0</v>
      </c>
      <c r="I117" s="240">
        <f>E117*H117</f>
        <v>0</v>
      </c>
      <c r="J117" s="239">
        <v>0</v>
      </c>
      <c r="K117" s="240">
        <f>E117*J117</f>
        <v>0</v>
      </c>
      <c r="O117" s="232">
        <v>2</v>
      </c>
      <c r="AA117" s="205">
        <v>1</v>
      </c>
      <c r="AB117" s="205">
        <v>1</v>
      </c>
      <c r="AC117" s="205">
        <v>1</v>
      </c>
      <c r="AZ117" s="205">
        <v>1</v>
      </c>
      <c r="BA117" s="205">
        <f>IF(AZ117=1,G117,0)</f>
        <v>0</v>
      </c>
      <c r="BB117" s="205">
        <f>IF(AZ117=2,G117,0)</f>
        <v>0</v>
      </c>
      <c r="BC117" s="205">
        <f>IF(AZ117=3,G117,0)</f>
        <v>0</v>
      </c>
      <c r="BD117" s="205">
        <f>IF(AZ117=4,G117,0)</f>
        <v>0</v>
      </c>
      <c r="BE117" s="205">
        <f>IF(AZ117=5,G117,0)</f>
        <v>0</v>
      </c>
      <c r="CA117" s="232">
        <v>1</v>
      </c>
      <c r="CB117" s="232">
        <v>1</v>
      </c>
    </row>
    <row r="118" spans="1:80">
      <c r="A118" s="241"/>
      <c r="B118" s="245"/>
      <c r="C118" s="375" t="s">
        <v>205</v>
      </c>
      <c r="D118" s="376"/>
      <c r="E118" s="246">
        <v>19.454999999999998</v>
      </c>
      <c r="F118" s="247"/>
      <c r="G118" s="248"/>
      <c r="H118" s="249"/>
      <c r="I118" s="243"/>
      <c r="J118" s="250"/>
      <c r="K118" s="243"/>
      <c r="M118" s="271">
        <v>19455</v>
      </c>
      <c r="O118" s="232"/>
    </row>
    <row r="119" spans="1:80">
      <c r="A119" s="233">
        <v>39</v>
      </c>
      <c r="B119" s="234" t="s">
        <v>206</v>
      </c>
      <c r="C119" s="235" t="s">
        <v>207</v>
      </c>
      <c r="D119" s="236" t="s">
        <v>1772</v>
      </c>
      <c r="E119" s="237">
        <v>0.1472</v>
      </c>
      <c r="F119" s="237">
        <v>0</v>
      </c>
      <c r="G119" s="238">
        <f>E119*F119</f>
        <v>0</v>
      </c>
      <c r="H119" s="239">
        <v>1.0166500000000001</v>
      </c>
      <c r="I119" s="240">
        <f>E119*H119</f>
        <v>0.14965088000000001</v>
      </c>
      <c r="J119" s="239">
        <v>0</v>
      </c>
      <c r="K119" s="240">
        <f>E119*J119</f>
        <v>0</v>
      </c>
      <c r="O119" s="232">
        <v>2</v>
      </c>
      <c r="AA119" s="205">
        <v>1</v>
      </c>
      <c r="AB119" s="205">
        <v>1</v>
      </c>
      <c r="AC119" s="205">
        <v>1</v>
      </c>
      <c r="AZ119" s="205">
        <v>1</v>
      </c>
      <c r="BA119" s="205">
        <f>IF(AZ119=1,G119,0)</f>
        <v>0</v>
      </c>
      <c r="BB119" s="205">
        <f>IF(AZ119=2,G119,0)</f>
        <v>0</v>
      </c>
      <c r="BC119" s="205">
        <f>IF(AZ119=3,G119,0)</f>
        <v>0</v>
      </c>
      <c r="BD119" s="205">
        <f>IF(AZ119=4,G119,0)</f>
        <v>0</v>
      </c>
      <c r="BE119" s="205">
        <f>IF(AZ119=5,G119,0)</f>
        <v>0</v>
      </c>
      <c r="CA119" s="232">
        <v>1</v>
      </c>
      <c r="CB119" s="232">
        <v>1</v>
      </c>
    </row>
    <row r="120" spans="1:80" ht="22.5">
      <c r="A120" s="241"/>
      <c r="B120" s="245"/>
      <c r="C120" s="375" t="s">
        <v>208</v>
      </c>
      <c r="D120" s="376"/>
      <c r="E120" s="246">
        <v>8.9899999999999994E-2</v>
      </c>
      <c r="F120" s="247"/>
      <c r="G120" s="248"/>
      <c r="H120" s="249"/>
      <c r="I120" s="243"/>
      <c r="J120" s="250"/>
      <c r="K120" s="243"/>
      <c r="M120" s="244" t="s">
        <v>208</v>
      </c>
      <c r="O120" s="232"/>
    </row>
    <row r="121" spans="1:80">
      <c r="A121" s="241"/>
      <c r="B121" s="245"/>
      <c r="C121" s="375" t="s">
        <v>209</v>
      </c>
      <c r="D121" s="376"/>
      <c r="E121" s="246">
        <v>5.7299999999999997E-2</v>
      </c>
      <c r="F121" s="247"/>
      <c r="G121" s="248"/>
      <c r="H121" s="249"/>
      <c r="I121" s="243"/>
      <c r="J121" s="250"/>
      <c r="K121" s="243"/>
      <c r="M121" s="244" t="s">
        <v>209</v>
      </c>
      <c r="O121" s="232"/>
    </row>
    <row r="122" spans="1:80">
      <c r="A122" s="233">
        <v>40</v>
      </c>
      <c r="B122" s="234" t="s">
        <v>210</v>
      </c>
      <c r="C122" s="235" t="s">
        <v>211</v>
      </c>
      <c r="D122" s="236" t="s">
        <v>1723</v>
      </c>
      <c r="E122" s="237">
        <v>0.48299999999999998</v>
      </c>
      <c r="F122" s="237">
        <v>0</v>
      </c>
      <c r="G122" s="238">
        <f>E122*F122</f>
        <v>0</v>
      </c>
      <c r="H122" s="239">
        <v>2.5251199999999998</v>
      </c>
      <c r="I122" s="240">
        <f>E122*H122</f>
        <v>1.2196329599999998</v>
      </c>
      <c r="J122" s="239">
        <v>0</v>
      </c>
      <c r="K122" s="240">
        <f>E122*J122</f>
        <v>0</v>
      </c>
      <c r="O122" s="232">
        <v>2</v>
      </c>
      <c r="AA122" s="205">
        <v>1</v>
      </c>
      <c r="AB122" s="205">
        <v>1</v>
      </c>
      <c r="AC122" s="205">
        <v>1</v>
      </c>
      <c r="AZ122" s="205">
        <v>1</v>
      </c>
      <c r="BA122" s="205">
        <f>IF(AZ122=1,G122,0)</f>
        <v>0</v>
      </c>
      <c r="BB122" s="205">
        <f>IF(AZ122=2,G122,0)</f>
        <v>0</v>
      </c>
      <c r="BC122" s="205">
        <f>IF(AZ122=3,G122,0)</f>
        <v>0</v>
      </c>
      <c r="BD122" s="205">
        <f>IF(AZ122=4,G122,0)</f>
        <v>0</v>
      </c>
      <c r="BE122" s="205">
        <f>IF(AZ122=5,G122,0)</f>
        <v>0</v>
      </c>
      <c r="CA122" s="232">
        <v>1</v>
      </c>
      <c r="CB122" s="232">
        <v>1</v>
      </c>
    </row>
    <row r="123" spans="1:80">
      <c r="A123" s="241"/>
      <c r="B123" s="245"/>
      <c r="C123" s="375" t="s">
        <v>212</v>
      </c>
      <c r="D123" s="376"/>
      <c r="E123" s="246">
        <v>0.48299999999999998</v>
      </c>
      <c r="F123" s="247"/>
      <c r="G123" s="248"/>
      <c r="H123" s="249"/>
      <c r="I123" s="243"/>
      <c r="J123" s="250"/>
      <c r="K123" s="243"/>
      <c r="M123" s="244" t="s">
        <v>212</v>
      </c>
      <c r="O123" s="232"/>
    </row>
    <row r="124" spans="1:80">
      <c r="A124" s="233">
        <v>41</v>
      </c>
      <c r="B124" s="234" t="s">
        <v>213</v>
      </c>
      <c r="C124" s="235" t="s">
        <v>214</v>
      </c>
      <c r="D124" s="236" t="s">
        <v>1772</v>
      </c>
      <c r="E124" s="237">
        <v>5.8000000000000003E-2</v>
      </c>
      <c r="F124" s="237">
        <v>0</v>
      </c>
      <c r="G124" s="238">
        <f>E124*F124</f>
        <v>0</v>
      </c>
      <c r="H124" s="239">
        <v>1.02092</v>
      </c>
      <c r="I124" s="240">
        <f>E124*H124</f>
        <v>5.9213360000000007E-2</v>
      </c>
      <c r="J124" s="239">
        <v>0</v>
      </c>
      <c r="K124" s="240">
        <f>E124*J124</f>
        <v>0</v>
      </c>
      <c r="O124" s="232">
        <v>2</v>
      </c>
      <c r="AA124" s="205">
        <v>1</v>
      </c>
      <c r="AB124" s="205">
        <v>1</v>
      </c>
      <c r="AC124" s="205">
        <v>1</v>
      </c>
      <c r="AZ124" s="205">
        <v>1</v>
      </c>
      <c r="BA124" s="205">
        <f>IF(AZ124=1,G124,0)</f>
        <v>0</v>
      </c>
      <c r="BB124" s="205">
        <f>IF(AZ124=2,G124,0)</f>
        <v>0</v>
      </c>
      <c r="BC124" s="205">
        <f>IF(AZ124=3,G124,0)</f>
        <v>0</v>
      </c>
      <c r="BD124" s="205">
        <f>IF(AZ124=4,G124,0)</f>
        <v>0</v>
      </c>
      <c r="BE124" s="205">
        <f>IF(AZ124=5,G124,0)</f>
        <v>0</v>
      </c>
      <c r="CA124" s="232">
        <v>1</v>
      </c>
      <c r="CB124" s="232">
        <v>1</v>
      </c>
    </row>
    <row r="125" spans="1:80">
      <c r="A125" s="241"/>
      <c r="B125" s="245"/>
      <c r="C125" s="375" t="s">
        <v>215</v>
      </c>
      <c r="D125" s="376"/>
      <c r="E125" s="246">
        <v>5.8000000000000003E-2</v>
      </c>
      <c r="F125" s="247"/>
      <c r="G125" s="248"/>
      <c r="H125" s="249"/>
      <c r="I125" s="243"/>
      <c r="J125" s="250"/>
      <c r="K125" s="243"/>
      <c r="M125" s="244" t="s">
        <v>215</v>
      </c>
      <c r="O125" s="232"/>
    </row>
    <row r="126" spans="1:80">
      <c r="A126" s="233">
        <v>42</v>
      </c>
      <c r="B126" s="234" t="s">
        <v>216</v>
      </c>
      <c r="C126" s="235" t="s">
        <v>217</v>
      </c>
      <c r="D126" s="236" t="s">
        <v>1739</v>
      </c>
      <c r="E126" s="237">
        <v>4.5999999999999996</v>
      </c>
      <c r="F126" s="237">
        <v>0</v>
      </c>
      <c r="G126" s="238">
        <f>E126*F126</f>
        <v>0</v>
      </c>
      <c r="H126" s="239">
        <v>3.977E-2</v>
      </c>
      <c r="I126" s="240">
        <f>E126*H126</f>
        <v>0.18294199999999999</v>
      </c>
      <c r="J126" s="239">
        <v>0</v>
      </c>
      <c r="K126" s="240">
        <f>E126*J126</f>
        <v>0</v>
      </c>
      <c r="O126" s="232">
        <v>2</v>
      </c>
      <c r="AA126" s="205">
        <v>1</v>
      </c>
      <c r="AB126" s="205">
        <v>1</v>
      </c>
      <c r="AC126" s="205">
        <v>1</v>
      </c>
      <c r="AZ126" s="205">
        <v>1</v>
      </c>
      <c r="BA126" s="205">
        <f>IF(AZ126=1,G126,0)</f>
        <v>0</v>
      </c>
      <c r="BB126" s="205">
        <f>IF(AZ126=2,G126,0)</f>
        <v>0</v>
      </c>
      <c r="BC126" s="205">
        <f>IF(AZ126=3,G126,0)</f>
        <v>0</v>
      </c>
      <c r="BD126" s="205">
        <f>IF(AZ126=4,G126,0)</f>
        <v>0</v>
      </c>
      <c r="BE126" s="205">
        <f>IF(AZ126=5,G126,0)</f>
        <v>0</v>
      </c>
      <c r="CA126" s="232">
        <v>1</v>
      </c>
      <c r="CB126" s="232">
        <v>1</v>
      </c>
    </row>
    <row r="127" spans="1:80">
      <c r="A127" s="241"/>
      <c r="B127" s="245"/>
      <c r="C127" s="375" t="s">
        <v>218</v>
      </c>
      <c r="D127" s="376"/>
      <c r="E127" s="246">
        <v>4.5999999999999996</v>
      </c>
      <c r="F127" s="247"/>
      <c r="G127" s="248"/>
      <c r="H127" s="249"/>
      <c r="I127" s="243"/>
      <c r="J127" s="250"/>
      <c r="K127" s="243"/>
      <c r="M127" s="244" t="s">
        <v>218</v>
      </c>
      <c r="O127" s="232"/>
    </row>
    <row r="128" spans="1:80">
      <c r="A128" s="233">
        <v>43</v>
      </c>
      <c r="B128" s="234" t="s">
        <v>219</v>
      </c>
      <c r="C128" s="235" t="s">
        <v>220</v>
      </c>
      <c r="D128" s="236" t="s">
        <v>1739</v>
      </c>
      <c r="E128" s="237">
        <v>4.5999999999999996</v>
      </c>
      <c r="F128" s="237">
        <v>0</v>
      </c>
      <c r="G128" s="238">
        <f>E128*F128</f>
        <v>0</v>
      </c>
      <c r="H128" s="239">
        <v>0</v>
      </c>
      <c r="I128" s="240">
        <f>E128*H128</f>
        <v>0</v>
      </c>
      <c r="J128" s="239">
        <v>0</v>
      </c>
      <c r="K128" s="240">
        <f>E128*J128</f>
        <v>0</v>
      </c>
      <c r="O128" s="232">
        <v>2</v>
      </c>
      <c r="AA128" s="205">
        <v>1</v>
      </c>
      <c r="AB128" s="205">
        <v>1</v>
      </c>
      <c r="AC128" s="205">
        <v>1</v>
      </c>
      <c r="AZ128" s="205">
        <v>1</v>
      </c>
      <c r="BA128" s="205">
        <f>IF(AZ128=1,G128,0)</f>
        <v>0</v>
      </c>
      <c r="BB128" s="205">
        <f>IF(AZ128=2,G128,0)</f>
        <v>0</v>
      </c>
      <c r="BC128" s="205">
        <f>IF(AZ128=3,G128,0)</f>
        <v>0</v>
      </c>
      <c r="BD128" s="205">
        <f>IF(AZ128=4,G128,0)</f>
        <v>0</v>
      </c>
      <c r="BE128" s="205">
        <f>IF(AZ128=5,G128,0)</f>
        <v>0</v>
      </c>
      <c r="CA128" s="232">
        <v>1</v>
      </c>
      <c r="CB128" s="232">
        <v>1</v>
      </c>
    </row>
    <row r="129" spans="1:80">
      <c r="A129" s="241"/>
      <c r="B129" s="245"/>
      <c r="C129" s="375" t="s">
        <v>221</v>
      </c>
      <c r="D129" s="376"/>
      <c r="E129" s="246">
        <v>4.5999999999999996</v>
      </c>
      <c r="F129" s="247"/>
      <c r="G129" s="248"/>
      <c r="H129" s="249"/>
      <c r="I129" s="243"/>
      <c r="J129" s="250"/>
      <c r="K129" s="243"/>
      <c r="M129" s="244" t="s">
        <v>221</v>
      </c>
      <c r="O129" s="232"/>
    </row>
    <row r="130" spans="1:80">
      <c r="A130" s="233">
        <v>44</v>
      </c>
      <c r="B130" s="234" t="s">
        <v>222</v>
      </c>
      <c r="C130" s="235" t="s">
        <v>223</v>
      </c>
      <c r="D130" s="236" t="s">
        <v>1856</v>
      </c>
      <c r="E130" s="237">
        <v>8.4</v>
      </c>
      <c r="F130" s="237">
        <v>0</v>
      </c>
      <c r="G130" s="238">
        <f>E130*F130</f>
        <v>0</v>
      </c>
      <c r="H130" s="239">
        <v>0.11373</v>
      </c>
      <c r="I130" s="240">
        <f>E130*H130</f>
        <v>0.95533200000000007</v>
      </c>
      <c r="J130" s="239">
        <v>0</v>
      </c>
      <c r="K130" s="240">
        <f>E130*J130</f>
        <v>0</v>
      </c>
      <c r="O130" s="232">
        <v>2</v>
      </c>
      <c r="AA130" s="205">
        <v>1</v>
      </c>
      <c r="AB130" s="205">
        <v>1</v>
      </c>
      <c r="AC130" s="205">
        <v>1</v>
      </c>
      <c r="AZ130" s="205">
        <v>1</v>
      </c>
      <c r="BA130" s="205">
        <f>IF(AZ130=1,G130,0)</f>
        <v>0</v>
      </c>
      <c r="BB130" s="205">
        <f>IF(AZ130=2,G130,0)</f>
        <v>0</v>
      </c>
      <c r="BC130" s="205">
        <f>IF(AZ130=3,G130,0)</f>
        <v>0</v>
      </c>
      <c r="BD130" s="205">
        <f>IF(AZ130=4,G130,0)</f>
        <v>0</v>
      </c>
      <c r="BE130" s="205">
        <f>IF(AZ130=5,G130,0)</f>
        <v>0</v>
      </c>
      <c r="CA130" s="232">
        <v>1</v>
      </c>
      <c r="CB130" s="232">
        <v>1</v>
      </c>
    </row>
    <row r="131" spans="1:80">
      <c r="A131" s="241"/>
      <c r="B131" s="245"/>
      <c r="C131" s="375" t="s">
        <v>224</v>
      </c>
      <c r="D131" s="376"/>
      <c r="E131" s="246">
        <v>8.4</v>
      </c>
      <c r="F131" s="247"/>
      <c r="G131" s="248"/>
      <c r="H131" s="249"/>
      <c r="I131" s="243"/>
      <c r="J131" s="250"/>
      <c r="K131" s="243"/>
      <c r="M131" s="244" t="s">
        <v>224</v>
      </c>
      <c r="O131" s="232"/>
    </row>
    <row r="132" spans="1:80">
      <c r="A132" s="233">
        <v>45</v>
      </c>
      <c r="B132" s="234" t="s">
        <v>225</v>
      </c>
      <c r="C132" s="235" t="s">
        <v>226</v>
      </c>
      <c r="D132" s="236" t="s">
        <v>1739</v>
      </c>
      <c r="E132" s="237">
        <v>1.68</v>
      </c>
      <c r="F132" s="237">
        <v>0</v>
      </c>
      <c r="G132" s="238">
        <f>E132*F132</f>
        <v>0</v>
      </c>
      <c r="H132" s="239">
        <v>2.0029999999999999E-2</v>
      </c>
      <c r="I132" s="240">
        <f>E132*H132</f>
        <v>3.3650399999999997E-2</v>
      </c>
      <c r="J132" s="239">
        <v>0</v>
      </c>
      <c r="K132" s="240">
        <f>E132*J132</f>
        <v>0</v>
      </c>
      <c r="O132" s="232">
        <v>2</v>
      </c>
      <c r="AA132" s="205">
        <v>1</v>
      </c>
      <c r="AB132" s="205">
        <v>1</v>
      </c>
      <c r="AC132" s="205">
        <v>1</v>
      </c>
      <c r="AZ132" s="205">
        <v>1</v>
      </c>
      <c r="BA132" s="205">
        <f>IF(AZ132=1,G132,0)</f>
        <v>0</v>
      </c>
      <c r="BB132" s="205">
        <f>IF(AZ132=2,G132,0)</f>
        <v>0</v>
      </c>
      <c r="BC132" s="205">
        <f>IF(AZ132=3,G132,0)</f>
        <v>0</v>
      </c>
      <c r="BD132" s="205">
        <f>IF(AZ132=4,G132,0)</f>
        <v>0</v>
      </c>
      <c r="BE132" s="205">
        <f>IF(AZ132=5,G132,0)</f>
        <v>0</v>
      </c>
      <c r="CA132" s="232">
        <v>1</v>
      </c>
      <c r="CB132" s="232">
        <v>1</v>
      </c>
    </row>
    <row r="133" spans="1:80">
      <c r="A133" s="241"/>
      <c r="B133" s="245"/>
      <c r="C133" s="375" t="s">
        <v>227</v>
      </c>
      <c r="D133" s="376"/>
      <c r="E133" s="246">
        <v>1.68</v>
      </c>
      <c r="F133" s="247"/>
      <c r="G133" s="248"/>
      <c r="H133" s="249"/>
      <c r="I133" s="243"/>
      <c r="J133" s="250"/>
      <c r="K133" s="243"/>
      <c r="M133" s="244" t="s">
        <v>227</v>
      </c>
      <c r="O133" s="232"/>
    </row>
    <row r="134" spans="1:80">
      <c r="A134" s="233">
        <v>46</v>
      </c>
      <c r="B134" s="234" t="s">
        <v>228</v>
      </c>
      <c r="C134" s="235" t="s">
        <v>229</v>
      </c>
      <c r="D134" s="236" t="s">
        <v>1739</v>
      </c>
      <c r="E134" s="237">
        <v>1.68</v>
      </c>
      <c r="F134" s="237">
        <v>0</v>
      </c>
      <c r="G134" s="238">
        <f>E134*F134</f>
        <v>0</v>
      </c>
      <c r="H134" s="239">
        <v>0</v>
      </c>
      <c r="I134" s="240">
        <f>E134*H134</f>
        <v>0</v>
      </c>
      <c r="J134" s="239">
        <v>0</v>
      </c>
      <c r="K134" s="240">
        <f>E134*J134</f>
        <v>0</v>
      </c>
      <c r="O134" s="232">
        <v>2</v>
      </c>
      <c r="AA134" s="205">
        <v>1</v>
      </c>
      <c r="AB134" s="205">
        <v>1</v>
      </c>
      <c r="AC134" s="205">
        <v>1</v>
      </c>
      <c r="AZ134" s="205">
        <v>1</v>
      </c>
      <c r="BA134" s="205">
        <f>IF(AZ134=1,G134,0)</f>
        <v>0</v>
      </c>
      <c r="BB134" s="205">
        <f>IF(AZ134=2,G134,0)</f>
        <v>0</v>
      </c>
      <c r="BC134" s="205">
        <f>IF(AZ134=3,G134,0)</f>
        <v>0</v>
      </c>
      <c r="BD134" s="205">
        <f>IF(AZ134=4,G134,0)</f>
        <v>0</v>
      </c>
      <c r="BE134" s="205">
        <f>IF(AZ134=5,G134,0)</f>
        <v>0</v>
      </c>
      <c r="CA134" s="232">
        <v>1</v>
      </c>
      <c r="CB134" s="232">
        <v>1</v>
      </c>
    </row>
    <row r="135" spans="1:80">
      <c r="A135" s="241"/>
      <c r="B135" s="245"/>
      <c r="C135" s="375" t="s">
        <v>230</v>
      </c>
      <c r="D135" s="376"/>
      <c r="E135" s="246">
        <v>1.68</v>
      </c>
      <c r="F135" s="247"/>
      <c r="G135" s="248"/>
      <c r="H135" s="249"/>
      <c r="I135" s="243"/>
      <c r="J135" s="250"/>
      <c r="K135" s="243"/>
      <c r="M135" s="244" t="s">
        <v>230</v>
      </c>
      <c r="O135" s="232"/>
    </row>
    <row r="136" spans="1:80">
      <c r="A136" s="233">
        <v>47</v>
      </c>
      <c r="B136" s="234" t="s">
        <v>231</v>
      </c>
      <c r="C136" s="235" t="s">
        <v>232</v>
      </c>
      <c r="D136" s="236" t="s">
        <v>1856</v>
      </c>
      <c r="E136" s="237">
        <v>161.65</v>
      </c>
      <c r="F136" s="237">
        <v>0</v>
      </c>
      <c r="G136" s="238">
        <f>E136*F136</f>
        <v>0</v>
      </c>
      <c r="H136" s="239">
        <v>0.29599999999999999</v>
      </c>
      <c r="I136" s="240">
        <f>E136*H136</f>
        <v>47.848399999999998</v>
      </c>
      <c r="J136" s="239"/>
      <c r="K136" s="240">
        <f>E136*J136</f>
        <v>0</v>
      </c>
      <c r="O136" s="232">
        <v>2</v>
      </c>
      <c r="AA136" s="205">
        <v>3</v>
      </c>
      <c r="AB136" s="205">
        <v>1</v>
      </c>
      <c r="AC136" s="205">
        <v>593467593</v>
      </c>
      <c r="AZ136" s="205">
        <v>1</v>
      </c>
      <c r="BA136" s="205">
        <f>IF(AZ136=1,G136,0)</f>
        <v>0</v>
      </c>
      <c r="BB136" s="205">
        <f>IF(AZ136=2,G136,0)</f>
        <v>0</v>
      </c>
      <c r="BC136" s="205">
        <f>IF(AZ136=3,G136,0)</f>
        <v>0</v>
      </c>
      <c r="BD136" s="205">
        <f>IF(AZ136=4,G136,0)</f>
        <v>0</v>
      </c>
      <c r="BE136" s="205">
        <f>IF(AZ136=5,G136,0)</f>
        <v>0</v>
      </c>
      <c r="CA136" s="232">
        <v>3</v>
      </c>
      <c r="CB136" s="232">
        <v>1</v>
      </c>
    </row>
    <row r="137" spans="1:80">
      <c r="A137" s="241"/>
      <c r="B137" s="245"/>
      <c r="C137" s="375" t="s">
        <v>233</v>
      </c>
      <c r="D137" s="376"/>
      <c r="E137" s="246">
        <v>161.65</v>
      </c>
      <c r="F137" s="247"/>
      <c r="G137" s="248"/>
      <c r="H137" s="249"/>
      <c r="I137" s="243"/>
      <c r="J137" s="250"/>
      <c r="K137" s="243"/>
      <c r="M137" s="244" t="s">
        <v>233</v>
      </c>
      <c r="O137" s="232"/>
    </row>
    <row r="138" spans="1:80">
      <c r="A138" s="233">
        <v>48</v>
      </c>
      <c r="B138" s="234" t="s">
        <v>234</v>
      </c>
      <c r="C138" s="235" t="s">
        <v>235</v>
      </c>
      <c r="D138" s="236" t="s">
        <v>1856</v>
      </c>
      <c r="E138" s="237">
        <v>10.52</v>
      </c>
      <c r="F138" s="237">
        <v>0</v>
      </c>
      <c r="G138" s="238">
        <f>E138*F138</f>
        <v>0</v>
      </c>
      <c r="H138" s="239">
        <v>0.245</v>
      </c>
      <c r="I138" s="240">
        <f>E138*H138</f>
        <v>2.5773999999999999</v>
      </c>
      <c r="J138" s="239"/>
      <c r="K138" s="240">
        <f>E138*J138</f>
        <v>0</v>
      </c>
      <c r="O138" s="232">
        <v>2</v>
      </c>
      <c r="AA138" s="205">
        <v>3</v>
      </c>
      <c r="AB138" s="205">
        <v>1</v>
      </c>
      <c r="AC138" s="205" t="s">
        <v>234</v>
      </c>
      <c r="AZ138" s="205">
        <v>1</v>
      </c>
      <c r="BA138" s="205">
        <f>IF(AZ138=1,G138,0)</f>
        <v>0</v>
      </c>
      <c r="BB138" s="205">
        <f>IF(AZ138=2,G138,0)</f>
        <v>0</v>
      </c>
      <c r="BC138" s="205">
        <f>IF(AZ138=3,G138,0)</f>
        <v>0</v>
      </c>
      <c r="BD138" s="205">
        <f>IF(AZ138=4,G138,0)</f>
        <v>0</v>
      </c>
      <c r="BE138" s="205">
        <f>IF(AZ138=5,G138,0)</f>
        <v>0</v>
      </c>
      <c r="CA138" s="232">
        <v>3</v>
      </c>
      <c r="CB138" s="232">
        <v>1</v>
      </c>
    </row>
    <row r="139" spans="1:80">
      <c r="A139" s="241"/>
      <c r="B139" s="245"/>
      <c r="C139" s="375" t="s">
        <v>236</v>
      </c>
      <c r="D139" s="376"/>
      <c r="E139" s="246">
        <v>10.52</v>
      </c>
      <c r="F139" s="247"/>
      <c r="G139" s="248"/>
      <c r="H139" s="249"/>
      <c r="I139" s="243"/>
      <c r="J139" s="250"/>
      <c r="K139" s="243"/>
      <c r="M139" s="244" t="s">
        <v>236</v>
      </c>
      <c r="O139" s="232"/>
    </row>
    <row r="140" spans="1:80">
      <c r="A140" s="233">
        <v>49</v>
      </c>
      <c r="B140" s="234" t="s">
        <v>237</v>
      </c>
      <c r="C140" s="235" t="s">
        <v>238</v>
      </c>
      <c r="D140" s="236" t="s">
        <v>1856</v>
      </c>
      <c r="E140" s="237">
        <v>11.07</v>
      </c>
      <c r="F140" s="237">
        <v>0</v>
      </c>
      <c r="G140" s="238">
        <f>E140*F140</f>
        <v>0</v>
      </c>
      <c r="H140" s="239">
        <v>0.161</v>
      </c>
      <c r="I140" s="240">
        <f>E140*H140</f>
        <v>1.78227</v>
      </c>
      <c r="J140" s="239"/>
      <c r="K140" s="240">
        <f>E140*J140</f>
        <v>0</v>
      </c>
      <c r="O140" s="232">
        <v>2</v>
      </c>
      <c r="AA140" s="205">
        <v>3</v>
      </c>
      <c r="AB140" s="205">
        <v>1</v>
      </c>
      <c r="AC140" s="205" t="s">
        <v>237</v>
      </c>
      <c r="AZ140" s="205">
        <v>1</v>
      </c>
      <c r="BA140" s="205">
        <f>IF(AZ140=1,G140,0)</f>
        <v>0</v>
      </c>
      <c r="BB140" s="205">
        <f>IF(AZ140=2,G140,0)</f>
        <v>0</v>
      </c>
      <c r="BC140" s="205">
        <f>IF(AZ140=3,G140,0)</f>
        <v>0</v>
      </c>
      <c r="BD140" s="205">
        <f>IF(AZ140=4,G140,0)</f>
        <v>0</v>
      </c>
      <c r="BE140" s="205">
        <f>IF(AZ140=5,G140,0)</f>
        <v>0</v>
      </c>
      <c r="CA140" s="232">
        <v>3</v>
      </c>
      <c r="CB140" s="232">
        <v>1</v>
      </c>
    </row>
    <row r="141" spans="1:80">
      <c r="A141" s="241"/>
      <c r="B141" s="245"/>
      <c r="C141" s="375" t="s">
        <v>239</v>
      </c>
      <c r="D141" s="376"/>
      <c r="E141" s="246">
        <v>11.07</v>
      </c>
      <c r="F141" s="247"/>
      <c r="G141" s="248"/>
      <c r="H141" s="249"/>
      <c r="I141" s="243"/>
      <c r="J141" s="250"/>
      <c r="K141" s="243"/>
      <c r="M141" s="244" t="s">
        <v>239</v>
      </c>
      <c r="O141" s="232"/>
    </row>
    <row r="142" spans="1:80">
      <c r="A142" s="251"/>
      <c r="B142" s="252" t="s">
        <v>1662</v>
      </c>
      <c r="C142" s="253" t="s">
        <v>1894</v>
      </c>
      <c r="D142" s="254"/>
      <c r="E142" s="255"/>
      <c r="F142" s="256"/>
      <c r="G142" s="257">
        <f>SUM(G82:G141)</f>
        <v>0</v>
      </c>
      <c r="H142" s="258"/>
      <c r="I142" s="259">
        <f>SUM(I82:I141)</f>
        <v>77.638328800999986</v>
      </c>
      <c r="J142" s="258"/>
      <c r="K142" s="259">
        <f>SUM(K82:K141)</f>
        <v>0</v>
      </c>
      <c r="O142" s="232">
        <v>4</v>
      </c>
      <c r="BA142" s="260">
        <f>SUM(BA82:BA141)</f>
        <v>0</v>
      </c>
      <c r="BB142" s="260">
        <f>SUM(BB82:BB141)</f>
        <v>0</v>
      </c>
      <c r="BC142" s="260">
        <f>SUM(BC82:BC141)</f>
        <v>0</v>
      </c>
      <c r="BD142" s="260">
        <f>SUM(BD82:BD141)</f>
        <v>0</v>
      </c>
      <c r="BE142" s="260">
        <f>SUM(BE82:BE141)</f>
        <v>0</v>
      </c>
    </row>
    <row r="143" spans="1:80">
      <c r="A143" s="222" t="s">
        <v>1659</v>
      </c>
      <c r="B143" s="223" t="s">
        <v>1913</v>
      </c>
      <c r="C143" s="224" t="s">
        <v>1914</v>
      </c>
      <c r="D143" s="225"/>
      <c r="E143" s="226"/>
      <c r="F143" s="226"/>
      <c r="G143" s="227"/>
      <c r="H143" s="228"/>
      <c r="I143" s="229"/>
      <c r="J143" s="230"/>
      <c r="K143" s="231"/>
      <c r="O143" s="232">
        <v>1</v>
      </c>
    </row>
    <row r="144" spans="1:80">
      <c r="A144" s="233">
        <v>50</v>
      </c>
      <c r="B144" s="234" t="s">
        <v>1916</v>
      </c>
      <c r="C144" s="235" t="s">
        <v>1917</v>
      </c>
      <c r="D144" s="236" t="s">
        <v>1739</v>
      </c>
      <c r="E144" s="237">
        <v>8.24</v>
      </c>
      <c r="F144" s="237">
        <v>0</v>
      </c>
      <c r="G144" s="238">
        <f>E144*F144</f>
        <v>0</v>
      </c>
      <c r="H144" s="239">
        <v>4.0000000000000003E-5</v>
      </c>
      <c r="I144" s="240">
        <f>E144*H144</f>
        <v>3.2960000000000004E-4</v>
      </c>
      <c r="J144" s="239">
        <v>0</v>
      </c>
      <c r="K144" s="240">
        <f>E144*J144</f>
        <v>0</v>
      </c>
      <c r="O144" s="232">
        <v>2</v>
      </c>
      <c r="AA144" s="205">
        <v>1</v>
      </c>
      <c r="AB144" s="205">
        <v>1</v>
      </c>
      <c r="AC144" s="205">
        <v>1</v>
      </c>
      <c r="AZ144" s="205">
        <v>1</v>
      </c>
      <c r="BA144" s="205">
        <f>IF(AZ144=1,G144,0)</f>
        <v>0</v>
      </c>
      <c r="BB144" s="205">
        <f>IF(AZ144=2,G144,0)</f>
        <v>0</v>
      </c>
      <c r="BC144" s="205">
        <f>IF(AZ144=3,G144,0)</f>
        <v>0</v>
      </c>
      <c r="BD144" s="205">
        <f>IF(AZ144=4,G144,0)</f>
        <v>0</v>
      </c>
      <c r="BE144" s="205">
        <f>IF(AZ144=5,G144,0)</f>
        <v>0</v>
      </c>
      <c r="CA144" s="232">
        <v>1</v>
      </c>
      <c r="CB144" s="232">
        <v>1</v>
      </c>
    </row>
    <row r="145" spans="1:80">
      <c r="A145" s="241"/>
      <c r="B145" s="245"/>
      <c r="C145" s="375" t="s">
        <v>240</v>
      </c>
      <c r="D145" s="376"/>
      <c r="E145" s="246">
        <v>8.24</v>
      </c>
      <c r="F145" s="247"/>
      <c r="G145" s="248"/>
      <c r="H145" s="249"/>
      <c r="I145" s="243"/>
      <c r="J145" s="250"/>
      <c r="K145" s="243"/>
      <c r="M145" s="244" t="s">
        <v>240</v>
      </c>
      <c r="O145" s="232"/>
    </row>
    <row r="146" spans="1:80">
      <c r="A146" s="233">
        <v>51</v>
      </c>
      <c r="B146" s="234" t="s">
        <v>1921</v>
      </c>
      <c r="C146" s="235" t="s">
        <v>1922</v>
      </c>
      <c r="D146" s="236" t="s">
        <v>1739</v>
      </c>
      <c r="E146" s="237">
        <v>26.73</v>
      </c>
      <c r="F146" s="237">
        <v>0</v>
      </c>
      <c r="G146" s="238">
        <f>E146*F146</f>
        <v>0</v>
      </c>
      <c r="H146" s="239">
        <v>7.9100000000000004E-3</v>
      </c>
      <c r="I146" s="240">
        <f>E146*H146</f>
        <v>0.21143430000000002</v>
      </c>
      <c r="J146" s="239">
        <v>0</v>
      </c>
      <c r="K146" s="240">
        <f>E146*J146</f>
        <v>0</v>
      </c>
      <c r="O146" s="232">
        <v>2</v>
      </c>
      <c r="AA146" s="205">
        <v>1</v>
      </c>
      <c r="AB146" s="205">
        <v>1</v>
      </c>
      <c r="AC146" s="205">
        <v>1</v>
      </c>
      <c r="AZ146" s="205">
        <v>1</v>
      </c>
      <c r="BA146" s="205">
        <f>IF(AZ146=1,G146,0)</f>
        <v>0</v>
      </c>
      <c r="BB146" s="205">
        <f>IF(AZ146=2,G146,0)</f>
        <v>0</v>
      </c>
      <c r="BC146" s="205">
        <f>IF(AZ146=3,G146,0)</f>
        <v>0</v>
      </c>
      <c r="BD146" s="205">
        <f>IF(AZ146=4,G146,0)</f>
        <v>0</v>
      </c>
      <c r="BE146" s="205">
        <f>IF(AZ146=5,G146,0)</f>
        <v>0</v>
      </c>
      <c r="CA146" s="232">
        <v>1</v>
      </c>
      <c r="CB146" s="232">
        <v>1</v>
      </c>
    </row>
    <row r="147" spans="1:80" ht="22.5">
      <c r="A147" s="241"/>
      <c r="B147" s="245"/>
      <c r="C147" s="375" t="s">
        <v>241</v>
      </c>
      <c r="D147" s="376"/>
      <c r="E147" s="246">
        <v>26.73</v>
      </c>
      <c r="F147" s="247"/>
      <c r="G147" s="248"/>
      <c r="H147" s="249"/>
      <c r="I147" s="243"/>
      <c r="J147" s="250"/>
      <c r="K147" s="243"/>
      <c r="M147" s="244" t="s">
        <v>241</v>
      </c>
      <c r="O147" s="232"/>
    </row>
    <row r="148" spans="1:80">
      <c r="A148" s="233">
        <v>52</v>
      </c>
      <c r="B148" s="234" t="s">
        <v>1924</v>
      </c>
      <c r="C148" s="235" t="s">
        <v>1925</v>
      </c>
      <c r="D148" s="236" t="s">
        <v>1739</v>
      </c>
      <c r="E148" s="237">
        <v>8.0280000000000005</v>
      </c>
      <c r="F148" s="237">
        <v>0</v>
      </c>
      <c r="G148" s="238">
        <f>E148*F148</f>
        <v>0</v>
      </c>
      <c r="H148" s="239">
        <v>5.2839999999999998E-2</v>
      </c>
      <c r="I148" s="240">
        <f>E148*H148</f>
        <v>0.42419952</v>
      </c>
      <c r="J148" s="239">
        <v>0</v>
      </c>
      <c r="K148" s="240">
        <f>E148*J148</f>
        <v>0</v>
      </c>
      <c r="O148" s="232">
        <v>2</v>
      </c>
      <c r="AA148" s="205">
        <v>1</v>
      </c>
      <c r="AB148" s="205">
        <v>1</v>
      </c>
      <c r="AC148" s="205">
        <v>1</v>
      </c>
      <c r="AZ148" s="205">
        <v>1</v>
      </c>
      <c r="BA148" s="205">
        <f>IF(AZ148=1,G148,0)</f>
        <v>0</v>
      </c>
      <c r="BB148" s="205">
        <f>IF(AZ148=2,G148,0)</f>
        <v>0</v>
      </c>
      <c r="BC148" s="205">
        <f>IF(AZ148=3,G148,0)</f>
        <v>0</v>
      </c>
      <c r="BD148" s="205">
        <f>IF(AZ148=4,G148,0)</f>
        <v>0</v>
      </c>
      <c r="BE148" s="205">
        <f>IF(AZ148=5,G148,0)</f>
        <v>0</v>
      </c>
      <c r="CA148" s="232">
        <v>1</v>
      </c>
      <c r="CB148" s="232">
        <v>1</v>
      </c>
    </row>
    <row r="149" spans="1:80">
      <c r="A149" s="241"/>
      <c r="B149" s="245"/>
      <c r="C149" s="375" t="s">
        <v>242</v>
      </c>
      <c r="D149" s="376"/>
      <c r="E149" s="246">
        <v>1.728</v>
      </c>
      <c r="F149" s="247"/>
      <c r="G149" s="248"/>
      <c r="H149" s="249"/>
      <c r="I149" s="243"/>
      <c r="J149" s="250"/>
      <c r="K149" s="243"/>
      <c r="M149" s="244" t="s">
        <v>242</v>
      </c>
      <c r="O149" s="232"/>
    </row>
    <row r="150" spans="1:80">
      <c r="A150" s="241"/>
      <c r="B150" s="245"/>
      <c r="C150" s="375" t="s">
        <v>243</v>
      </c>
      <c r="D150" s="376"/>
      <c r="E150" s="246">
        <v>6.3</v>
      </c>
      <c r="F150" s="247"/>
      <c r="G150" s="248"/>
      <c r="H150" s="249"/>
      <c r="I150" s="243"/>
      <c r="J150" s="250"/>
      <c r="K150" s="243"/>
      <c r="M150" s="244" t="s">
        <v>243</v>
      </c>
      <c r="O150" s="232"/>
    </row>
    <row r="151" spans="1:80">
      <c r="A151" s="233">
        <v>53</v>
      </c>
      <c r="B151" s="234" t="s">
        <v>1936</v>
      </c>
      <c r="C151" s="235" t="s">
        <v>1937</v>
      </c>
      <c r="D151" s="236" t="s">
        <v>1739</v>
      </c>
      <c r="E151" s="237">
        <v>24.987500000000001</v>
      </c>
      <c r="F151" s="237">
        <v>0</v>
      </c>
      <c r="G151" s="238">
        <f>E151*F151</f>
        <v>0</v>
      </c>
      <c r="H151" s="239">
        <v>5.7290000000000001E-2</v>
      </c>
      <c r="I151" s="240">
        <f>E151*H151</f>
        <v>1.431533875</v>
      </c>
      <c r="J151" s="239">
        <v>0</v>
      </c>
      <c r="K151" s="240">
        <f>E151*J151</f>
        <v>0</v>
      </c>
      <c r="O151" s="232">
        <v>2</v>
      </c>
      <c r="AA151" s="205">
        <v>1</v>
      </c>
      <c r="AB151" s="205">
        <v>1</v>
      </c>
      <c r="AC151" s="205">
        <v>1</v>
      </c>
      <c r="AZ151" s="205">
        <v>1</v>
      </c>
      <c r="BA151" s="205">
        <f>IF(AZ151=1,G151,0)</f>
        <v>0</v>
      </c>
      <c r="BB151" s="205">
        <f>IF(AZ151=2,G151,0)</f>
        <v>0</v>
      </c>
      <c r="BC151" s="205">
        <f>IF(AZ151=3,G151,0)</f>
        <v>0</v>
      </c>
      <c r="BD151" s="205">
        <f>IF(AZ151=4,G151,0)</f>
        <v>0</v>
      </c>
      <c r="BE151" s="205">
        <f>IF(AZ151=5,G151,0)</f>
        <v>0</v>
      </c>
      <c r="CA151" s="232">
        <v>1</v>
      </c>
      <c r="CB151" s="232">
        <v>1</v>
      </c>
    </row>
    <row r="152" spans="1:80">
      <c r="A152" s="241"/>
      <c r="B152" s="245"/>
      <c r="C152" s="375" t="s">
        <v>244</v>
      </c>
      <c r="D152" s="376"/>
      <c r="E152" s="246">
        <v>10.1625</v>
      </c>
      <c r="F152" s="247"/>
      <c r="G152" s="248"/>
      <c r="H152" s="249"/>
      <c r="I152" s="243"/>
      <c r="J152" s="250"/>
      <c r="K152" s="243"/>
      <c r="M152" s="244" t="s">
        <v>244</v>
      </c>
      <c r="O152" s="232"/>
    </row>
    <row r="153" spans="1:80">
      <c r="A153" s="241"/>
      <c r="B153" s="245"/>
      <c r="C153" s="375" t="s">
        <v>245</v>
      </c>
      <c r="D153" s="376"/>
      <c r="E153" s="246">
        <v>7.4249999999999998</v>
      </c>
      <c r="F153" s="247"/>
      <c r="G153" s="248"/>
      <c r="H153" s="249"/>
      <c r="I153" s="243"/>
      <c r="J153" s="250"/>
      <c r="K153" s="243"/>
      <c r="M153" s="244" t="s">
        <v>245</v>
      </c>
      <c r="O153" s="232"/>
    </row>
    <row r="154" spans="1:80">
      <c r="A154" s="241"/>
      <c r="B154" s="245"/>
      <c r="C154" s="375" t="s">
        <v>246</v>
      </c>
      <c r="D154" s="376"/>
      <c r="E154" s="246">
        <v>1.2</v>
      </c>
      <c r="F154" s="247"/>
      <c r="G154" s="248"/>
      <c r="H154" s="249"/>
      <c r="I154" s="243"/>
      <c r="J154" s="250"/>
      <c r="K154" s="243"/>
      <c r="M154" s="244" t="s">
        <v>246</v>
      </c>
      <c r="O154" s="232"/>
    </row>
    <row r="155" spans="1:80">
      <c r="A155" s="241"/>
      <c r="B155" s="245"/>
      <c r="C155" s="375" t="s">
        <v>247</v>
      </c>
      <c r="D155" s="376"/>
      <c r="E155" s="246">
        <v>1.2</v>
      </c>
      <c r="F155" s="247"/>
      <c r="G155" s="248"/>
      <c r="H155" s="249"/>
      <c r="I155" s="243"/>
      <c r="J155" s="250"/>
      <c r="K155" s="243"/>
      <c r="M155" s="244" t="s">
        <v>247</v>
      </c>
      <c r="O155" s="232"/>
    </row>
    <row r="156" spans="1:80">
      <c r="A156" s="241"/>
      <c r="B156" s="245"/>
      <c r="C156" s="375" t="s">
        <v>248</v>
      </c>
      <c r="D156" s="376"/>
      <c r="E156" s="246">
        <v>2.3879999999999999</v>
      </c>
      <c r="F156" s="247"/>
      <c r="G156" s="248"/>
      <c r="H156" s="249"/>
      <c r="I156" s="243"/>
      <c r="J156" s="250"/>
      <c r="K156" s="243"/>
      <c r="M156" s="244" t="s">
        <v>248</v>
      </c>
      <c r="O156" s="232"/>
    </row>
    <row r="157" spans="1:80">
      <c r="A157" s="241"/>
      <c r="B157" s="245"/>
      <c r="C157" s="375" t="s">
        <v>249</v>
      </c>
      <c r="D157" s="376"/>
      <c r="E157" s="246">
        <v>0.9</v>
      </c>
      <c r="F157" s="247"/>
      <c r="G157" s="248"/>
      <c r="H157" s="249"/>
      <c r="I157" s="243"/>
      <c r="J157" s="250"/>
      <c r="K157" s="243"/>
      <c r="M157" s="244" t="s">
        <v>249</v>
      </c>
      <c r="O157" s="232"/>
    </row>
    <row r="158" spans="1:80">
      <c r="A158" s="241"/>
      <c r="B158" s="245"/>
      <c r="C158" s="375" t="s">
        <v>250</v>
      </c>
      <c r="D158" s="376"/>
      <c r="E158" s="246">
        <v>1.712</v>
      </c>
      <c r="F158" s="247"/>
      <c r="G158" s="248"/>
      <c r="H158" s="249"/>
      <c r="I158" s="243"/>
      <c r="J158" s="250"/>
      <c r="K158" s="243"/>
      <c r="M158" s="244" t="s">
        <v>250</v>
      </c>
      <c r="O158" s="232"/>
    </row>
    <row r="159" spans="1:80">
      <c r="A159" s="233">
        <v>54</v>
      </c>
      <c r="B159" s="234" t="s">
        <v>1947</v>
      </c>
      <c r="C159" s="235" t="s">
        <v>1948</v>
      </c>
      <c r="D159" s="236" t="s">
        <v>1856</v>
      </c>
      <c r="E159" s="237">
        <v>81.194999999999993</v>
      </c>
      <c r="F159" s="237">
        <v>0</v>
      </c>
      <c r="G159" s="238">
        <f>E159*F159</f>
        <v>0</v>
      </c>
      <c r="H159" s="239">
        <v>0</v>
      </c>
      <c r="I159" s="240">
        <f>E159*H159</f>
        <v>0</v>
      </c>
      <c r="J159" s="239">
        <v>0</v>
      </c>
      <c r="K159" s="240">
        <f>E159*J159</f>
        <v>0</v>
      </c>
      <c r="O159" s="232">
        <v>2</v>
      </c>
      <c r="AA159" s="205">
        <v>1</v>
      </c>
      <c r="AB159" s="205">
        <v>1</v>
      </c>
      <c r="AC159" s="205">
        <v>1</v>
      </c>
      <c r="AZ159" s="205">
        <v>1</v>
      </c>
      <c r="BA159" s="205">
        <f>IF(AZ159=1,G159,0)</f>
        <v>0</v>
      </c>
      <c r="BB159" s="205">
        <f>IF(AZ159=2,G159,0)</f>
        <v>0</v>
      </c>
      <c r="BC159" s="205">
        <f>IF(AZ159=3,G159,0)</f>
        <v>0</v>
      </c>
      <c r="BD159" s="205">
        <f>IF(AZ159=4,G159,0)</f>
        <v>0</v>
      </c>
      <c r="BE159" s="205">
        <f>IF(AZ159=5,G159,0)</f>
        <v>0</v>
      </c>
      <c r="CA159" s="232">
        <v>1</v>
      </c>
      <c r="CB159" s="232">
        <v>1</v>
      </c>
    </row>
    <row r="160" spans="1:80">
      <c r="A160" s="241"/>
      <c r="B160" s="245"/>
      <c r="C160" s="375" t="s">
        <v>251</v>
      </c>
      <c r="D160" s="376"/>
      <c r="E160" s="246">
        <v>81.194999999999993</v>
      </c>
      <c r="F160" s="247"/>
      <c r="G160" s="248"/>
      <c r="H160" s="249"/>
      <c r="I160" s="243"/>
      <c r="J160" s="250"/>
      <c r="K160" s="243"/>
      <c r="M160" s="244" t="s">
        <v>251</v>
      </c>
      <c r="O160" s="232"/>
    </row>
    <row r="161" spans="1:80">
      <c r="A161" s="233">
        <v>55</v>
      </c>
      <c r="B161" s="234" t="s">
        <v>1950</v>
      </c>
      <c r="C161" s="235" t="s">
        <v>1951</v>
      </c>
      <c r="D161" s="236" t="s">
        <v>1739</v>
      </c>
      <c r="E161" s="237">
        <v>446.31270000000001</v>
      </c>
      <c r="F161" s="237">
        <v>0</v>
      </c>
      <c r="G161" s="238">
        <f>E161*F161</f>
        <v>0</v>
      </c>
      <c r="H161" s="239">
        <v>2.0750000000000001E-2</v>
      </c>
      <c r="I161" s="240">
        <f>E161*H161</f>
        <v>9.2609885250000001</v>
      </c>
      <c r="J161" s="239">
        <v>0</v>
      </c>
      <c r="K161" s="240">
        <f>E161*J161</f>
        <v>0</v>
      </c>
      <c r="O161" s="232">
        <v>2</v>
      </c>
      <c r="AA161" s="205">
        <v>1</v>
      </c>
      <c r="AB161" s="205">
        <v>1</v>
      </c>
      <c r="AC161" s="205">
        <v>1</v>
      </c>
      <c r="AZ161" s="205">
        <v>1</v>
      </c>
      <c r="BA161" s="205">
        <f>IF(AZ161=1,G161,0)</f>
        <v>0</v>
      </c>
      <c r="BB161" s="205">
        <f>IF(AZ161=2,G161,0)</f>
        <v>0</v>
      </c>
      <c r="BC161" s="205">
        <f>IF(AZ161=3,G161,0)</f>
        <v>0</v>
      </c>
      <c r="BD161" s="205">
        <f>IF(AZ161=4,G161,0)</f>
        <v>0</v>
      </c>
      <c r="BE161" s="205">
        <f>IF(AZ161=5,G161,0)</f>
        <v>0</v>
      </c>
      <c r="CA161" s="232">
        <v>1</v>
      </c>
      <c r="CB161" s="232">
        <v>1</v>
      </c>
    </row>
    <row r="162" spans="1:80">
      <c r="A162" s="241"/>
      <c r="B162" s="245"/>
      <c r="C162" s="375" t="s">
        <v>252</v>
      </c>
      <c r="D162" s="376"/>
      <c r="E162" s="246">
        <v>0</v>
      </c>
      <c r="F162" s="247"/>
      <c r="G162" s="248"/>
      <c r="H162" s="249"/>
      <c r="I162" s="243"/>
      <c r="J162" s="250"/>
      <c r="K162" s="243"/>
      <c r="M162" s="244" t="s">
        <v>252</v>
      </c>
      <c r="O162" s="232"/>
    </row>
    <row r="163" spans="1:80">
      <c r="A163" s="241"/>
      <c r="B163" s="245"/>
      <c r="C163" s="375" t="s">
        <v>253</v>
      </c>
      <c r="D163" s="376"/>
      <c r="E163" s="246">
        <v>12.61</v>
      </c>
      <c r="F163" s="247"/>
      <c r="G163" s="248"/>
      <c r="H163" s="249"/>
      <c r="I163" s="243"/>
      <c r="J163" s="250"/>
      <c r="K163" s="243"/>
      <c r="M163" s="244" t="s">
        <v>253</v>
      </c>
      <c r="O163" s="232"/>
    </row>
    <row r="164" spans="1:80" ht="33.75">
      <c r="A164" s="241"/>
      <c r="B164" s="245"/>
      <c r="C164" s="375" t="s">
        <v>254</v>
      </c>
      <c r="D164" s="376"/>
      <c r="E164" s="246">
        <v>56.21</v>
      </c>
      <c r="F164" s="247"/>
      <c r="G164" s="248"/>
      <c r="H164" s="249"/>
      <c r="I164" s="243"/>
      <c r="J164" s="250"/>
      <c r="K164" s="243"/>
      <c r="M164" s="244" t="s">
        <v>254</v>
      </c>
      <c r="O164" s="232"/>
    </row>
    <row r="165" spans="1:80" ht="22.5">
      <c r="A165" s="241"/>
      <c r="B165" s="245"/>
      <c r="C165" s="375" t="s">
        <v>255</v>
      </c>
      <c r="D165" s="376"/>
      <c r="E165" s="246">
        <v>31.7805</v>
      </c>
      <c r="F165" s="247"/>
      <c r="G165" s="248"/>
      <c r="H165" s="249"/>
      <c r="I165" s="243"/>
      <c r="J165" s="250"/>
      <c r="K165" s="243"/>
      <c r="M165" s="244" t="s">
        <v>255</v>
      </c>
      <c r="O165" s="232"/>
    </row>
    <row r="166" spans="1:80" ht="22.5">
      <c r="A166" s="241"/>
      <c r="B166" s="245"/>
      <c r="C166" s="375" t="s">
        <v>256</v>
      </c>
      <c r="D166" s="376"/>
      <c r="E166" s="246">
        <v>55.906500000000001</v>
      </c>
      <c r="F166" s="247"/>
      <c r="G166" s="248"/>
      <c r="H166" s="249"/>
      <c r="I166" s="243"/>
      <c r="J166" s="250"/>
      <c r="K166" s="243"/>
      <c r="M166" s="244" t="s">
        <v>256</v>
      </c>
      <c r="O166" s="232"/>
    </row>
    <row r="167" spans="1:80">
      <c r="A167" s="241"/>
      <c r="B167" s="245"/>
      <c r="C167" s="375" t="s">
        <v>257</v>
      </c>
      <c r="D167" s="376"/>
      <c r="E167" s="246">
        <v>20.377500000000001</v>
      </c>
      <c r="F167" s="247"/>
      <c r="G167" s="248"/>
      <c r="H167" s="249"/>
      <c r="I167" s="243"/>
      <c r="J167" s="250"/>
      <c r="K167" s="243"/>
      <c r="M167" s="244" t="s">
        <v>257</v>
      </c>
      <c r="O167" s="232"/>
    </row>
    <row r="168" spans="1:80" ht="22.5">
      <c r="A168" s="241"/>
      <c r="B168" s="245"/>
      <c r="C168" s="375" t="s">
        <v>258</v>
      </c>
      <c r="D168" s="376"/>
      <c r="E168" s="246">
        <v>57.405200000000001</v>
      </c>
      <c r="F168" s="247"/>
      <c r="G168" s="248"/>
      <c r="H168" s="249"/>
      <c r="I168" s="243"/>
      <c r="J168" s="250"/>
      <c r="K168" s="243"/>
      <c r="M168" s="244" t="s">
        <v>258</v>
      </c>
      <c r="O168" s="232"/>
    </row>
    <row r="169" spans="1:80">
      <c r="A169" s="241"/>
      <c r="B169" s="245"/>
      <c r="C169" s="375" t="s">
        <v>257</v>
      </c>
      <c r="D169" s="376"/>
      <c r="E169" s="246">
        <v>20.377500000000001</v>
      </c>
      <c r="F169" s="247"/>
      <c r="G169" s="248"/>
      <c r="H169" s="249"/>
      <c r="I169" s="243"/>
      <c r="J169" s="250"/>
      <c r="K169" s="243"/>
      <c r="M169" s="244" t="s">
        <v>257</v>
      </c>
      <c r="O169" s="232"/>
    </row>
    <row r="170" spans="1:80">
      <c r="A170" s="241"/>
      <c r="B170" s="245"/>
      <c r="C170" s="375" t="s">
        <v>259</v>
      </c>
      <c r="D170" s="376"/>
      <c r="E170" s="246">
        <v>12.930999999999999</v>
      </c>
      <c r="F170" s="247"/>
      <c r="G170" s="248"/>
      <c r="H170" s="249"/>
      <c r="I170" s="243"/>
      <c r="J170" s="250"/>
      <c r="K170" s="243"/>
      <c r="M170" s="244" t="s">
        <v>259</v>
      </c>
      <c r="O170" s="232"/>
    </row>
    <row r="171" spans="1:80">
      <c r="A171" s="241"/>
      <c r="B171" s="245"/>
      <c r="C171" s="375" t="s">
        <v>260</v>
      </c>
      <c r="D171" s="376"/>
      <c r="E171" s="246">
        <v>15.047499999999999</v>
      </c>
      <c r="F171" s="247"/>
      <c r="G171" s="248"/>
      <c r="H171" s="249"/>
      <c r="I171" s="243"/>
      <c r="J171" s="250"/>
      <c r="K171" s="243"/>
      <c r="M171" s="244" t="s">
        <v>260</v>
      </c>
      <c r="O171" s="232"/>
    </row>
    <row r="172" spans="1:80">
      <c r="A172" s="241"/>
      <c r="B172" s="245"/>
      <c r="C172" s="375" t="s">
        <v>261</v>
      </c>
      <c r="D172" s="376"/>
      <c r="E172" s="246">
        <v>15.36</v>
      </c>
      <c r="F172" s="247"/>
      <c r="G172" s="248"/>
      <c r="H172" s="249"/>
      <c r="I172" s="243"/>
      <c r="J172" s="250"/>
      <c r="K172" s="243"/>
      <c r="M172" s="244" t="s">
        <v>261</v>
      </c>
      <c r="O172" s="232"/>
    </row>
    <row r="173" spans="1:80" ht="22.5">
      <c r="A173" s="241"/>
      <c r="B173" s="245"/>
      <c r="C173" s="375" t="s">
        <v>262</v>
      </c>
      <c r="D173" s="376"/>
      <c r="E173" s="246">
        <v>23.918500000000002</v>
      </c>
      <c r="F173" s="247"/>
      <c r="G173" s="248"/>
      <c r="H173" s="249"/>
      <c r="I173" s="243"/>
      <c r="J173" s="250"/>
      <c r="K173" s="243"/>
      <c r="M173" s="244" t="s">
        <v>262</v>
      </c>
      <c r="O173" s="232"/>
    </row>
    <row r="174" spans="1:80">
      <c r="A174" s="241"/>
      <c r="B174" s="245"/>
      <c r="C174" s="375" t="s">
        <v>263</v>
      </c>
      <c r="D174" s="376"/>
      <c r="E174" s="246">
        <v>5.25</v>
      </c>
      <c r="F174" s="247"/>
      <c r="G174" s="248"/>
      <c r="H174" s="249"/>
      <c r="I174" s="243"/>
      <c r="J174" s="250"/>
      <c r="K174" s="243"/>
      <c r="M174" s="244" t="s">
        <v>263</v>
      </c>
      <c r="O174" s="232"/>
    </row>
    <row r="175" spans="1:80">
      <c r="A175" s="241"/>
      <c r="B175" s="245"/>
      <c r="C175" s="375" t="s">
        <v>1996</v>
      </c>
      <c r="D175" s="376"/>
      <c r="E175" s="246">
        <v>0</v>
      </c>
      <c r="F175" s="247"/>
      <c r="G175" s="248"/>
      <c r="H175" s="249"/>
      <c r="I175" s="243"/>
      <c r="J175" s="250"/>
      <c r="K175" s="243"/>
      <c r="M175" s="244" t="s">
        <v>1996</v>
      </c>
      <c r="O175" s="232"/>
    </row>
    <row r="176" spans="1:80" ht="22.5">
      <c r="A176" s="241"/>
      <c r="B176" s="245"/>
      <c r="C176" s="375" t="s">
        <v>264</v>
      </c>
      <c r="D176" s="376"/>
      <c r="E176" s="246">
        <v>21.815999999999999</v>
      </c>
      <c r="F176" s="247"/>
      <c r="G176" s="248"/>
      <c r="H176" s="249"/>
      <c r="I176" s="243"/>
      <c r="J176" s="250"/>
      <c r="K176" s="243"/>
      <c r="M176" s="244" t="s">
        <v>264</v>
      </c>
      <c r="O176" s="232"/>
    </row>
    <row r="177" spans="1:80" ht="22.5">
      <c r="A177" s="241"/>
      <c r="B177" s="245"/>
      <c r="C177" s="375" t="s">
        <v>265</v>
      </c>
      <c r="D177" s="376"/>
      <c r="E177" s="246">
        <v>42.198799999999999</v>
      </c>
      <c r="F177" s="247"/>
      <c r="G177" s="248"/>
      <c r="H177" s="249"/>
      <c r="I177" s="243"/>
      <c r="J177" s="250"/>
      <c r="K177" s="243"/>
      <c r="M177" s="244" t="s">
        <v>265</v>
      </c>
      <c r="O177" s="232"/>
    </row>
    <row r="178" spans="1:80" ht="22.5">
      <c r="A178" s="241"/>
      <c r="B178" s="245"/>
      <c r="C178" s="375" t="s">
        <v>266</v>
      </c>
      <c r="D178" s="376"/>
      <c r="E178" s="246">
        <v>42.198799999999999</v>
      </c>
      <c r="F178" s="247"/>
      <c r="G178" s="248"/>
      <c r="H178" s="249"/>
      <c r="I178" s="243"/>
      <c r="J178" s="250"/>
      <c r="K178" s="243"/>
      <c r="M178" s="244" t="s">
        <v>266</v>
      </c>
      <c r="O178" s="232"/>
    </row>
    <row r="179" spans="1:80" ht="22.5">
      <c r="A179" s="241"/>
      <c r="B179" s="245"/>
      <c r="C179" s="375" t="s">
        <v>267</v>
      </c>
      <c r="D179" s="376"/>
      <c r="E179" s="246">
        <v>10.0375</v>
      </c>
      <c r="F179" s="247"/>
      <c r="G179" s="248"/>
      <c r="H179" s="249"/>
      <c r="I179" s="243"/>
      <c r="J179" s="250"/>
      <c r="K179" s="243"/>
      <c r="M179" s="244" t="s">
        <v>267</v>
      </c>
      <c r="O179" s="232"/>
    </row>
    <row r="180" spans="1:80">
      <c r="A180" s="241"/>
      <c r="B180" s="245"/>
      <c r="C180" s="375" t="s">
        <v>268</v>
      </c>
      <c r="D180" s="376"/>
      <c r="E180" s="246">
        <v>2.8875000000000002</v>
      </c>
      <c r="F180" s="247"/>
      <c r="G180" s="248"/>
      <c r="H180" s="249"/>
      <c r="I180" s="243"/>
      <c r="J180" s="250"/>
      <c r="K180" s="243"/>
      <c r="M180" s="244" t="s">
        <v>268</v>
      </c>
      <c r="O180" s="232"/>
    </row>
    <row r="181" spans="1:80">
      <c r="A181" s="233">
        <v>56</v>
      </c>
      <c r="B181" s="234" t="s">
        <v>2001</v>
      </c>
      <c r="C181" s="235" t="s">
        <v>2002</v>
      </c>
      <c r="D181" s="236" t="s">
        <v>1739</v>
      </c>
      <c r="E181" s="237">
        <v>368.01949999999999</v>
      </c>
      <c r="F181" s="237">
        <v>0</v>
      </c>
      <c r="G181" s="238">
        <f>E181*F181</f>
        <v>0</v>
      </c>
      <c r="H181" s="239">
        <v>2.7980000000000001E-2</v>
      </c>
      <c r="I181" s="240">
        <f>E181*H181</f>
        <v>10.29718561</v>
      </c>
      <c r="J181" s="239">
        <v>0</v>
      </c>
      <c r="K181" s="240">
        <f>E181*J181</f>
        <v>0</v>
      </c>
      <c r="O181" s="232">
        <v>2</v>
      </c>
      <c r="AA181" s="205">
        <v>1</v>
      </c>
      <c r="AB181" s="205">
        <v>1</v>
      </c>
      <c r="AC181" s="205">
        <v>1</v>
      </c>
      <c r="AZ181" s="205">
        <v>1</v>
      </c>
      <c r="BA181" s="205">
        <f>IF(AZ181=1,G181,0)</f>
        <v>0</v>
      </c>
      <c r="BB181" s="205">
        <f>IF(AZ181=2,G181,0)</f>
        <v>0</v>
      </c>
      <c r="BC181" s="205">
        <f>IF(AZ181=3,G181,0)</f>
        <v>0</v>
      </c>
      <c r="BD181" s="205">
        <f>IF(AZ181=4,G181,0)</f>
        <v>0</v>
      </c>
      <c r="BE181" s="205">
        <f>IF(AZ181=5,G181,0)</f>
        <v>0</v>
      </c>
      <c r="CA181" s="232">
        <v>1</v>
      </c>
      <c r="CB181" s="232">
        <v>1</v>
      </c>
    </row>
    <row r="182" spans="1:80">
      <c r="A182" s="241"/>
      <c r="B182" s="245"/>
      <c r="C182" s="375" t="s">
        <v>269</v>
      </c>
      <c r="D182" s="376"/>
      <c r="E182" s="246">
        <v>38</v>
      </c>
      <c r="F182" s="247"/>
      <c r="G182" s="248"/>
      <c r="H182" s="249"/>
      <c r="I182" s="243"/>
      <c r="J182" s="250"/>
      <c r="K182" s="243"/>
      <c r="M182" s="244" t="s">
        <v>269</v>
      </c>
      <c r="O182" s="232"/>
    </row>
    <row r="183" spans="1:80" ht="22.5">
      <c r="A183" s="241"/>
      <c r="B183" s="245"/>
      <c r="C183" s="375" t="s">
        <v>270</v>
      </c>
      <c r="D183" s="376"/>
      <c r="E183" s="246">
        <v>100.37730000000001</v>
      </c>
      <c r="F183" s="247"/>
      <c r="G183" s="248"/>
      <c r="H183" s="249"/>
      <c r="I183" s="243"/>
      <c r="J183" s="250"/>
      <c r="K183" s="243"/>
      <c r="M183" s="244" t="s">
        <v>270</v>
      </c>
      <c r="O183" s="232"/>
    </row>
    <row r="184" spans="1:80" ht="22.5">
      <c r="A184" s="241"/>
      <c r="B184" s="245"/>
      <c r="C184" s="375" t="s">
        <v>271</v>
      </c>
      <c r="D184" s="376"/>
      <c r="E184" s="246">
        <v>-8.1136999999999997</v>
      </c>
      <c r="F184" s="247"/>
      <c r="G184" s="248"/>
      <c r="H184" s="249"/>
      <c r="I184" s="243"/>
      <c r="J184" s="250"/>
      <c r="K184" s="243"/>
      <c r="M184" s="244" t="s">
        <v>271</v>
      </c>
      <c r="O184" s="232"/>
    </row>
    <row r="185" spans="1:80" ht="33.75">
      <c r="A185" s="241"/>
      <c r="B185" s="245"/>
      <c r="C185" s="375" t="s">
        <v>272</v>
      </c>
      <c r="D185" s="376"/>
      <c r="E185" s="246">
        <v>43.106299999999997</v>
      </c>
      <c r="F185" s="247"/>
      <c r="G185" s="248"/>
      <c r="H185" s="249"/>
      <c r="I185" s="243"/>
      <c r="J185" s="250"/>
      <c r="K185" s="243"/>
      <c r="M185" s="244" t="s">
        <v>272</v>
      </c>
      <c r="O185" s="232"/>
    </row>
    <row r="186" spans="1:80" ht="33.75">
      <c r="A186" s="241"/>
      <c r="B186" s="245"/>
      <c r="C186" s="375" t="s">
        <v>273</v>
      </c>
      <c r="D186" s="376"/>
      <c r="E186" s="246">
        <v>43.106299999999997</v>
      </c>
      <c r="F186" s="247"/>
      <c r="G186" s="248"/>
      <c r="H186" s="249"/>
      <c r="I186" s="243"/>
      <c r="J186" s="250"/>
      <c r="K186" s="243"/>
      <c r="M186" s="244" t="s">
        <v>273</v>
      </c>
      <c r="O186" s="232"/>
    </row>
    <row r="187" spans="1:80">
      <c r="A187" s="241"/>
      <c r="B187" s="245"/>
      <c r="C187" s="375" t="s">
        <v>274</v>
      </c>
      <c r="D187" s="376"/>
      <c r="E187" s="246">
        <v>37.381500000000003</v>
      </c>
      <c r="F187" s="247"/>
      <c r="G187" s="248"/>
      <c r="H187" s="249"/>
      <c r="I187" s="243"/>
      <c r="J187" s="250"/>
      <c r="K187" s="243"/>
      <c r="M187" s="244" t="s">
        <v>274</v>
      </c>
      <c r="O187" s="232"/>
    </row>
    <row r="188" spans="1:80">
      <c r="A188" s="241"/>
      <c r="B188" s="245"/>
      <c r="C188" s="375" t="s">
        <v>275</v>
      </c>
      <c r="D188" s="376"/>
      <c r="E188" s="246">
        <v>16.306999999999999</v>
      </c>
      <c r="F188" s="247"/>
      <c r="G188" s="248"/>
      <c r="H188" s="249"/>
      <c r="I188" s="243"/>
      <c r="J188" s="250"/>
      <c r="K188" s="243"/>
      <c r="M188" s="244" t="s">
        <v>275</v>
      </c>
      <c r="O188" s="232"/>
    </row>
    <row r="189" spans="1:80">
      <c r="A189" s="241"/>
      <c r="B189" s="245"/>
      <c r="C189" s="375" t="s">
        <v>276</v>
      </c>
      <c r="D189" s="376"/>
      <c r="E189" s="246">
        <v>18.4725</v>
      </c>
      <c r="F189" s="247"/>
      <c r="G189" s="248"/>
      <c r="H189" s="249"/>
      <c r="I189" s="243"/>
      <c r="J189" s="250"/>
      <c r="K189" s="243"/>
      <c r="M189" s="244" t="s">
        <v>276</v>
      </c>
      <c r="O189" s="232"/>
    </row>
    <row r="190" spans="1:80">
      <c r="A190" s="241"/>
      <c r="B190" s="245"/>
      <c r="C190" s="375" t="s">
        <v>277</v>
      </c>
      <c r="D190" s="376"/>
      <c r="E190" s="246">
        <v>24.8825</v>
      </c>
      <c r="F190" s="247"/>
      <c r="G190" s="248"/>
      <c r="H190" s="249"/>
      <c r="I190" s="243"/>
      <c r="J190" s="250"/>
      <c r="K190" s="243"/>
      <c r="M190" s="244" t="s">
        <v>277</v>
      </c>
      <c r="O190" s="232"/>
    </row>
    <row r="191" spans="1:80">
      <c r="A191" s="241"/>
      <c r="B191" s="245"/>
      <c r="C191" s="375" t="s">
        <v>278</v>
      </c>
      <c r="D191" s="376"/>
      <c r="E191" s="246">
        <v>9.5</v>
      </c>
      <c r="F191" s="247"/>
      <c r="G191" s="248"/>
      <c r="H191" s="249"/>
      <c r="I191" s="243"/>
      <c r="J191" s="250"/>
      <c r="K191" s="243"/>
      <c r="M191" s="244" t="s">
        <v>278</v>
      </c>
      <c r="O191" s="232"/>
    </row>
    <row r="192" spans="1:80">
      <c r="A192" s="241"/>
      <c r="B192" s="245"/>
      <c r="C192" s="375" t="s">
        <v>279</v>
      </c>
      <c r="D192" s="376"/>
      <c r="E192" s="246">
        <v>45</v>
      </c>
      <c r="F192" s="247"/>
      <c r="G192" s="248"/>
      <c r="H192" s="249"/>
      <c r="I192" s="243"/>
      <c r="J192" s="250"/>
      <c r="K192" s="243"/>
      <c r="M192" s="244" t="s">
        <v>279</v>
      </c>
      <c r="O192" s="232"/>
    </row>
    <row r="193" spans="1:80">
      <c r="A193" s="233">
        <v>57</v>
      </c>
      <c r="B193" s="234" t="s">
        <v>2022</v>
      </c>
      <c r="C193" s="235" t="s">
        <v>2023</v>
      </c>
      <c r="D193" s="236" t="s">
        <v>1856</v>
      </c>
      <c r="E193" s="237">
        <v>263.45</v>
      </c>
      <c r="F193" s="237">
        <v>0</v>
      </c>
      <c r="G193" s="238">
        <f>E193*F193</f>
        <v>0</v>
      </c>
      <c r="H193" s="239">
        <v>0</v>
      </c>
      <c r="I193" s="240">
        <f>E193*H193</f>
        <v>0</v>
      </c>
      <c r="J193" s="239">
        <v>0</v>
      </c>
      <c r="K193" s="240">
        <f>E193*J193</f>
        <v>0</v>
      </c>
      <c r="O193" s="232">
        <v>2</v>
      </c>
      <c r="AA193" s="205">
        <v>1</v>
      </c>
      <c r="AB193" s="205">
        <v>1</v>
      </c>
      <c r="AC193" s="205">
        <v>1</v>
      </c>
      <c r="AZ193" s="205">
        <v>1</v>
      </c>
      <c r="BA193" s="205">
        <f>IF(AZ193=1,G193,0)</f>
        <v>0</v>
      </c>
      <c r="BB193" s="205">
        <f>IF(AZ193=2,G193,0)</f>
        <v>0</v>
      </c>
      <c r="BC193" s="205">
        <f>IF(AZ193=3,G193,0)</f>
        <v>0</v>
      </c>
      <c r="BD193" s="205">
        <f>IF(AZ193=4,G193,0)</f>
        <v>0</v>
      </c>
      <c r="BE193" s="205">
        <f>IF(AZ193=5,G193,0)</f>
        <v>0</v>
      </c>
      <c r="CA193" s="232">
        <v>1</v>
      </c>
      <c r="CB193" s="232">
        <v>1</v>
      </c>
    </row>
    <row r="194" spans="1:80">
      <c r="A194" s="241"/>
      <c r="B194" s="245"/>
      <c r="C194" s="375" t="s">
        <v>280</v>
      </c>
      <c r="D194" s="376"/>
      <c r="E194" s="246">
        <v>2</v>
      </c>
      <c r="F194" s="247"/>
      <c r="G194" s="248"/>
      <c r="H194" s="249"/>
      <c r="I194" s="243"/>
      <c r="J194" s="250"/>
      <c r="K194" s="243"/>
      <c r="M194" s="244" t="s">
        <v>280</v>
      </c>
      <c r="O194" s="232"/>
    </row>
    <row r="195" spans="1:80" ht="22.5">
      <c r="A195" s="241"/>
      <c r="B195" s="245"/>
      <c r="C195" s="375" t="s">
        <v>281</v>
      </c>
      <c r="D195" s="376"/>
      <c r="E195" s="246">
        <v>62.3</v>
      </c>
      <c r="F195" s="247"/>
      <c r="G195" s="248"/>
      <c r="H195" s="249"/>
      <c r="I195" s="243"/>
      <c r="J195" s="250"/>
      <c r="K195" s="243"/>
      <c r="M195" s="244" t="s">
        <v>281</v>
      </c>
      <c r="O195" s="232"/>
    </row>
    <row r="196" spans="1:80">
      <c r="A196" s="241"/>
      <c r="B196" s="245"/>
      <c r="C196" s="375" t="s">
        <v>282</v>
      </c>
      <c r="D196" s="376"/>
      <c r="E196" s="246">
        <v>58.2</v>
      </c>
      <c r="F196" s="247"/>
      <c r="G196" s="248"/>
      <c r="H196" s="249"/>
      <c r="I196" s="243"/>
      <c r="J196" s="250"/>
      <c r="K196" s="243"/>
      <c r="M196" s="244" t="s">
        <v>282</v>
      </c>
      <c r="O196" s="232"/>
    </row>
    <row r="197" spans="1:80">
      <c r="A197" s="241"/>
      <c r="B197" s="245"/>
      <c r="C197" s="375" t="s">
        <v>283</v>
      </c>
      <c r="D197" s="376"/>
      <c r="E197" s="246">
        <v>66.5</v>
      </c>
      <c r="F197" s="247"/>
      <c r="G197" s="248"/>
      <c r="H197" s="249"/>
      <c r="I197" s="243"/>
      <c r="J197" s="250"/>
      <c r="K197" s="243"/>
      <c r="M197" s="244" t="s">
        <v>283</v>
      </c>
      <c r="O197" s="232"/>
    </row>
    <row r="198" spans="1:80">
      <c r="A198" s="241"/>
      <c r="B198" s="245"/>
      <c r="C198" s="375" t="s">
        <v>284</v>
      </c>
      <c r="D198" s="376"/>
      <c r="E198" s="246">
        <v>55.5</v>
      </c>
      <c r="F198" s="247"/>
      <c r="G198" s="248"/>
      <c r="H198" s="249"/>
      <c r="I198" s="243"/>
      <c r="J198" s="250"/>
      <c r="K198" s="243"/>
      <c r="M198" s="244" t="s">
        <v>284</v>
      </c>
      <c r="O198" s="232"/>
    </row>
    <row r="199" spans="1:80">
      <c r="A199" s="241"/>
      <c r="B199" s="245"/>
      <c r="C199" s="375" t="s">
        <v>285</v>
      </c>
      <c r="D199" s="376"/>
      <c r="E199" s="246">
        <v>10.85</v>
      </c>
      <c r="F199" s="247"/>
      <c r="G199" s="248"/>
      <c r="H199" s="249"/>
      <c r="I199" s="243"/>
      <c r="J199" s="250"/>
      <c r="K199" s="243"/>
      <c r="M199" s="244" t="s">
        <v>285</v>
      </c>
      <c r="O199" s="232"/>
    </row>
    <row r="200" spans="1:80">
      <c r="A200" s="241"/>
      <c r="B200" s="245"/>
      <c r="C200" s="375" t="s">
        <v>286</v>
      </c>
      <c r="D200" s="376"/>
      <c r="E200" s="246">
        <v>8.1</v>
      </c>
      <c r="F200" s="247"/>
      <c r="G200" s="248"/>
      <c r="H200" s="249"/>
      <c r="I200" s="243"/>
      <c r="J200" s="250"/>
      <c r="K200" s="243"/>
      <c r="M200" s="244" t="s">
        <v>286</v>
      </c>
      <c r="O200" s="232"/>
    </row>
    <row r="201" spans="1:80" ht="22.5">
      <c r="A201" s="233">
        <v>58</v>
      </c>
      <c r="B201" s="234" t="s">
        <v>2029</v>
      </c>
      <c r="C201" s="235" t="s">
        <v>2030</v>
      </c>
      <c r="D201" s="236" t="s">
        <v>1739</v>
      </c>
      <c r="E201" s="237">
        <v>488.77809999999999</v>
      </c>
      <c r="F201" s="237">
        <v>0</v>
      </c>
      <c r="G201" s="238">
        <f>E201*F201</f>
        <v>0</v>
      </c>
      <c r="H201" s="239">
        <v>3.6700000000000001E-3</v>
      </c>
      <c r="I201" s="240">
        <f>E201*H201</f>
        <v>1.7938156270000001</v>
      </c>
      <c r="J201" s="239">
        <v>0</v>
      </c>
      <c r="K201" s="240">
        <f>E201*J201</f>
        <v>0</v>
      </c>
      <c r="O201" s="232">
        <v>2</v>
      </c>
      <c r="AA201" s="205">
        <v>1</v>
      </c>
      <c r="AB201" s="205">
        <v>1</v>
      </c>
      <c r="AC201" s="205">
        <v>1</v>
      </c>
      <c r="AZ201" s="205">
        <v>1</v>
      </c>
      <c r="BA201" s="205">
        <f>IF(AZ201=1,G201,0)</f>
        <v>0</v>
      </c>
      <c r="BB201" s="205">
        <f>IF(AZ201=2,G201,0)</f>
        <v>0</v>
      </c>
      <c r="BC201" s="205">
        <f>IF(AZ201=3,G201,0)</f>
        <v>0</v>
      </c>
      <c r="BD201" s="205">
        <f>IF(AZ201=4,G201,0)</f>
        <v>0</v>
      </c>
      <c r="BE201" s="205">
        <f>IF(AZ201=5,G201,0)</f>
        <v>0</v>
      </c>
      <c r="CA201" s="232">
        <v>1</v>
      </c>
      <c r="CB201" s="232">
        <v>1</v>
      </c>
    </row>
    <row r="202" spans="1:80">
      <c r="A202" s="241"/>
      <c r="B202" s="245"/>
      <c r="C202" s="375" t="s">
        <v>287</v>
      </c>
      <c r="D202" s="376"/>
      <c r="E202" s="246">
        <v>11</v>
      </c>
      <c r="F202" s="247"/>
      <c r="G202" s="248"/>
      <c r="H202" s="249"/>
      <c r="I202" s="243"/>
      <c r="J202" s="250"/>
      <c r="K202" s="243"/>
      <c r="M202" s="244" t="s">
        <v>287</v>
      </c>
      <c r="O202" s="232"/>
    </row>
    <row r="203" spans="1:80" ht="22.5">
      <c r="A203" s="241"/>
      <c r="B203" s="245"/>
      <c r="C203" s="375" t="s">
        <v>288</v>
      </c>
      <c r="D203" s="376"/>
      <c r="E203" s="246">
        <v>9.6374999999999993</v>
      </c>
      <c r="F203" s="247"/>
      <c r="G203" s="248"/>
      <c r="H203" s="249"/>
      <c r="I203" s="243"/>
      <c r="J203" s="250"/>
      <c r="K203" s="243"/>
      <c r="M203" s="244" t="s">
        <v>288</v>
      </c>
      <c r="O203" s="232"/>
    </row>
    <row r="204" spans="1:80">
      <c r="A204" s="241"/>
      <c r="B204" s="245"/>
      <c r="C204" s="375" t="s">
        <v>289</v>
      </c>
      <c r="D204" s="376"/>
      <c r="E204" s="246">
        <v>2.15</v>
      </c>
      <c r="F204" s="247"/>
      <c r="G204" s="248"/>
      <c r="H204" s="249"/>
      <c r="I204" s="243"/>
      <c r="J204" s="250"/>
      <c r="K204" s="243"/>
      <c r="M204" s="244" t="s">
        <v>289</v>
      </c>
      <c r="O204" s="232"/>
    </row>
    <row r="205" spans="1:80">
      <c r="A205" s="241"/>
      <c r="B205" s="245"/>
      <c r="C205" s="375" t="s">
        <v>290</v>
      </c>
      <c r="D205" s="376"/>
      <c r="E205" s="246">
        <v>411.63060000000002</v>
      </c>
      <c r="F205" s="247"/>
      <c r="G205" s="248"/>
      <c r="H205" s="249"/>
      <c r="I205" s="243"/>
      <c r="J205" s="250"/>
      <c r="K205" s="243"/>
      <c r="M205" s="244" t="s">
        <v>290</v>
      </c>
      <c r="O205" s="232"/>
    </row>
    <row r="206" spans="1:80">
      <c r="A206" s="241"/>
      <c r="B206" s="245"/>
      <c r="C206" s="375" t="s">
        <v>291</v>
      </c>
      <c r="D206" s="376"/>
      <c r="E206" s="246">
        <v>14.36</v>
      </c>
      <c r="F206" s="247"/>
      <c r="G206" s="248"/>
      <c r="H206" s="249"/>
      <c r="I206" s="243"/>
      <c r="J206" s="250"/>
      <c r="K206" s="243"/>
      <c r="M206" s="244" t="s">
        <v>291</v>
      </c>
      <c r="O206" s="232"/>
    </row>
    <row r="207" spans="1:80">
      <c r="A207" s="241"/>
      <c r="B207" s="245"/>
      <c r="C207" s="375" t="s">
        <v>292</v>
      </c>
      <c r="D207" s="376"/>
      <c r="E207" s="246">
        <v>40</v>
      </c>
      <c r="F207" s="247"/>
      <c r="G207" s="248"/>
      <c r="H207" s="249"/>
      <c r="I207" s="243"/>
      <c r="J207" s="250"/>
      <c r="K207" s="243"/>
      <c r="M207" s="244" t="s">
        <v>292</v>
      </c>
      <c r="O207" s="232"/>
    </row>
    <row r="208" spans="1:80">
      <c r="A208" s="233">
        <v>59</v>
      </c>
      <c r="B208" s="234" t="s">
        <v>2036</v>
      </c>
      <c r="C208" s="235" t="s">
        <v>2037</v>
      </c>
      <c r="D208" s="236" t="s">
        <v>1739</v>
      </c>
      <c r="E208" s="237">
        <v>11</v>
      </c>
      <c r="F208" s="237">
        <v>0</v>
      </c>
      <c r="G208" s="238">
        <f>E208*F208</f>
        <v>0</v>
      </c>
      <c r="H208" s="239">
        <v>3.3700000000000002E-3</v>
      </c>
      <c r="I208" s="240">
        <f>E208*H208</f>
        <v>3.7069999999999999E-2</v>
      </c>
      <c r="J208" s="239">
        <v>0</v>
      </c>
      <c r="K208" s="240">
        <f>E208*J208</f>
        <v>0</v>
      </c>
      <c r="O208" s="232">
        <v>2</v>
      </c>
      <c r="AA208" s="205">
        <v>1</v>
      </c>
      <c r="AB208" s="205">
        <v>1</v>
      </c>
      <c r="AC208" s="205">
        <v>1</v>
      </c>
      <c r="AZ208" s="205">
        <v>1</v>
      </c>
      <c r="BA208" s="205">
        <f>IF(AZ208=1,G208,0)</f>
        <v>0</v>
      </c>
      <c r="BB208" s="205">
        <f>IF(AZ208=2,G208,0)</f>
        <v>0</v>
      </c>
      <c r="BC208" s="205">
        <f>IF(AZ208=3,G208,0)</f>
        <v>0</v>
      </c>
      <c r="BD208" s="205">
        <f>IF(AZ208=4,G208,0)</f>
        <v>0</v>
      </c>
      <c r="BE208" s="205">
        <f>IF(AZ208=5,G208,0)</f>
        <v>0</v>
      </c>
      <c r="CA208" s="232">
        <v>1</v>
      </c>
      <c r="CB208" s="232">
        <v>1</v>
      </c>
    </row>
    <row r="209" spans="1:80">
      <c r="A209" s="241"/>
      <c r="B209" s="245"/>
      <c r="C209" s="375" t="s">
        <v>293</v>
      </c>
      <c r="D209" s="376"/>
      <c r="E209" s="246">
        <v>11</v>
      </c>
      <c r="F209" s="247"/>
      <c r="G209" s="248"/>
      <c r="H209" s="249"/>
      <c r="I209" s="243"/>
      <c r="J209" s="250"/>
      <c r="K209" s="243"/>
      <c r="M209" s="244" t="s">
        <v>293</v>
      </c>
      <c r="O209" s="232"/>
    </row>
    <row r="210" spans="1:80">
      <c r="A210" s="251"/>
      <c r="B210" s="252" t="s">
        <v>1662</v>
      </c>
      <c r="C210" s="253" t="s">
        <v>1915</v>
      </c>
      <c r="D210" s="254"/>
      <c r="E210" s="255"/>
      <c r="F210" s="256"/>
      <c r="G210" s="257">
        <f>SUM(G143:G209)</f>
        <v>0</v>
      </c>
      <c r="H210" s="258"/>
      <c r="I210" s="259">
        <f>SUM(I143:I209)</f>
        <v>23.456557057000001</v>
      </c>
      <c r="J210" s="258"/>
      <c r="K210" s="259">
        <f>SUM(K143:K209)</f>
        <v>0</v>
      </c>
      <c r="O210" s="232">
        <v>4</v>
      </c>
      <c r="BA210" s="260">
        <f>SUM(BA143:BA209)</f>
        <v>0</v>
      </c>
      <c r="BB210" s="260">
        <f>SUM(BB143:BB209)</f>
        <v>0</v>
      </c>
      <c r="BC210" s="260">
        <f>SUM(BC143:BC209)</f>
        <v>0</v>
      </c>
      <c r="BD210" s="260">
        <f>SUM(BD143:BD209)</f>
        <v>0</v>
      </c>
      <c r="BE210" s="260">
        <f>SUM(BE143:BE209)</f>
        <v>0</v>
      </c>
    </row>
    <row r="211" spans="1:80">
      <c r="A211" s="222" t="s">
        <v>1659</v>
      </c>
      <c r="B211" s="223" t="s">
        <v>2042</v>
      </c>
      <c r="C211" s="224" t="s">
        <v>2043</v>
      </c>
      <c r="D211" s="225"/>
      <c r="E211" s="226"/>
      <c r="F211" s="226"/>
      <c r="G211" s="227"/>
      <c r="H211" s="228"/>
      <c r="I211" s="229"/>
      <c r="J211" s="230"/>
      <c r="K211" s="231"/>
      <c r="O211" s="232">
        <v>1</v>
      </c>
    </row>
    <row r="212" spans="1:80" ht="22.5">
      <c r="A212" s="233">
        <v>60</v>
      </c>
      <c r="B212" s="234" t="s">
        <v>2045</v>
      </c>
      <c r="C212" s="235" t="s">
        <v>2046</v>
      </c>
      <c r="D212" s="236" t="s">
        <v>1739</v>
      </c>
      <c r="E212" s="237">
        <v>97.132499999999993</v>
      </c>
      <c r="F212" s="237">
        <v>0</v>
      </c>
      <c r="G212" s="238">
        <f>E212*F212</f>
        <v>0</v>
      </c>
      <c r="H212" s="239">
        <v>3.2599999999999999E-3</v>
      </c>
      <c r="I212" s="240">
        <f>E212*H212</f>
        <v>0.31665194999999996</v>
      </c>
      <c r="J212" s="239">
        <v>0</v>
      </c>
      <c r="K212" s="240">
        <f>E212*J212</f>
        <v>0</v>
      </c>
      <c r="O212" s="232">
        <v>2</v>
      </c>
      <c r="AA212" s="205">
        <v>1</v>
      </c>
      <c r="AB212" s="205">
        <v>1</v>
      </c>
      <c r="AC212" s="205">
        <v>1</v>
      </c>
      <c r="AZ212" s="205">
        <v>1</v>
      </c>
      <c r="BA212" s="205">
        <f>IF(AZ212=1,G212,0)</f>
        <v>0</v>
      </c>
      <c r="BB212" s="205">
        <f>IF(AZ212=2,G212,0)</f>
        <v>0</v>
      </c>
      <c r="BC212" s="205">
        <f>IF(AZ212=3,G212,0)</f>
        <v>0</v>
      </c>
      <c r="BD212" s="205">
        <f>IF(AZ212=4,G212,0)</f>
        <v>0</v>
      </c>
      <c r="BE212" s="205">
        <f>IF(AZ212=5,G212,0)</f>
        <v>0</v>
      </c>
      <c r="CA212" s="232">
        <v>1</v>
      </c>
      <c r="CB212" s="232">
        <v>1</v>
      </c>
    </row>
    <row r="213" spans="1:80" ht="33.75">
      <c r="A213" s="241"/>
      <c r="B213" s="245"/>
      <c r="C213" s="375" t="s">
        <v>294</v>
      </c>
      <c r="D213" s="376"/>
      <c r="E213" s="246">
        <v>91.202500000000001</v>
      </c>
      <c r="F213" s="247"/>
      <c r="G213" s="248"/>
      <c r="H213" s="249"/>
      <c r="I213" s="243"/>
      <c r="J213" s="250"/>
      <c r="K213" s="243"/>
      <c r="M213" s="244" t="s">
        <v>294</v>
      </c>
      <c r="O213" s="232"/>
    </row>
    <row r="214" spans="1:80">
      <c r="A214" s="241"/>
      <c r="B214" s="245"/>
      <c r="C214" s="375" t="s">
        <v>295</v>
      </c>
      <c r="D214" s="376"/>
      <c r="E214" s="246">
        <v>-2.5350000000000001</v>
      </c>
      <c r="F214" s="247"/>
      <c r="G214" s="248"/>
      <c r="H214" s="249"/>
      <c r="I214" s="243"/>
      <c r="J214" s="250"/>
      <c r="K214" s="243"/>
      <c r="M214" s="244" t="s">
        <v>295</v>
      </c>
      <c r="O214" s="232"/>
    </row>
    <row r="215" spans="1:80" ht="33.75">
      <c r="A215" s="241"/>
      <c r="B215" s="245"/>
      <c r="C215" s="375" t="s">
        <v>296</v>
      </c>
      <c r="D215" s="376"/>
      <c r="E215" s="246">
        <v>8.4649999999999999</v>
      </c>
      <c r="F215" s="247"/>
      <c r="G215" s="248"/>
      <c r="H215" s="249"/>
      <c r="I215" s="243"/>
      <c r="J215" s="250"/>
      <c r="K215" s="243"/>
      <c r="M215" s="244" t="s">
        <v>296</v>
      </c>
      <c r="O215" s="232"/>
    </row>
    <row r="216" spans="1:80">
      <c r="A216" s="233">
        <v>61</v>
      </c>
      <c r="B216" s="234" t="s">
        <v>2050</v>
      </c>
      <c r="C216" s="235" t="s">
        <v>2051</v>
      </c>
      <c r="D216" s="236" t="s">
        <v>1739</v>
      </c>
      <c r="E216" s="237">
        <v>97.132499999999993</v>
      </c>
      <c r="F216" s="237">
        <v>0</v>
      </c>
      <c r="G216" s="238">
        <f>E216*F216</f>
        <v>0</v>
      </c>
      <c r="H216" s="239">
        <v>2.2000000000000001E-4</v>
      </c>
      <c r="I216" s="240">
        <f>E216*H216</f>
        <v>2.136915E-2</v>
      </c>
      <c r="J216" s="239">
        <v>0</v>
      </c>
      <c r="K216" s="240">
        <f>E216*J216</f>
        <v>0</v>
      </c>
      <c r="O216" s="232">
        <v>2</v>
      </c>
      <c r="AA216" s="205">
        <v>1</v>
      </c>
      <c r="AB216" s="205">
        <v>1</v>
      </c>
      <c r="AC216" s="205">
        <v>1</v>
      </c>
      <c r="AZ216" s="205">
        <v>1</v>
      </c>
      <c r="BA216" s="205">
        <f>IF(AZ216=1,G216,0)</f>
        <v>0</v>
      </c>
      <c r="BB216" s="205">
        <f>IF(AZ216=2,G216,0)</f>
        <v>0</v>
      </c>
      <c r="BC216" s="205">
        <f>IF(AZ216=3,G216,0)</f>
        <v>0</v>
      </c>
      <c r="BD216" s="205">
        <f>IF(AZ216=4,G216,0)</f>
        <v>0</v>
      </c>
      <c r="BE216" s="205">
        <f>IF(AZ216=5,G216,0)</f>
        <v>0</v>
      </c>
      <c r="CA216" s="232">
        <v>1</v>
      </c>
      <c r="CB216" s="232">
        <v>1</v>
      </c>
    </row>
    <row r="217" spans="1:80">
      <c r="A217" s="241"/>
      <c r="B217" s="245"/>
      <c r="C217" s="375" t="s">
        <v>297</v>
      </c>
      <c r="D217" s="376"/>
      <c r="E217" s="246">
        <v>97.132499999999993</v>
      </c>
      <c r="F217" s="247"/>
      <c r="G217" s="248"/>
      <c r="H217" s="249"/>
      <c r="I217" s="243"/>
      <c r="J217" s="250"/>
      <c r="K217" s="243"/>
      <c r="M217" s="271">
        <v>971325</v>
      </c>
      <c r="O217" s="232"/>
    </row>
    <row r="218" spans="1:80" ht="22.5">
      <c r="A218" s="233">
        <v>62</v>
      </c>
      <c r="B218" s="234" t="s">
        <v>298</v>
      </c>
      <c r="C218" s="235" t="s">
        <v>299</v>
      </c>
      <c r="D218" s="236" t="s">
        <v>1739</v>
      </c>
      <c r="E218" s="237">
        <v>10.25</v>
      </c>
      <c r="F218" s="237">
        <v>0</v>
      </c>
      <c r="G218" s="238">
        <f>E218*F218</f>
        <v>0</v>
      </c>
      <c r="H218" s="239">
        <v>8.9499999999999996E-3</v>
      </c>
      <c r="I218" s="240">
        <f>E218*H218</f>
        <v>9.17375E-2</v>
      </c>
      <c r="J218" s="239">
        <v>0</v>
      </c>
      <c r="K218" s="240">
        <f>E218*J218</f>
        <v>0</v>
      </c>
      <c r="O218" s="232">
        <v>2</v>
      </c>
      <c r="AA218" s="205">
        <v>1</v>
      </c>
      <c r="AB218" s="205">
        <v>1</v>
      </c>
      <c r="AC218" s="205">
        <v>1</v>
      </c>
      <c r="AZ218" s="205">
        <v>1</v>
      </c>
      <c r="BA218" s="205">
        <f>IF(AZ218=1,G218,0)</f>
        <v>0</v>
      </c>
      <c r="BB218" s="205">
        <f>IF(AZ218=2,G218,0)</f>
        <v>0</v>
      </c>
      <c r="BC218" s="205">
        <f>IF(AZ218=3,G218,0)</f>
        <v>0</v>
      </c>
      <c r="BD218" s="205">
        <f>IF(AZ218=4,G218,0)</f>
        <v>0</v>
      </c>
      <c r="BE218" s="205">
        <f>IF(AZ218=5,G218,0)</f>
        <v>0</v>
      </c>
      <c r="CA218" s="232">
        <v>1</v>
      </c>
      <c r="CB218" s="232">
        <v>1</v>
      </c>
    </row>
    <row r="219" spans="1:80">
      <c r="A219" s="241"/>
      <c r="B219" s="245"/>
      <c r="C219" s="375" t="s">
        <v>300</v>
      </c>
      <c r="D219" s="376"/>
      <c r="E219" s="246">
        <v>10.25</v>
      </c>
      <c r="F219" s="247"/>
      <c r="G219" s="248"/>
      <c r="H219" s="249"/>
      <c r="I219" s="243"/>
      <c r="J219" s="250"/>
      <c r="K219" s="243"/>
      <c r="M219" s="244" t="s">
        <v>300</v>
      </c>
      <c r="O219" s="232"/>
    </row>
    <row r="220" spans="1:80" ht="22.5">
      <c r="A220" s="233">
        <v>63</v>
      </c>
      <c r="B220" s="234" t="s">
        <v>301</v>
      </c>
      <c r="C220" s="235" t="s">
        <v>302</v>
      </c>
      <c r="D220" s="236" t="s">
        <v>1739</v>
      </c>
      <c r="E220" s="237">
        <v>16.975000000000001</v>
      </c>
      <c r="F220" s="237">
        <v>0</v>
      </c>
      <c r="G220" s="238">
        <f>E220*F220</f>
        <v>0</v>
      </c>
      <c r="H220" s="239">
        <v>1.039E-2</v>
      </c>
      <c r="I220" s="240">
        <f>E220*H220</f>
        <v>0.17637025000000001</v>
      </c>
      <c r="J220" s="239">
        <v>0</v>
      </c>
      <c r="K220" s="240">
        <f>E220*J220</f>
        <v>0</v>
      </c>
      <c r="O220" s="232">
        <v>2</v>
      </c>
      <c r="AA220" s="205">
        <v>1</v>
      </c>
      <c r="AB220" s="205">
        <v>1</v>
      </c>
      <c r="AC220" s="205">
        <v>1</v>
      </c>
      <c r="AZ220" s="205">
        <v>1</v>
      </c>
      <c r="BA220" s="205">
        <f>IF(AZ220=1,G220,0)</f>
        <v>0</v>
      </c>
      <c r="BB220" s="205">
        <f>IF(AZ220=2,G220,0)</f>
        <v>0</v>
      </c>
      <c r="BC220" s="205">
        <f>IF(AZ220=3,G220,0)</f>
        <v>0</v>
      </c>
      <c r="BD220" s="205">
        <f>IF(AZ220=4,G220,0)</f>
        <v>0</v>
      </c>
      <c r="BE220" s="205">
        <f>IF(AZ220=5,G220,0)</f>
        <v>0</v>
      </c>
      <c r="CA220" s="232">
        <v>1</v>
      </c>
      <c r="CB220" s="232">
        <v>1</v>
      </c>
    </row>
    <row r="221" spans="1:80" ht="22.5">
      <c r="A221" s="241"/>
      <c r="B221" s="245"/>
      <c r="C221" s="375" t="s">
        <v>303</v>
      </c>
      <c r="D221" s="376"/>
      <c r="E221" s="246">
        <v>10.55</v>
      </c>
      <c r="F221" s="247"/>
      <c r="G221" s="248"/>
      <c r="H221" s="249"/>
      <c r="I221" s="243"/>
      <c r="J221" s="250"/>
      <c r="K221" s="243"/>
      <c r="M221" s="244" t="s">
        <v>303</v>
      </c>
      <c r="O221" s="232"/>
    </row>
    <row r="222" spans="1:80">
      <c r="A222" s="241"/>
      <c r="B222" s="245"/>
      <c r="C222" s="375" t="s">
        <v>304</v>
      </c>
      <c r="D222" s="376"/>
      <c r="E222" s="246">
        <v>2.2000000000000002</v>
      </c>
      <c r="F222" s="247"/>
      <c r="G222" s="248"/>
      <c r="H222" s="249"/>
      <c r="I222" s="243"/>
      <c r="J222" s="250"/>
      <c r="K222" s="243"/>
      <c r="M222" s="244" t="s">
        <v>304</v>
      </c>
      <c r="O222" s="232"/>
    </row>
    <row r="223" spans="1:80" ht="33.75">
      <c r="A223" s="241"/>
      <c r="B223" s="245"/>
      <c r="C223" s="375" t="s">
        <v>305</v>
      </c>
      <c r="D223" s="376"/>
      <c r="E223" s="246">
        <v>4.2249999999999996</v>
      </c>
      <c r="F223" s="247"/>
      <c r="G223" s="248"/>
      <c r="H223" s="249"/>
      <c r="I223" s="243"/>
      <c r="J223" s="250"/>
      <c r="K223" s="243"/>
      <c r="M223" s="244" t="s">
        <v>305</v>
      </c>
      <c r="O223" s="232"/>
    </row>
    <row r="224" spans="1:80" ht="22.5">
      <c r="A224" s="233">
        <v>64</v>
      </c>
      <c r="B224" s="234" t="s">
        <v>2065</v>
      </c>
      <c r="C224" s="235" t="s">
        <v>2066</v>
      </c>
      <c r="D224" s="236" t="s">
        <v>1739</v>
      </c>
      <c r="E224" s="237">
        <v>1.92</v>
      </c>
      <c r="F224" s="237">
        <v>0</v>
      </c>
      <c r="G224" s="238">
        <f>E224*F224</f>
        <v>0</v>
      </c>
      <c r="H224" s="239">
        <v>9.6600000000000002E-3</v>
      </c>
      <c r="I224" s="240">
        <f>E224*H224</f>
        <v>1.85472E-2</v>
      </c>
      <c r="J224" s="239">
        <v>0</v>
      </c>
      <c r="K224" s="240">
        <f>E224*J224</f>
        <v>0</v>
      </c>
      <c r="O224" s="232">
        <v>2</v>
      </c>
      <c r="AA224" s="205">
        <v>1</v>
      </c>
      <c r="AB224" s="205">
        <v>1</v>
      </c>
      <c r="AC224" s="205">
        <v>1</v>
      </c>
      <c r="AZ224" s="205">
        <v>1</v>
      </c>
      <c r="BA224" s="205">
        <f>IF(AZ224=1,G224,0)</f>
        <v>0</v>
      </c>
      <c r="BB224" s="205">
        <f>IF(AZ224=2,G224,0)</f>
        <v>0</v>
      </c>
      <c r="BC224" s="205">
        <f>IF(AZ224=3,G224,0)</f>
        <v>0</v>
      </c>
      <c r="BD224" s="205">
        <f>IF(AZ224=4,G224,0)</f>
        <v>0</v>
      </c>
      <c r="BE224" s="205">
        <f>IF(AZ224=5,G224,0)</f>
        <v>0</v>
      </c>
      <c r="CA224" s="232">
        <v>1</v>
      </c>
      <c r="CB224" s="232">
        <v>1</v>
      </c>
    </row>
    <row r="225" spans="1:80" ht="22.5">
      <c r="A225" s="241"/>
      <c r="B225" s="245"/>
      <c r="C225" s="375" t="s">
        <v>306</v>
      </c>
      <c r="D225" s="376"/>
      <c r="E225" s="246">
        <v>1.92</v>
      </c>
      <c r="F225" s="247"/>
      <c r="G225" s="248"/>
      <c r="H225" s="249"/>
      <c r="I225" s="243"/>
      <c r="J225" s="250"/>
      <c r="K225" s="243"/>
      <c r="M225" s="244" t="s">
        <v>306</v>
      </c>
      <c r="O225" s="232"/>
    </row>
    <row r="226" spans="1:80" ht="22.5">
      <c r="A226" s="233">
        <v>65</v>
      </c>
      <c r="B226" s="234" t="s">
        <v>2068</v>
      </c>
      <c r="C226" s="235" t="s">
        <v>2069</v>
      </c>
      <c r="D226" s="236" t="s">
        <v>1739</v>
      </c>
      <c r="E226" s="237">
        <v>5.0819999999999999</v>
      </c>
      <c r="F226" s="237">
        <v>0</v>
      </c>
      <c r="G226" s="238">
        <f>E226*F226</f>
        <v>0</v>
      </c>
      <c r="H226" s="239">
        <v>8.94E-3</v>
      </c>
      <c r="I226" s="240">
        <f>E226*H226</f>
        <v>4.5433080000000001E-2</v>
      </c>
      <c r="J226" s="239">
        <v>0</v>
      </c>
      <c r="K226" s="240">
        <f>E226*J226</f>
        <v>0</v>
      </c>
      <c r="O226" s="232">
        <v>2</v>
      </c>
      <c r="AA226" s="205">
        <v>1</v>
      </c>
      <c r="AB226" s="205">
        <v>1</v>
      </c>
      <c r="AC226" s="205">
        <v>1</v>
      </c>
      <c r="AZ226" s="205">
        <v>1</v>
      </c>
      <c r="BA226" s="205">
        <f>IF(AZ226=1,G226,0)</f>
        <v>0</v>
      </c>
      <c r="BB226" s="205">
        <f>IF(AZ226=2,G226,0)</f>
        <v>0</v>
      </c>
      <c r="BC226" s="205">
        <f>IF(AZ226=3,G226,0)</f>
        <v>0</v>
      </c>
      <c r="BD226" s="205">
        <f>IF(AZ226=4,G226,0)</f>
        <v>0</v>
      </c>
      <c r="BE226" s="205">
        <f>IF(AZ226=5,G226,0)</f>
        <v>0</v>
      </c>
      <c r="CA226" s="232">
        <v>1</v>
      </c>
      <c r="CB226" s="232">
        <v>1</v>
      </c>
    </row>
    <row r="227" spans="1:80" ht="22.5">
      <c r="A227" s="241"/>
      <c r="B227" s="245"/>
      <c r="C227" s="375" t="s">
        <v>307</v>
      </c>
      <c r="D227" s="376"/>
      <c r="E227" s="246">
        <v>5.0819999999999999</v>
      </c>
      <c r="F227" s="247"/>
      <c r="G227" s="248"/>
      <c r="H227" s="249"/>
      <c r="I227" s="243"/>
      <c r="J227" s="250"/>
      <c r="K227" s="243"/>
      <c r="M227" s="244" t="s">
        <v>307</v>
      </c>
      <c r="O227" s="232"/>
    </row>
    <row r="228" spans="1:80">
      <c r="A228" s="233">
        <v>66</v>
      </c>
      <c r="B228" s="234" t="s">
        <v>2074</v>
      </c>
      <c r="C228" s="235" t="s">
        <v>2075</v>
      </c>
      <c r="D228" s="236" t="s">
        <v>1739</v>
      </c>
      <c r="E228" s="237">
        <v>73.275000000000006</v>
      </c>
      <c r="F228" s="237">
        <v>0</v>
      </c>
      <c r="G228" s="238">
        <f>E228*F228</f>
        <v>0</v>
      </c>
      <c r="H228" s="239">
        <v>2.0000000000000002E-5</v>
      </c>
      <c r="I228" s="240">
        <f>E228*H228</f>
        <v>1.4655000000000002E-3</v>
      </c>
      <c r="J228" s="239">
        <v>0</v>
      </c>
      <c r="K228" s="240">
        <f>E228*J228</f>
        <v>0</v>
      </c>
      <c r="O228" s="232">
        <v>2</v>
      </c>
      <c r="AA228" s="205">
        <v>1</v>
      </c>
      <c r="AB228" s="205">
        <v>1</v>
      </c>
      <c r="AC228" s="205">
        <v>1</v>
      </c>
      <c r="AZ228" s="205">
        <v>1</v>
      </c>
      <c r="BA228" s="205">
        <f>IF(AZ228=1,G228,0)</f>
        <v>0</v>
      </c>
      <c r="BB228" s="205">
        <f>IF(AZ228=2,G228,0)</f>
        <v>0</v>
      </c>
      <c r="BC228" s="205">
        <f>IF(AZ228=3,G228,0)</f>
        <v>0</v>
      </c>
      <c r="BD228" s="205">
        <f>IF(AZ228=4,G228,0)</f>
        <v>0</v>
      </c>
      <c r="BE228" s="205">
        <f>IF(AZ228=5,G228,0)</f>
        <v>0</v>
      </c>
      <c r="CA228" s="232">
        <v>1</v>
      </c>
      <c r="CB228" s="232">
        <v>1</v>
      </c>
    </row>
    <row r="229" spans="1:80" ht="22.5">
      <c r="A229" s="241"/>
      <c r="B229" s="245"/>
      <c r="C229" s="375" t="s">
        <v>308</v>
      </c>
      <c r="D229" s="376"/>
      <c r="E229" s="246">
        <v>73.275000000000006</v>
      </c>
      <c r="F229" s="247"/>
      <c r="G229" s="248"/>
      <c r="H229" s="249"/>
      <c r="I229" s="243"/>
      <c r="J229" s="250"/>
      <c r="K229" s="243"/>
      <c r="M229" s="244" t="s">
        <v>308</v>
      </c>
      <c r="O229" s="232"/>
    </row>
    <row r="230" spans="1:80">
      <c r="A230" s="251"/>
      <c r="B230" s="252" t="s">
        <v>1662</v>
      </c>
      <c r="C230" s="253" t="s">
        <v>2044</v>
      </c>
      <c r="D230" s="254"/>
      <c r="E230" s="255"/>
      <c r="F230" s="256"/>
      <c r="G230" s="257">
        <f>SUM(G211:G229)</f>
        <v>0</v>
      </c>
      <c r="H230" s="258"/>
      <c r="I230" s="259">
        <f>SUM(I211:I229)</f>
        <v>0.67157462999999995</v>
      </c>
      <c r="J230" s="258"/>
      <c r="K230" s="259">
        <f>SUM(K211:K229)</f>
        <v>0</v>
      </c>
      <c r="O230" s="232">
        <v>4</v>
      </c>
      <c r="BA230" s="260">
        <f>SUM(BA211:BA229)</f>
        <v>0</v>
      </c>
      <c r="BB230" s="260">
        <f>SUM(BB211:BB229)</f>
        <v>0</v>
      </c>
      <c r="BC230" s="260">
        <f>SUM(BC211:BC229)</f>
        <v>0</v>
      </c>
      <c r="BD230" s="260">
        <f>SUM(BD211:BD229)</f>
        <v>0</v>
      </c>
      <c r="BE230" s="260">
        <f>SUM(BE211:BE229)</f>
        <v>0</v>
      </c>
    </row>
    <row r="231" spans="1:80">
      <c r="A231" s="222" t="s">
        <v>1659</v>
      </c>
      <c r="B231" s="223" t="s">
        <v>2080</v>
      </c>
      <c r="C231" s="224" t="s">
        <v>2081</v>
      </c>
      <c r="D231" s="225"/>
      <c r="E231" s="226"/>
      <c r="F231" s="226"/>
      <c r="G231" s="227"/>
      <c r="H231" s="228"/>
      <c r="I231" s="229"/>
      <c r="J231" s="230"/>
      <c r="K231" s="231"/>
      <c r="O231" s="232">
        <v>1</v>
      </c>
    </row>
    <row r="232" spans="1:80">
      <c r="A232" s="233">
        <v>67</v>
      </c>
      <c r="B232" s="234" t="s">
        <v>2097</v>
      </c>
      <c r="C232" s="235" t="s">
        <v>2098</v>
      </c>
      <c r="D232" s="236" t="s">
        <v>1723</v>
      </c>
      <c r="E232" s="237">
        <v>15.239699999999999</v>
      </c>
      <c r="F232" s="237">
        <v>0</v>
      </c>
      <c r="G232" s="238">
        <f>E232*F232</f>
        <v>0</v>
      </c>
      <c r="H232" s="239">
        <v>2.5249999999999999</v>
      </c>
      <c r="I232" s="240">
        <f>E232*H232</f>
        <v>38.480242499999996</v>
      </c>
      <c r="J232" s="239">
        <v>0</v>
      </c>
      <c r="K232" s="240">
        <f>E232*J232</f>
        <v>0</v>
      </c>
      <c r="O232" s="232">
        <v>2</v>
      </c>
      <c r="AA232" s="205">
        <v>1</v>
      </c>
      <c r="AB232" s="205">
        <v>1</v>
      </c>
      <c r="AC232" s="205">
        <v>1</v>
      </c>
      <c r="AZ232" s="205">
        <v>1</v>
      </c>
      <c r="BA232" s="205">
        <f>IF(AZ232=1,G232,0)</f>
        <v>0</v>
      </c>
      <c r="BB232" s="205">
        <f>IF(AZ232=2,G232,0)</f>
        <v>0</v>
      </c>
      <c r="BC232" s="205">
        <f>IF(AZ232=3,G232,0)</f>
        <v>0</v>
      </c>
      <c r="BD232" s="205">
        <f>IF(AZ232=4,G232,0)</f>
        <v>0</v>
      </c>
      <c r="BE232" s="205">
        <f>IF(AZ232=5,G232,0)</f>
        <v>0</v>
      </c>
      <c r="CA232" s="232">
        <v>1</v>
      </c>
      <c r="CB232" s="232">
        <v>1</v>
      </c>
    </row>
    <row r="233" spans="1:80">
      <c r="A233" s="241"/>
      <c r="B233" s="245"/>
      <c r="C233" s="375" t="s">
        <v>2099</v>
      </c>
      <c r="D233" s="376"/>
      <c r="E233" s="246">
        <v>0</v>
      </c>
      <c r="F233" s="247"/>
      <c r="G233" s="248"/>
      <c r="H233" s="249"/>
      <c r="I233" s="243"/>
      <c r="J233" s="250"/>
      <c r="K233" s="243"/>
      <c r="M233" s="244" t="s">
        <v>2099</v>
      </c>
      <c r="O233" s="232"/>
    </row>
    <row r="234" spans="1:80">
      <c r="A234" s="241"/>
      <c r="B234" s="245"/>
      <c r="C234" s="375" t="s">
        <v>309</v>
      </c>
      <c r="D234" s="376"/>
      <c r="E234" s="246">
        <v>8.4202999999999992</v>
      </c>
      <c r="F234" s="247"/>
      <c r="G234" s="248"/>
      <c r="H234" s="249"/>
      <c r="I234" s="243"/>
      <c r="J234" s="250"/>
      <c r="K234" s="243"/>
      <c r="M234" s="244" t="s">
        <v>309</v>
      </c>
      <c r="O234" s="232"/>
    </row>
    <row r="235" spans="1:80">
      <c r="A235" s="241"/>
      <c r="B235" s="245"/>
      <c r="C235" s="375" t="s">
        <v>310</v>
      </c>
      <c r="D235" s="376"/>
      <c r="E235" s="246">
        <v>2.3426999999999998</v>
      </c>
      <c r="F235" s="247"/>
      <c r="G235" s="248"/>
      <c r="H235" s="249"/>
      <c r="I235" s="243"/>
      <c r="J235" s="250"/>
      <c r="K235" s="243"/>
      <c r="M235" s="244" t="s">
        <v>310</v>
      </c>
      <c r="O235" s="232"/>
    </row>
    <row r="236" spans="1:80">
      <c r="A236" s="241"/>
      <c r="B236" s="245"/>
      <c r="C236" s="375" t="s">
        <v>311</v>
      </c>
      <c r="D236" s="376"/>
      <c r="E236" s="246">
        <v>3.6920000000000002</v>
      </c>
      <c r="F236" s="247"/>
      <c r="G236" s="248"/>
      <c r="H236" s="249"/>
      <c r="I236" s="243"/>
      <c r="J236" s="250"/>
      <c r="K236" s="243"/>
      <c r="M236" s="244" t="s">
        <v>311</v>
      </c>
      <c r="O236" s="232"/>
    </row>
    <row r="237" spans="1:80">
      <c r="A237" s="241"/>
      <c r="B237" s="245"/>
      <c r="C237" s="375" t="s">
        <v>312</v>
      </c>
      <c r="D237" s="376"/>
      <c r="E237" s="246">
        <v>0.78469999999999995</v>
      </c>
      <c r="F237" s="247"/>
      <c r="G237" s="248"/>
      <c r="H237" s="249"/>
      <c r="I237" s="243"/>
      <c r="J237" s="250"/>
      <c r="K237" s="243"/>
      <c r="M237" s="244" t="s">
        <v>312</v>
      </c>
      <c r="O237" s="232"/>
    </row>
    <row r="238" spans="1:80">
      <c r="A238" s="233">
        <v>68</v>
      </c>
      <c r="B238" s="234" t="s">
        <v>2115</v>
      </c>
      <c r="C238" s="235" t="s">
        <v>2116</v>
      </c>
      <c r="D238" s="236" t="s">
        <v>1723</v>
      </c>
      <c r="E238" s="237">
        <v>15.239699999999999</v>
      </c>
      <c r="F238" s="237">
        <v>0</v>
      </c>
      <c r="G238" s="238">
        <f>E238*F238</f>
        <v>0</v>
      </c>
      <c r="H238" s="239">
        <v>0</v>
      </c>
      <c r="I238" s="240">
        <f>E238*H238</f>
        <v>0</v>
      </c>
      <c r="J238" s="239">
        <v>0</v>
      </c>
      <c r="K238" s="240">
        <f>E238*J238</f>
        <v>0</v>
      </c>
      <c r="O238" s="232">
        <v>2</v>
      </c>
      <c r="AA238" s="205">
        <v>1</v>
      </c>
      <c r="AB238" s="205">
        <v>1</v>
      </c>
      <c r="AC238" s="205">
        <v>1</v>
      </c>
      <c r="AZ238" s="205">
        <v>1</v>
      </c>
      <c r="BA238" s="205">
        <f>IF(AZ238=1,G238,0)</f>
        <v>0</v>
      </c>
      <c r="BB238" s="205">
        <f>IF(AZ238=2,G238,0)</f>
        <v>0</v>
      </c>
      <c r="BC238" s="205">
        <f>IF(AZ238=3,G238,0)</f>
        <v>0</v>
      </c>
      <c r="BD238" s="205">
        <f>IF(AZ238=4,G238,0)</f>
        <v>0</v>
      </c>
      <c r="BE238" s="205">
        <f>IF(AZ238=5,G238,0)</f>
        <v>0</v>
      </c>
      <c r="CA238" s="232">
        <v>1</v>
      </c>
      <c r="CB238" s="232">
        <v>1</v>
      </c>
    </row>
    <row r="239" spans="1:80">
      <c r="A239" s="241"/>
      <c r="B239" s="245"/>
      <c r="C239" s="375" t="s">
        <v>313</v>
      </c>
      <c r="D239" s="376"/>
      <c r="E239" s="246">
        <v>15.239699999999999</v>
      </c>
      <c r="F239" s="247"/>
      <c r="G239" s="248"/>
      <c r="H239" s="249"/>
      <c r="I239" s="243"/>
      <c r="J239" s="250"/>
      <c r="K239" s="243"/>
      <c r="M239" s="271">
        <v>152397</v>
      </c>
      <c r="O239" s="232"/>
    </row>
    <row r="240" spans="1:80" ht="22.5">
      <c r="A240" s="233">
        <v>69</v>
      </c>
      <c r="B240" s="234" t="s">
        <v>2133</v>
      </c>
      <c r="C240" s="235" t="s">
        <v>2134</v>
      </c>
      <c r="D240" s="236" t="s">
        <v>1772</v>
      </c>
      <c r="E240" s="237">
        <v>1.3033999999999999</v>
      </c>
      <c r="F240" s="237">
        <v>0</v>
      </c>
      <c r="G240" s="238">
        <f>E240*F240</f>
        <v>0</v>
      </c>
      <c r="H240" s="239">
        <v>1.0662499999999999</v>
      </c>
      <c r="I240" s="240">
        <f>E240*H240</f>
        <v>1.3897502499999999</v>
      </c>
      <c r="J240" s="239">
        <v>0</v>
      </c>
      <c r="K240" s="240">
        <f>E240*J240</f>
        <v>0</v>
      </c>
      <c r="O240" s="232">
        <v>2</v>
      </c>
      <c r="AA240" s="205">
        <v>1</v>
      </c>
      <c r="AB240" s="205">
        <v>1</v>
      </c>
      <c r="AC240" s="205">
        <v>1</v>
      </c>
      <c r="AZ240" s="205">
        <v>1</v>
      </c>
      <c r="BA240" s="205">
        <f>IF(AZ240=1,G240,0)</f>
        <v>0</v>
      </c>
      <c r="BB240" s="205">
        <f>IF(AZ240=2,G240,0)</f>
        <v>0</v>
      </c>
      <c r="BC240" s="205">
        <f>IF(AZ240=3,G240,0)</f>
        <v>0</v>
      </c>
      <c r="BD240" s="205">
        <f>IF(AZ240=4,G240,0)</f>
        <v>0</v>
      </c>
      <c r="BE240" s="205">
        <f>IF(AZ240=5,G240,0)</f>
        <v>0</v>
      </c>
      <c r="CA240" s="232">
        <v>1</v>
      </c>
      <c r="CB240" s="232">
        <v>1</v>
      </c>
    </row>
    <row r="241" spans="1:80">
      <c r="A241" s="241"/>
      <c r="B241" s="245"/>
      <c r="C241" s="375" t="s">
        <v>314</v>
      </c>
      <c r="D241" s="376"/>
      <c r="E241" s="246">
        <v>0</v>
      </c>
      <c r="F241" s="247"/>
      <c r="G241" s="248"/>
      <c r="H241" s="249"/>
      <c r="I241" s="243"/>
      <c r="J241" s="250"/>
      <c r="K241" s="243"/>
      <c r="M241" s="244" t="s">
        <v>314</v>
      </c>
      <c r="O241" s="232"/>
    </row>
    <row r="242" spans="1:80">
      <c r="A242" s="241"/>
      <c r="B242" s="245"/>
      <c r="C242" s="375" t="s">
        <v>315</v>
      </c>
      <c r="D242" s="376"/>
      <c r="E242" s="246">
        <v>0.71450000000000002</v>
      </c>
      <c r="F242" s="247"/>
      <c r="G242" s="248"/>
      <c r="H242" s="249"/>
      <c r="I242" s="243"/>
      <c r="J242" s="250"/>
      <c r="K242" s="243"/>
      <c r="M242" s="244" t="s">
        <v>315</v>
      </c>
      <c r="O242" s="232"/>
    </row>
    <row r="243" spans="1:80">
      <c r="A243" s="241"/>
      <c r="B243" s="245"/>
      <c r="C243" s="375" t="s">
        <v>316</v>
      </c>
      <c r="D243" s="376"/>
      <c r="E243" s="246">
        <v>0.24410000000000001</v>
      </c>
      <c r="F243" s="247"/>
      <c r="G243" s="248"/>
      <c r="H243" s="249"/>
      <c r="I243" s="243"/>
      <c r="J243" s="250"/>
      <c r="K243" s="243"/>
      <c r="M243" s="244" t="s">
        <v>316</v>
      </c>
      <c r="O243" s="232"/>
    </row>
    <row r="244" spans="1:80">
      <c r="A244" s="241"/>
      <c r="B244" s="245"/>
      <c r="C244" s="375" t="s">
        <v>317</v>
      </c>
      <c r="D244" s="376"/>
      <c r="E244" s="246">
        <v>0.27410000000000001</v>
      </c>
      <c r="F244" s="247"/>
      <c r="G244" s="248"/>
      <c r="H244" s="249"/>
      <c r="I244" s="243"/>
      <c r="J244" s="250"/>
      <c r="K244" s="243"/>
      <c r="M244" s="244" t="s">
        <v>317</v>
      </c>
      <c r="O244" s="232"/>
    </row>
    <row r="245" spans="1:80">
      <c r="A245" s="241"/>
      <c r="B245" s="245"/>
      <c r="C245" s="375" t="s">
        <v>318</v>
      </c>
      <c r="D245" s="376"/>
      <c r="E245" s="246">
        <v>7.0599999999999996E-2</v>
      </c>
      <c r="F245" s="247"/>
      <c r="G245" s="248"/>
      <c r="H245" s="249"/>
      <c r="I245" s="243"/>
      <c r="J245" s="250"/>
      <c r="K245" s="243"/>
      <c r="M245" s="244" t="s">
        <v>318</v>
      </c>
      <c r="O245" s="232"/>
    </row>
    <row r="246" spans="1:80">
      <c r="A246" s="233">
        <v>70</v>
      </c>
      <c r="B246" s="234" t="s">
        <v>2166</v>
      </c>
      <c r="C246" s="235" t="s">
        <v>2167</v>
      </c>
      <c r="D246" s="236" t="s">
        <v>1739</v>
      </c>
      <c r="E246" s="237">
        <v>3.11</v>
      </c>
      <c r="F246" s="237">
        <v>0</v>
      </c>
      <c r="G246" s="238">
        <f>E246*F246</f>
        <v>0</v>
      </c>
      <c r="H246" s="239">
        <v>0.1231</v>
      </c>
      <c r="I246" s="240">
        <f>E246*H246</f>
        <v>0.38284099999999999</v>
      </c>
      <c r="J246" s="239">
        <v>0</v>
      </c>
      <c r="K246" s="240">
        <f>E246*J246</f>
        <v>0</v>
      </c>
      <c r="O246" s="232">
        <v>2</v>
      </c>
      <c r="AA246" s="205">
        <v>1</v>
      </c>
      <c r="AB246" s="205">
        <v>1</v>
      </c>
      <c r="AC246" s="205">
        <v>1</v>
      </c>
      <c r="AZ246" s="205">
        <v>1</v>
      </c>
      <c r="BA246" s="205">
        <f>IF(AZ246=1,G246,0)</f>
        <v>0</v>
      </c>
      <c r="BB246" s="205">
        <f>IF(AZ246=2,G246,0)</f>
        <v>0</v>
      </c>
      <c r="BC246" s="205">
        <f>IF(AZ246=3,G246,0)</f>
        <v>0</v>
      </c>
      <c r="BD246" s="205">
        <f>IF(AZ246=4,G246,0)</f>
        <v>0</v>
      </c>
      <c r="BE246" s="205">
        <f>IF(AZ246=5,G246,0)</f>
        <v>0</v>
      </c>
      <c r="CA246" s="232">
        <v>1</v>
      </c>
      <c r="CB246" s="232">
        <v>1</v>
      </c>
    </row>
    <row r="247" spans="1:80">
      <c r="A247" s="241"/>
      <c r="B247" s="245"/>
      <c r="C247" s="375" t="s">
        <v>117</v>
      </c>
      <c r="D247" s="376"/>
      <c r="E247" s="246">
        <v>0</v>
      </c>
      <c r="F247" s="247"/>
      <c r="G247" s="248"/>
      <c r="H247" s="249"/>
      <c r="I247" s="243"/>
      <c r="J247" s="250"/>
      <c r="K247" s="243"/>
      <c r="M247" s="244" t="s">
        <v>117</v>
      </c>
      <c r="O247" s="232"/>
    </row>
    <row r="248" spans="1:80">
      <c r="A248" s="241"/>
      <c r="B248" s="245"/>
      <c r="C248" s="375" t="s">
        <v>319</v>
      </c>
      <c r="D248" s="376"/>
      <c r="E248" s="246">
        <v>0.6</v>
      </c>
      <c r="F248" s="247"/>
      <c r="G248" s="248"/>
      <c r="H248" s="249"/>
      <c r="I248" s="243"/>
      <c r="J248" s="250"/>
      <c r="K248" s="243"/>
      <c r="M248" s="244" t="s">
        <v>319</v>
      </c>
      <c r="O248" s="232"/>
    </row>
    <row r="249" spans="1:80">
      <c r="A249" s="241"/>
      <c r="B249" s="245"/>
      <c r="C249" s="375" t="s">
        <v>320</v>
      </c>
      <c r="D249" s="376"/>
      <c r="E249" s="246">
        <v>0.32500000000000001</v>
      </c>
      <c r="F249" s="247"/>
      <c r="G249" s="248"/>
      <c r="H249" s="249"/>
      <c r="I249" s="243"/>
      <c r="J249" s="250"/>
      <c r="K249" s="243"/>
      <c r="M249" s="244" t="s">
        <v>320</v>
      </c>
      <c r="O249" s="232"/>
    </row>
    <row r="250" spans="1:80">
      <c r="A250" s="241"/>
      <c r="B250" s="245"/>
      <c r="C250" s="375" t="s">
        <v>321</v>
      </c>
      <c r="D250" s="376"/>
      <c r="E250" s="246">
        <v>0.22500000000000001</v>
      </c>
      <c r="F250" s="247"/>
      <c r="G250" s="248"/>
      <c r="H250" s="249"/>
      <c r="I250" s="243"/>
      <c r="J250" s="250"/>
      <c r="K250" s="243"/>
      <c r="M250" s="244" t="s">
        <v>321</v>
      </c>
      <c r="O250" s="232"/>
    </row>
    <row r="251" spans="1:80">
      <c r="A251" s="241"/>
      <c r="B251" s="245"/>
      <c r="C251" s="375" t="s">
        <v>322</v>
      </c>
      <c r="D251" s="376"/>
      <c r="E251" s="246">
        <v>0.2</v>
      </c>
      <c r="F251" s="247"/>
      <c r="G251" s="248"/>
      <c r="H251" s="249"/>
      <c r="I251" s="243"/>
      <c r="J251" s="250"/>
      <c r="K251" s="243"/>
      <c r="M251" s="244" t="s">
        <v>322</v>
      </c>
      <c r="O251" s="232"/>
    </row>
    <row r="252" spans="1:80">
      <c r="A252" s="241"/>
      <c r="B252" s="245"/>
      <c r="C252" s="375" t="s">
        <v>323</v>
      </c>
      <c r="D252" s="376"/>
      <c r="E252" s="246">
        <v>0.5</v>
      </c>
      <c r="F252" s="247"/>
      <c r="G252" s="248"/>
      <c r="H252" s="249"/>
      <c r="I252" s="243"/>
      <c r="J252" s="250"/>
      <c r="K252" s="243"/>
      <c r="M252" s="244" t="s">
        <v>323</v>
      </c>
      <c r="O252" s="232"/>
    </row>
    <row r="253" spans="1:80">
      <c r="A253" s="241"/>
      <c r="B253" s="245"/>
      <c r="C253" s="375" t="s">
        <v>324</v>
      </c>
      <c r="D253" s="376"/>
      <c r="E253" s="246">
        <v>1.26</v>
      </c>
      <c r="F253" s="247"/>
      <c r="G253" s="248"/>
      <c r="H253" s="249"/>
      <c r="I253" s="243"/>
      <c r="J253" s="250"/>
      <c r="K253" s="243"/>
      <c r="M253" s="244" t="s">
        <v>324</v>
      </c>
      <c r="O253" s="232"/>
    </row>
    <row r="254" spans="1:80">
      <c r="A254" s="251"/>
      <c r="B254" s="252" t="s">
        <v>1662</v>
      </c>
      <c r="C254" s="253" t="s">
        <v>2082</v>
      </c>
      <c r="D254" s="254"/>
      <c r="E254" s="255"/>
      <c r="F254" s="256"/>
      <c r="G254" s="257">
        <f>SUM(G231:G253)</f>
        <v>0</v>
      </c>
      <c r="H254" s="258"/>
      <c r="I254" s="259">
        <f>SUM(I231:I253)</f>
        <v>40.252833749999994</v>
      </c>
      <c r="J254" s="258"/>
      <c r="K254" s="259">
        <f>SUM(K231:K253)</f>
        <v>0</v>
      </c>
      <c r="O254" s="232">
        <v>4</v>
      </c>
      <c r="BA254" s="260">
        <f>SUM(BA231:BA253)</f>
        <v>0</v>
      </c>
      <c r="BB254" s="260">
        <f>SUM(BB231:BB253)</f>
        <v>0</v>
      </c>
      <c r="BC254" s="260">
        <f>SUM(BC231:BC253)</f>
        <v>0</v>
      </c>
      <c r="BD254" s="260">
        <f>SUM(BD231:BD253)</f>
        <v>0</v>
      </c>
      <c r="BE254" s="260">
        <f>SUM(BE231:BE253)</f>
        <v>0</v>
      </c>
    </row>
    <row r="255" spans="1:80">
      <c r="A255" s="222" t="s">
        <v>1659</v>
      </c>
      <c r="B255" s="223" t="s">
        <v>2178</v>
      </c>
      <c r="C255" s="224" t="s">
        <v>2179</v>
      </c>
      <c r="D255" s="225"/>
      <c r="E255" s="226"/>
      <c r="F255" s="226"/>
      <c r="G255" s="227"/>
      <c r="H255" s="228"/>
      <c r="I255" s="229"/>
      <c r="J255" s="230"/>
      <c r="K255" s="231"/>
      <c r="O255" s="232">
        <v>1</v>
      </c>
    </row>
    <row r="256" spans="1:80" ht="22.5">
      <c r="A256" s="233">
        <v>71</v>
      </c>
      <c r="B256" s="234" t="s">
        <v>325</v>
      </c>
      <c r="C256" s="235" t="s">
        <v>326</v>
      </c>
      <c r="D256" s="236" t="s">
        <v>1856</v>
      </c>
      <c r="E256" s="237">
        <v>2.8</v>
      </c>
      <c r="F256" s="237">
        <v>0</v>
      </c>
      <c r="G256" s="238">
        <f>E256*F256</f>
        <v>0</v>
      </c>
      <c r="H256" s="239">
        <v>6.1599999999999997E-3</v>
      </c>
      <c r="I256" s="240">
        <f>E256*H256</f>
        <v>1.7247999999999999E-2</v>
      </c>
      <c r="J256" s="239">
        <v>0</v>
      </c>
      <c r="K256" s="240">
        <f>E256*J256</f>
        <v>0</v>
      </c>
      <c r="O256" s="232">
        <v>2</v>
      </c>
      <c r="AA256" s="205">
        <v>1</v>
      </c>
      <c r="AB256" s="205">
        <v>1</v>
      </c>
      <c r="AC256" s="205">
        <v>1</v>
      </c>
      <c r="AZ256" s="205">
        <v>1</v>
      </c>
      <c r="BA256" s="205">
        <f>IF(AZ256=1,G256,0)</f>
        <v>0</v>
      </c>
      <c r="BB256" s="205">
        <f>IF(AZ256=2,G256,0)</f>
        <v>0</v>
      </c>
      <c r="BC256" s="205">
        <f>IF(AZ256=3,G256,0)</f>
        <v>0</v>
      </c>
      <c r="BD256" s="205">
        <f>IF(AZ256=4,G256,0)</f>
        <v>0</v>
      </c>
      <c r="BE256" s="205">
        <f>IF(AZ256=5,G256,0)</f>
        <v>0</v>
      </c>
      <c r="CA256" s="232">
        <v>1</v>
      </c>
      <c r="CB256" s="232">
        <v>1</v>
      </c>
    </row>
    <row r="257" spans="1:80">
      <c r="A257" s="241"/>
      <c r="B257" s="245"/>
      <c r="C257" s="375" t="s">
        <v>327</v>
      </c>
      <c r="D257" s="376"/>
      <c r="E257" s="246">
        <v>2.8</v>
      </c>
      <c r="F257" s="247"/>
      <c r="G257" s="248"/>
      <c r="H257" s="249"/>
      <c r="I257" s="243"/>
      <c r="J257" s="250"/>
      <c r="K257" s="243"/>
      <c r="M257" s="244" t="s">
        <v>327</v>
      </c>
      <c r="O257" s="232"/>
    </row>
    <row r="258" spans="1:80">
      <c r="A258" s="251"/>
      <c r="B258" s="252" t="s">
        <v>1662</v>
      </c>
      <c r="C258" s="253" t="s">
        <v>2180</v>
      </c>
      <c r="D258" s="254"/>
      <c r="E258" s="255"/>
      <c r="F258" s="256"/>
      <c r="G258" s="257">
        <f>SUM(G255:G257)</f>
        <v>0</v>
      </c>
      <c r="H258" s="258"/>
      <c r="I258" s="259">
        <f>SUM(I255:I257)</f>
        <v>1.7247999999999999E-2</v>
      </c>
      <c r="J258" s="258"/>
      <c r="K258" s="259">
        <f>SUM(K255:K257)</f>
        <v>0</v>
      </c>
      <c r="O258" s="232">
        <v>4</v>
      </c>
      <c r="BA258" s="260">
        <f>SUM(BA255:BA257)</f>
        <v>0</v>
      </c>
      <c r="BB258" s="260">
        <f>SUM(BB255:BB257)</f>
        <v>0</v>
      </c>
      <c r="BC258" s="260">
        <f>SUM(BC255:BC257)</f>
        <v>0</v>
      </c>
      <c r="BD258" s="260">
        <f>SUM(BD255:BD257)</f>
        <v>0</v>
      </c>
      <c r="BE258" s="260">
        <f>SUM(BE255:BE257)</f>
        <v>0</v>
      </c>
    </row>
    <row r="259" spans="1:80">
      <c r="A259" s="222" t="s">
        <v>1659</v>
      </c>
      <c r="B259" s="223" t="s">
        <v>2211</v>
      </c>
      <c r="C259" s="224" t="s">
        <v>2212</v>
      </c>
      <c r="D259" s="225"/>
      <c r="E259" s="226"/>
      <c r="F259" s="226"/>
      <c r="G259" s="227"/>
      <c r="H259" s="228"/>
      <c r="I259" s="229"/>
      <c r="J259" s="230"/>
      <c r="K259" s="231"/>
      <c r="O259" s="232">
        <v>1</v>
      </c>
    </row>
    <row r="260" spans="1:80" ht="22.5">
      <c r="A260" s="233">
        <v>72</v>
      </c>
      <c r="B260" s="234" t="s">
        <v>2214</v>
      </c>
      <c r="C260" s="235" t="s">
        <v>2215</v>
      </c>
      <c r="D260" s="236" t="s">
        <v>1739</v>
      </c>
      <c r="E260" s="237">
        <v>141.91</v>
      </c>
      <c r="F260" s="237">
        <v>0</v>
      </c>
      <c r="G260" s="238">
        <f>E260*F260</f>
        <v>0</v>
      </c>
      <c r="H260" s="239">
        <v>0</v>
      </c>
      <c r="I260" s="240">
        <f>E260*H260</f>
        <v>0</v>
      </c>
      <c r="J260" s="239">
        <v>0</v>
      </c>
      <c r="K260" s="240">
        <f>E260*J260</f>
        <v>0</v>
      </c>
      <c r="O260" s="232">
        <v>2</v>
      </c>
      <c r="AA260" s="205">
        <v>1</v>
      </c>
      <c r="AB260" s="205">
        <v>1</v>
      </c>
      <c r="AC260" s="205">
        <v>1</v>
      </c>
      <c r="AZ260" s="205">
        <v>1</v>
      </c>
      <c r="BA260" s="205">
        <f>IF(AZ260=1,G260,0)</f>
        <v>0</v>
      </c>
      <c r="BB260" s="205">
        <f>IF(AZ260=2,G260,0)</f>
        <v>0</v>
      </c>
      <c r="BC260" s="205">
        <f>IF(AZ260=3,G260,0)</f>
        <v>0</v>
      </c>
      <c r="BD260" s="205">
        <f>IF(AZ260=4,G260,0)</f>
        <v>0</v>
      </c>
      <c r="BE260" s="205">
        <f>IF(AZ260=5,G260,0)</f>
        <v>0</v>
      </c>
      <c r="CA260" s="232">
        <v>1</v>
      </c>
      <c r="CB260" s="232">
        <v>1</v>
      </c>
    </row>
    <row r="261" spans="1:80" ht="33.75">
      <c r="A261" s="241"/>
      <c r="B261" s="245"/>
      <c r="C261" s="375" t="s">
        <v>328</v>
      </c>
      <c r="D261" s="376"/>
      <c r="E261" s="246">
        <v>141.91</v>
      </c>
      <c r="F261" s="247"/>
      <c r="G261" s="248"/>
      <c r="H261" s="249"/>
      <c r="I261" s="243"/>
      <c r="J261" s="250"/>
      <c r="K261" s="243"/>
      <c r="M261" s="244" t="s">
        <v>328</v>
      </c>
      <c r="O261" s="232"/>
    </row>
    <row r="262" spans="1:80" ht="22.5">
      <c r="A262" s="233">
        <v>73</v>
      </c>
      <c r="B262" s="234" t="s">
        <v>2217</v>
      </c>
      <c r="C262" s="235" t="s">
        <v>2218</v>
      </c>
      <c r="D262" s="236" t="s">
        <v>1739</v>
      </c>
      <c r="E262" s="237">
        <v>212.86500000000001</v>
      </c>
      <c r="F262" s="237">
        <v>0</v>
      </c>
      <c r="G262" s="238">
        <f>E262*F262</f>
        <v>0</v>
      </c>
      <c r="H262" s="239">
        <v>0</v>
      </c>
      <c r="I262" s="240">
        <f>E262*H262</f>
        <v>0</v>
      </c>
      <c r="J262" s="239">
        <v>0</v>
      </c>
      <c r="K262" s="240">
        <f>E262*J262</f>
        <v>0</v>
      </c>
      <c r="O262" s="232">
        <v>2</v>
      </c>
      <c r="AA262" s="205">
        <v>1</v>
      </c>
      <c r="AB262" s="205">
        <v>1</v>
      </c>
      <c r="AC262" s="205">
        <v>1</v>
      </c>
      <c r="AZ262" s="205">
        <v>1</v>
      </c>
      <c r="BA262" s="205">
        <f>IF(AZ262=1,G262,0)</f>
        <v>0</v>
      </c>
      <c r="BB262" s="205">
        <f>IF(AZ262=2,G262,0)</f>
        <v>0</v>
      </c>
      <c r="BC262" s="205">
        <f>IF(AZ262=3,G262,0)</f>
        <v>0</v>
      </c>
      <c r="BD262" s="205">
        <f>IF(AZ262=4,G262,0)</f>
        <v>0</v>
      </c>
      <c r="BE262" s="205">
        <f>IF(AZ262=5,G262,0)</f>
        <v>0</v>
      </c>
      <c r="CA262" s="232">
        <v>1</v>
      </c>
      <c r="CB262" s="232">
        <v>1</v>
      </c>
    </row>
    <row r="263" spans="1:80">
      <c r="A263" s="241"/>
      <c r="B263" s="245"/>
      <c r="C263" s="375" t="s">
        <v>329</v>
      </c>
      <c r="D263" s="376"/>
      <c r="E263" s="246">
        <v>212.86500000000001</v>
      </c>
      <c r="F263" s="247"/>
      <c r="G263" s="248"/>
      <c r="H263" s="249"/>
      <c r="I263" s="243"/>
      <c r="J263" s="250"/>
      <c r="K263" s="243"/>
      <c r="M263" s="244" t="s">
        <v>329</v>
      </c>
      <c r="O263" s="232"/>
    </row>
    <row r="264" spans="1:80" ht="22.5">
      <c r="A264" s="233">
        <v>74</v>
      </c>
      <c r="B264" s="234" t="s">
        <v>2220</v>
      </c>
      <c r="C264" s="235" t="s">
        <v>2221</v>
      </c>
      <c r="D264" s="236" t="s">
        <v>1739</v>
      </c>
      <c r="E264" s="237">
        <v>141.91</v>
      </c>
      <c r="F264" s="237">
        <v>0</v>
      </c>
      <c r="G264" s="238">
        <f>E264*F264</f>
        <v>0</v>
      </c>
      <c r="H264" s="239">
        <v>0</v>
      </c>
      <c r="I264" s="240">
        <f>E264*H264</f>
        <v>0</v>
      </c>
      <c r="J264" s="239">
        <v>0</v>
      </c>
      <c r="K264" s="240">
        <f>E264*J264</f>
        <v>0</v>
      </c>
      <c r="O264" s="232">
        <v>2</v>
      </c>
      <c r="AA264" s="205">
        <v>1</v>
      </c>
      <c r="AB264" s="205">
        <v>1</v>
      </c>
      <c r="AC264" s="205">
        <v>1</v>
      </c>
      <c r="AZ264" s="205">
        <v>1</v>
      </c>
      <c r="BA264" s="205">
        <f>IF(AZ264=1,G264,0)</f>
        <v>0</v>
      </c>
      <c r="BB264" s="205">
        <f>IF(AZ264=2,G264,0)</f>
        <v>0</v>
      </c>
      <c r="BC264" s="205">
        <f>IF(AZ264=3,G264,0)</f>
        <v>0</v>
      </c>
      <c r="BD264" s="205">
        <f>IF(AZ264=4,G264,0)</f>
        <v>0</v>
      </c>
      <c r="BE264" s="205">
        <f>IF(AZ264=5,G264,0)</f>
        <v>0</v>
      </c>
      <c r="CA264" s="232">
        <v>1</v>
      </c>
      <c r="CB264" s="232">
        <v>1</v>
      </c>
    </row>
    <row r="265" spans="1:80">
      <c r="A265" s="241"/>
      <c r="B265" s="245"/>
      <c r="C265" s="375" t="s">
        <v>330</v>
      </c>
      <c r="D265" s="376"/>
      <c r="E265" s="246">
        <v>141.91</v>
      </c>
      <c r="F265" s="247"/>
      <c r="G265" s="248"/>
      <c r="H265" s="249"/>
      <c r="I265" s="243"/>
      <c r="J265" s="250"/>
      <c r="K265" s="243"/>
      <c r="M265" s="244" t="s">
        <v>330</v>
      </c>
      <c r="O265" s="232"/>
    </row>
    <row r="266" spans="1:80">
      <c r="A266" s="233">
        <v>75</v>
      </c>
      <c r="B266" s="234" t="s">
        <v>2223</v>
      </c>
      <c r="C266" s="235" t="s">
        <v>2224</v>
      </c>
      <c r="D266" s="236" t="s">
        <v>1739</v>
      </c>
      <c r="E266" s="237">
        <v>220</v>
      </c>
      <c r="F266" s="237">
        <v>0</v>
      </c>
      <c r="G266" s="238">
        <f>E266*F266</f>
        <v>0</v>
      </c>
      <c r="H266" s="239">
        <v>1.2099999999999999E-3</v>
      </c>
      <c r="I266" s="240">
        <f>E266*H266</f>
        <v>0.26619999999999999</v>
      </c>
      <c r="J266" s="239">
        <v>0</v>
      </c>
      <c r="K266" s="240">
        <f>E266*J266</f>
        <v>0</v>
      </c>
      <c r="O266" s="232">
        <v>2</v>
      </c>
      <c r="AA266" s="205">
        <v>1</v>
      </c>
      <c r="AB266" s="205">
        <v>1</v>
      </c>
      <c r="AC266" s="205">
        <v>1</v>
      </c>
      <c r="AZ266" s="205">
        <v>1</v>
      </c>
      <c r="BA266" s="205">
        <f>IF(AZ266=1,G266,0)</f>
        <v>0</v>
      </c>
      <c r="BB266" s="205">
        <f>IF(AZ266=2,G266,0)</f>
        <v>0</v>
      </c>
      <c r="BC266" s="205">
        <f>IF(AZ266=3,G266,0)</f>
        <v>0</v>
      </c>
      <c r="BD266" s="205">
        <f>IF(AZ266=4,G266,0)</f>
        <v>0</v>
      </c>
      <c r="BE266" s="205">
        <f>IF(AZ266=5,G266,0)</f>
        <v>0</v>
      </c>
      <c r="CA266" s="232">
        <v>1</v>
      </c>
      <c r="CB266" s="232">
        <v>1</v>
      </c>
    </row>
    <row r="267" spans="1:80">
      <c r="A267" s="241"/>
      <c r="B267" s="245"/>
      <c r="C267" s="375" t="s">
        <v>331</v>
      </c>
      <c r="D267" s="376"/>
      <c r="E267" s="246">
        <v>220</v>
      </c>
      <c r="F267" s="247"/>
      <c r="G267" s="248"/>
      <c r="H267" s="249"/>
      <c r="I267" s="243"/>
      <c r="J267" s="250"/>
      <c r="K267" s="243"/>
      <c r="M267" s="244" t="s">
        <v>331</v>
      </c>
      <c r="O267" s="232"/>
    </row>
    <row r="268" spans="1:80">
      <c r="A268" s="233">
        <v>76</v>
      </c>
      <c r="B268" s="234" t="s">
        <v>2226</v>
      </c>
      <c r="C268" s="235" t="s">
        <v>2227</v>
      </c>
      <c r="D268" s="236" t="s">
        <v>1739</v>
      </c>
      <c r="E268" s="237">
        <v>161.91</v>
      </c>
      <c r="F268" s="237">
        <v>0</v>
      </c>
      <c r="G268" s="238">
        <f>E268*F268</f>
        <v>0</v>
      </c>
      <c r="H268" s="239">
        <v>0</v>
      </c>
      <c r="I268" s="240">
        <f>E268*H268</f>
        <v>0</v>
      </c>
      <c r="J268" s="239">
        <v>0</v>
      </c>
      <c r="K268" s="240">
        <f>E268*J268</f>
        <v>0</v>
      </c>
      <c r="O268" s="232">
        <v>2</v>
      </c>
      <c r="AA268" s="205">
        <v>1</v>
      </c>
      <c r="AB268" s="205">
        <v>1</v>
      </c>
      <c r="AC268" s="205">
        <v>1</v>
      </c>
      <c r="AZ268" s="205">
        <v>1</v>
      </c>
      <c r="BA268" s="205">
        <f>IF(AZ268=1,G268,0)</f>
        <v>0</v>
      </c>
      <c r="BB268" s="205">
        <f>IF(AZ268=2,G268,0)</f>
        <v>0</v>
      </c>
      <c r="BC268" s="205">
        <f>IF(AZ268=3,G268,0)</f>
        <v>0</v>
      </c>
      <c r="BD268" s="205">
        <f>IF(AZ268=4,G268,0)</f>
        <v>0</v>
      </c>
      <c r="BE268" s="205">
        <f>IF(AZ268=5,G268,0)</f>
        <v>0</v>
      </c>
      <c r="CA268" s="232">
        <v>1</v>
      </c>
      <c r="CB268" s="232">
        <v>1</v>
      </c>
    </row>
    <row r="269" spans="1:80" ht="33.75">
      <c r="A269" s="241"/>
      <c r="B269" s="245"/>
      <c r="C269" s="375" t="s">
        <v>332</v>
      </c>
      <c r="D269" s="376"/>
      <c r="E269" s="246">
        <v>151.65</v>
      </c>
      <c r="F269" s="247"/>
      <c r="G269" s="248"/>
      <c r="H269" s="249"/>
      <c r="I269" s="243"/>
      <c r="J269" s="250"/>
      <c r="K269" s="243"/>
      <c r="M269" s="244" t="s">
        <v>332</v>
      </c>
      <c r="O269" s="232"/>
    </row>
    <row r="270" spans="1:80">
      <c r="A270" s="241"/>
      <c r="B270" s="245"/>
      <c r="C270" s="375" t="s">
        <v>333</v>
      </c>
      <c r="D270" s="376"/>
      <c r="E270" s="246">
        <v>10.26</v>
      </c>
      <c r="F270" s="247"/>
      <c r="G270" s="248"/>
      <c r="H270" s="249"/>
      <c r="I270" s="243"/>
      <c r="J270" s="250"/>
      <c r="K270" s="243"/>
      <c r="M270" s="244" t="s">
        <v>333</v>
      </c>
      <c r="O270" s="232"/>
    </row>
    <row r="271" spans="1:80">
      <c r="A271" s="233">
        <v>77</v>
      </c>
      <c r="B271" s="234" t="s">
        <v>2229</v>
      </c>
      <c r="C271" s="235" t="s">
        <v>2230</v>
      </c>
      <c r="D271" s="236" t="s">
        <v>1739</v>
      </c>
      <c r="E271" s="237">
        <v>242.86500000000001</v>
      </c>
      <c r="F271" s="237">
        <v>0</v>
      </c>
      <c r="G271" s="238">
        <f>E271*F271</f>
        <v>0</v>
      </c>
      <c r="H271" s="239">
        <v>0</v>
      </c>
      <c r="I271" s="240">
        <f>E271*H271</f>
        <v>0</v>
      </c>
      <c r="J271" s="239">
        <v>0</v>
      </c>
      <c r="K271" s="240">
        <f>E271*J271</f>
        <v>0</v>
      </c>
      <c r="O271" s="232">
        <v>2</v>
      </c>
      <c r="AA271" s="205">
        <v>1</v>
      </c>
      <c r="AB271" s="205">
        <v>1</v>
      </c>
      <c r="AC271" s="205">
        <v>1</v>
      </c>
      <c r="AZ271" s="205">
        <v>1</v>
      </c>
      <c r="BA271" s="205">
        <f>IF(AZ271=1,G271,0)</f>
        <v>0</v>
      </c>
      <c r="BB271" s="205">
        <f>IF(AZ271=2,G271,0)</f>
        <v>0</v>
      </c>
      <c r="BC271" s="205">
        <f>IF(AZ271=3,G271,0)</f>
        <v>0</v>
      </c>
      <c r="BD271" s="205">
        <f>IF(AZ271=4,G271,0)</f>
        <v>0</v>
      </c>
      <c r="BE271" s="205">
        <f>IF(AZ271=5,G271,0)</f>
        <v>0</v>
      </c>
      <c r="CA271" s="232">
        <v>1</v>
      </c>
      <c r="CB271" s="232">
        <v>1</v>
      </c>
    </row>
    <row r="272" spans="1:80">
      <c r="A272" s="241"/>
      <c r="B272" s="245"/>
      <c r="C272" s="375" t="s">
        <v>334</v>
      </c>
      <c r="D272" s="376"/>
      <c r="E272" s="246">
        <v>242.86500000000001</v>
      </c>
      <c r="F272" s="247"/>
      <c r="G272" s="248"/>
      <c r="H272" s="249"/>
      <c r="I272" s="243"/>
      <c r="J272" s="250"/>
      <c r="K272" s="243"/>
      <c r="M272" s="244" t="s">
        <v>334</v>
      </c>
      <c r="O272" s="232"/>
    </row>
    <row r="273" spans="1:80">
      <c r="A273" s="233">
        <v>78</v>
      </c>
      <c r="B273" s="234" t="s">
        <v>2232</v>
      </c>
      <c r="C273" s="235" t="s">
        <v>2233</v>
      </c>
      <c r="D273" s="236" t="s">
        <v>1739</v>
      </c>
      <c r="E273" s="237">
        <v>161.91</v>
      </c>
      <c r="F273" s="237">
        <v>0</v>
      </c>
      <c r="G273" s="238">
        <f>E273*F273</f>
        <v>0</v>
      </c>
      <c r="H273" s="239">
        <v>0</v>
      </c>
      <c r="I273" s="240">
        <f>E273*H273</f>
        <v>0</v>
      </c>
      <c r="J273" s="239">
        <v>0</v>
      </c>
      <c r="K273" s="240">
        <f>E273*J273</f>
        <v>0</v>
      </c>
      <c r="O273" s="232">
        <v>2</v>
      </c>
      <c r="AA273" s="205">
        <v>1</v>
      </c>
      <c r="AB273" s="205">
        <v>1</v>
      </c>
      <c r="AC273" s="205">
        <v>1</v>
      </c>
      <c r="AZ273" s="205">
        <v>1</v>
      </c>
      <c r="BA273" s="205">
        <f>IF(AZ273=1,G273,0)</f>
        <v>0</v>
      </c>
      <c r="BB273" s="205">
        <f>IF(AZ273=2,G273,0)</f>
        <v>0</v>
      </c>
      <c r="BC273" s="205">
        <f>IF(AZ273=3,G273,0)</f>
        <v>0</v>
      </c>
      <c r="BD273" s="205">
        <f>IF(AZ273=4,G273,0)</f>
        <v>0</v>
      </c>
      <c r="BE273" s="205">
        <f>IF(AZ273=5,G273,0)</f>
        <v>0</v>
      </c>
      <c r="CA273" s="232">
        <v>1</v>
      </c>
      <c r="CB273" s="232">
        <v>1</v>
      </c>
    </row>
    <row r="274" spans="1:80">
      <c r="A274" s="241"/>
      <c r="B274" s="245"/>
      <c r="C274" s="375" t="s">
        <v>335</v>
      </c>
      <c r="D274" s="376"/>
      <c r="E274" s="246">
        <v>161.91</v>
      </c>
      <c r="F274" s="247"/>
      <c r="G274" s="248"/>
      <c r="H274" s="249"/>
      <c r="I274" s="243"/>
      <c r="J274" s="250"/>
      <c r="K274" s="243"/>
      <c r="M274" s="244" t="s">
        <v>335</v>
      </c>
      <c r="O274" s="232"/>
    </row>
    <row r="275" spans="1:80" ht="22.5">
      <c r="A275" s="233">
        <v>79</v>
      </c>
      <c r="B275" s="234" t="s">
        <v>2235</v>
      </c>
      <c r="C275" s="235" t="s">
        <v>2236</v>
      </c>
      <c r="D275" s="236" t="s">
        <v>1856</v>
      </c>
      <c r="E275" s="237">
        <v>9</v>
      </c>
      <c r="F275" s="237">
        <v>0</v>
      </c>
      <c r="G275" s="238">
        <f>E275*F275</f>
        <v>0</v>
      </c>
      <c r="H275" s="239">
        <v>2.2790000000000001E-2</v>
      </c>
      <c r="I275" s="240">
        <f>E275*H275</f>
        <v>0.20511000000000001</v>
      </c>
      <c r="J275" s="239">
        <v>0</v>
      </c>
      <c r="K275" s="240">
        <f>E275*J275</f>
        <v>0</v>
      </c>
      <c r="O275" s="232">
        <v>2</v>
      </c>
      <c r="AA275" s="205">
        <v>1</v>
      </c>
      <c r="AB275" s="205">
        <v>1</v>
      </c>
      <c r="AC275" s="205">
        <v>1</v>
      </c>
      <c r="AZ275" s="205">
        <v>1</v>
      </c>
      <c r="BA275" s="205">
        <f>IF(AZ275=1,G275,0)</f>
        <v>0</v>
      </c>
      <c r="BB275" s="205">
        <f>IF(AZ275=2,G275,0)</f>
        <v>0</v>
      </c>
      <c r="BC275" s="205">
        <f>IF(AZ275=3,G275,0)</f>
        <v>0</v>
      </c>
      <c r="BD275" s="205">
        <f>IF(AZ275=4,G275,0)</f>
        <v>0</v>
      </c>
      <c r="BE275" s="205">
        <f>IF(AZ275=5,G275,0)</f>
        <v>0</v>
      </c>
      <c r="CA275" s="232">
        <v>1</v>
      </c>
      <c r="CB275" s="232">
        <v>1</v>
      </c>
    </row>
    <row r="276" spans="1:80">
      <c r="A276" s="241"/>
      <c r="B276" s="242"/>
      <c r="C276" s="366" t="s">
        <v>2237</v>
      </c>
      <c r="D276" s="367"/>
      <c r="E276" s="367"/>
      <c r="F276" s="367"/>
      <c r="G276" s="368"/>
      <c r="I276" s="243"/>
      <c r="K276" s="243"/>
      <c r="L276" s="244" t="s">
        <v>2237</v>
      </c>
      <c r="O276" s="232">
        <v>3</v>
      </c>
    </row>
    <row r="277" spans="1:80">
      <c r="A277" s="241"/>
      <c r="B277" s="242"/>
      <c r="C277" s="366" t="s">
        <v>2238</v>
      </c>
      <c r="D277" s="367"/>
      <c r="E277" s="367"/>
      <c r="F277" s="367"/>
      <c r="G277" s="368"/>
      <c r="I277" s="243"/>
      <c r="K277" s="243"/>
      <c r="L277" s="244" t="s">
        <v>2238</v>
      </c>
      <c r="O277" s="232">
        <v>3</v>
      </c>
    </row>
    <row r="278" spans="1:80">
      <c r="A278" s="241"/>
      <c r="B278" s="245"/>
      <c r="C278" s="375" t="s">
        <v>336</v>
      </c>
      <c r="D278" s="376"/>
      <c r="E278" s="246">
        <v>9</v>
      </c>
      <c r="F278" s="247"/>
      <c r="G278" s="248"/>
      <c r="H278" s="249"/>
      <c r="I278" s="243"/>
      <c r="J278" s="250"/>
      <c r="K278" s="243"/>
      <c r="M278" s="244">
        <v>9</v>
      </c>
      <c r="O278" s="232"/>
    </row>
    <row r="279" spans="1:80">
      <c r="A279" s="233">
        <v>80</v>
      </c>
      <c r="B279" s="234" t="s">
        <v>2239</v>
      </c>
      <c r="C279" s="235" t="s">
        <v>2240</v>
      </c>
      <c r="D279" s="236" t="s">
        <v>1856</v>
      </c>
      <c r="E279" s="237">
        <v>13.5</v>
      </c>
      <c r="F279" s="237">
        <v>0</v>
      </c>
      <c r="G279" s="238">
        <f>E279*F279</f>
        <v>0</v>
      </c>
      <c r="H279" s="239">
        <v>1.7600000000000001E-3</v>
      </c>
      <c r="I279" s="240">
        <f>E279*H279</f>
        <v>2.376E-2</v>
      </c>
      <c r="J279" s="239">
        <v>0</v>
      </c>
      <c r="K279" s="240">
        <f>E279*J279</f>
        <v>0</v>
      </c>
      <c r="O279" s="232">
        <v>2</v>
      </c>
      <c r="AA279" s="205">
        <v>1</v>
      </c>
      <c r="AB279" s="205">
        <v>1</v>
      </c>
      <c r="AC279" s="205">
        <v>1</v>
      </c>
      <c r="AZ279" s="205">
        <v>1</v>
      </c>
      <c r="BA279" s="205">
        <f>IF(AZ279=1,G279,0)</f>
        <v>0</v>
      </c>
      <c r="BB279" s="205">
        <f>IF(AZ279=2,G279,0)</f>
        <v>0</v>
      </c>
      <c r="BC279" s="205">
        <f>IF(AZ279=3,G279,0)</f>
        <v>0</v>
      </c>
      <c r="BD279" s="205">
        <f>IF(AZ279=4,G279,0)</f>
        <v>0</v>
      </c>
      <c r="BE279" s="205">
        <f>IF(AZ279=5,G279,0)</f>
        <v>0</v>
      </c>
      <c r="CA279" s="232">
        <v>1</v>
      </c>
      <c r="CB279" s="232">
        <v>1</v>
      </c>
    </row>
    <row r="280" spans="1:80">
      <c r="A280" s="241"/>
      <c r="B280" s="245"/>
      <c r="C280" s="375" t="s">
        <v>337</v>
      </c>
      <c r="D280" s="376"/>
      <c r="E280" s="246">
        <v>13.5</v>
      </c>
      <c r="F280" s="247"/>
      <c r="G280" s="248"/>
      <c r="H280" s="249"/>
      <c r="I280" s="243"/>
      <c r="J280" s="250"/>
      <c r="K280" s="243"/>
      <c r="M280" s="244" t="s">
        <v>337</v>
      </c>
      <c r="O280" s="232"/>
    </row>
    <row r="281" spans="1:80">
      <c r="A281" s="233">
        <v>81</v>
      </c>
      <c r="B281" s="234" t="s">
        <v>2242</v>
      </c>
      <c r="C281" s="235" t="s">
        <v>2243</v>
      </c>
      <c r="D281" s="236" t="s">
        <v>1856</v>
      </c>
      <c r="E281" s="237">
        <v>9</v>
      </c>
      <c r="F281" s="237">
        <v>0</v>
      </c>
      <c r="G281" s="238">
        <f>E281*F281</f>
        <v>0</v>
      </c>
      <c r="H281" s="239">
        <v>0</v>
      </c>
      <c r="I281" s="240">
        <f>E281*H281</f>
        <v>0</v>
      </c>
      <c r="J281" s="239">
        <v>0</v>
      </c>
      <c r="K281" s="240">
        <f>E281*J281</f>
        <v>0</v>
      </c>
      <c r="O281" s="232">
        <v>2</v>
      </c>
      <c r="AA281" s="205">
        <v>1</v>
      </c>
      <c r="AB281" s="205">
        <v>1</v>
      </c>
      <c r="AC281" s="205">
        <v>1</v>
      </c>
      <c r="AZ281" s="205">
        <v>1</v>
      </c>
      <c r="BA281" s="205">
        <f>IF(AZ281=1,G281,0)</f>
        <v>0</v>
      </c>
      <c r="BB281" s="205">
        <f>IF(AZ281=2,G281,0)</f>
        <v>0</v>
      </c>
      <c r="BC281" s="205">
        <f>IF(AZ281=3,G281,0)</f>
        <v>0</v>
      </c>
      <c r="BD281" s="205">
        <f>IF(AZ281=4,G281,0)</f>
        <v>0</v>
      </c>
      <c r="BE281" s="205">
        <f>IF(AZ281=5,G281,0)</f>
        <v>0</v>
      </c>
      <c r="CA281" s="232">
        <v>1</v>
      </c>
      <c r="CB281" s="232">
        <v>1</v>
      </c>
    </row>
    <row r="282" spans="1:80">
      <c r="A282" s="241"/>
      <c r="B282" s="245"/>
      <c r="C282" s="375" t="s">
        <v>336</v>
      </c>
      <c r="D282" s="376"/>
      <c r="E282" s="246">
        <v>9</v>
      </c>
      <c r="F282" s="247"/>
      <c r="G282" s="248"/>
      <c r="H282" s="249"/>
      <c r="I282" s="243"/>
      <c r="J282" s="250"/>
      <c r="K282" s="243"/>
      <c r="M282" s="244">
        <v>9</v>
      </c>
      <c r="O282" s="232"/>
    </row>
    <row r="283" spans="1:80" ht="22.5">
      <c r="A283" s="233">
        <v>82</v>
      </c>
      <c r="B283" s="234" t="s">
        <v>1478</v>
      </c>
      <c r="C283" s="235" t="s">
        <v>1479</v>
      </c>
      <c r="D283" s="236" t="s">
        <v>1739</v>
      </c>
      <c r="E283" s="237">
        <v>41.3</v>
      </c>
      <c r="F283" s="237">
        <v>0</v>
      </c>
      <c r="G283" s="238">
        <f>E283*F283</f>
        <v>0</v>
      </c>
      <c r="H283" s="239">
        <v>0</v>
      </c>
      <c r="I283" s="240">
        <f>E283*H283</f>
        <v>0</v>
      </c>
      <c r="J283" s="239"/>
      <c r="K283" s="240">
        <f>E283*J283</f>
        <v>0</v>
      </c>
      <c r="O283" s="232">
        <v>2</v>
      </c>
      <c r="AA283" s="205">
        <v>12</v>
      </c>
      <c r="AB283" s="205">
        <v>0</v>
      </c>
      <c r="AC283" s="205">
        <v>1</v>
      </c>
      <c r="AZ283" s="205">
        <v>1</v>
      </c>
      <c r="BA283" s="205">
        <f>IF(AZ283=1,G283,0)</f>
        <v>0</v>
      </c>
      <c r="BB283" s="205">
        <f>IF(AZ283=2,G283,0)</f>
        <v>0</v>
      </c>
      <c r="BC283" s="205">
        <f>IF(AZ283=3,G283,0)</f>
        <v>0</v>
      </c>
      <c r="BD283" s="205">
        <f>IF(AZ283=4,G283,0)</f>
        <v>0</v>
      </c>
      <c r="BE283" s="205">
        <f>IF(AZ283=5,G283,0)</f>
        <v>0</v>
      </c>
      <c r="CA283" s="232">
        <v>12</v>
      </c>
      <c r="CB283" s="232">
        <v>0</v>
      </c>
    </row>
    <row r="284" spans="1:80">
      <c r="A284" s="241"/>
      <c r="B284" s="245"/>
      <c r="C284" s="375" t="s">
        <v>338</v>
      </c>
      <c r="D284" s="376"/>
      <c r="E284" s="246">
        <v>41.3</v>
      </c>
      <c r="F284" s="247"/>
      <c r="G284" s="248"/>
      <c r="H284" s="249"/>
      <c r="I284" s="243"/>
      <c r="J284" s="250"/>
      <c r="K284" s="243"/>
      <c r="M284" s="244" t="s">
        <v>338</v>
      </c>
      <c r="O284" s="232"/>
    </row>
    <row r="285" spans="1:80" ht="22.5">
      <c r="A285" s="233">
        <v>83</v>
      </c>
      <c r="B285" s="234" t="s">
        <v>339</v>
      </c>
      <c r="C285" s="235" t="s">
        <v>340</v>
      </c>
      <c r="D285" s="236" t="s">
        <v>1739</v>
      </c>
      <c r="E285" s="237">
        <v>19.445</v>
      </c>
      <c r="F285" s="237">
        <v>0</v>
      </c>
      <c r="G285" s="238">
        <f>E285*F285</f>
        <v>0</v>
      </c>
      <c r="H285" s="239">
        <v>0</v>
      </c>
      <c r="I285" s="240">
        <f>E285*H285</f>
        <v>0</v>
      </c>
      <c r="J285" s="239"/>
      <c r="K285" s="240">
        <f>E285*J285</f>
        <v>0</v>
      </c>
      <c r="O285" s="232">
        <v>2</v>
      </c>
      <c r="AA285" s="205">
        <v>12</v>
      </c>
      <c r="AB285" s="205">
        <v>0</v>
      </c>
      <c r="AC285" s="205">
        <v>2</v>
      </c>
      <c r="AZ285" s="205">
        <v>1</v>
      </c>
      <c r="BA285" s="205">
        <f>IF(AZ285=1,G285,0)</f>
        <v>0</v>
      </c>
      <c r="BB285" s="205">
        <f>IF(AZ285=2,G285,0)</f>
        <v>0</v>
      </c>
      <c r="BC285" s="205">
        <f>IF(AZ285=3,G285,0)</f>
        <v>0</v>
      </c>
      <c r="BD285" s="205">
        <f>IF(AZ285=4,G285,0)</f>
        <v>0</v>
      </c>
      <c r="BE285" s="205">
        <f>IF(AZ285=5,G285,0)</f>
        <v>0</v>
      </c>
      <c r="CA285" s="232">
        <v>12</v>
      </c>
      <c r="CB285" s="232">
        <v>0</v>
      </c>
    </row>
    <row r="286" spans="1:80">
      <c r="A286" s="241"/>
      <c r="B286" s="245"/>
      <c r="C286" s="375" t="s">
        <v>341</v>
      </c>
      <c r="D286" s="376"/>
      <c r="E286" s="246">
        <v>19.445</v>
      </c>
      <c r="F286" s="247"/>
      <c r="G286" s="248"/>
      <c r="H286" s="249"/>
      <c r="I286" s="243"/>
      <c r="J286" s="250"/>
      <c r="K286" s="243"/>
      <c r="M286" s="244" t="s">
        <v>341</v>
      </c>
      <c r="O286" s="232"/>
    </row>
    <row r="287" spans="1:80">
      <c r="A287" s="251"/>
      <c r="B287" s="252" t="s">
        <v>1662</v>
      </c>
      <c r="C287" s="253" t="s">
        <v>2213</v>
      </c>
      <c r="D287" s="254"/>
      <c r="E287" s="255"/>
      <c r="F287" s="256"/>
      <c r="G287" s="257">
        <f>SUM(G259:G286)</f>
        <v>0</v>
      </c>
      <c r="H287" s="258"/>
      <c r="I287" s="259">
        <f>SUM(I259:I286)</f>
        <v>0.49507000000000001</v>
      </c>
      <c r="J287" s="258"/>
      <c r="K287" s="259">
        <f>SUM(K259:K286)</f>
        <v>0</v>
      </c>
      <c r="O287" s="232">
        <v>4</v>
      </c>
      <c r="BA287" s="260">
        <f>SUM(BA259:BA286)</f>
        <v>0</v>
      </c>
      <c r="BB287" s="260">
        <f>SUM(BB259:BB286)</f>
        <v>0</v>
      </c>
      <c r="BC287" s="260">
        <f>SUM(BC259:BC286)</f>
        <v>0</v>
      </c>
      <c r="BD287" s="260">
        <f>SUM(BD259:BD286)</f>
        <v>0</v>
      </c>
      <c r="BE287" s="260">
        <f>SUM(BE259:BE286)</f>
        <v>0</v>
      </c>
    </row>
    <row r="288" spans="1:80">
      <c r="A288" s="222" t="s">
        <v>1659</v>
      </c>
      <c r="B288" s="223" t="s">
        <v>2244</v>
      </c>
      <c r="C288" s="224" t="s">
        <v>2245</v>
      </c>
      <c r="D288" s="225"/>
      <c r="E288" s="226"/>
      <c r="F288" s="226"/>
      <c r="G288" s="227"/>
      <c r="H288" s="228"/>
      <c r="I288" s="229"/>
      <c r="J288" s="230"/>
      <c r="K288" s="231"/>
      <c r="O288" s="232">
        <v>1</v>
      </c>
    </row>
    <row r="289" spans="1:80">
      <c r="A289" s="233">
        <v>84</v>
      </c>
      <c r="B289" s="234" t="s">
        <v>2247</v>
      </c>
      <c r="C289" s="235" t="s">
        <v>2248</v>
      </c>
      <c r="D289" s="236" t="s">
        <v>1739</v>
      </c>
      <c r="E289" s="237">
        <v>240.07499999999999</v>
      </c>
      <c r="F289" s="237">
        <v>0</v>
      </c>
      <c r="G289" s="238">
        <f>E289*F289</f>
        <v>0</v>
      </c>
      <c r="H289" s="239">
        <v>4.0000000000000003E-5</v>
      </c>
      <c r="I289" s="240">
        <f>E289*H289</f>
        <v>9.6030000000000004E-3</v>
      </c>
      <c r="J289" s="239">
        <v>0</v>
      </c>
      <c r="K289" s="240">
        <f>E289*J289</f>
        <v>0</v>
      </c>
      <c r="O289" s="232">
        <v>2</v>
      </c>
      <c r="AA289" s="205">
        <v>1</v>
      </c>
      <c r="AB289" s="205">
        <v>1</v>
      </c>
      <c r="AC289" s="205">
        <v>1</v>
      </c>
      <c r="AZ289" s="205">
        <v>1</v>
      </c>
      <c r="BA289" s="205">
        <f>IF(AZ289=1,G289,0)</f>
        <v>0</v>
      </c>
      <c r="BB289" s="205">
        <f>IF(AZ289=2,G289,0)</f>
        <v>0</v>
      </c>
      <c r="BC289" s="205">
        <f>IF(AZ289=3,G289,0)</f>
        <v>0</v>
      </c>
      <c r="BD289" s="205">
        <f>IF(AZ289=4,G289,0)</f>
        <v>0</v>
      </c>
      <c r="BE289" s="205">
        <f>IF(AZ289=5,G289,0)</f>
        <v>0</v>
      </c>
      <c r="CA289" s="232">
        <v>1</v>
      </c>
      <c r="CB289" s="232">
        <v>1</v>
      </c>
    </row>
    <row r="290" spans="1:80" ht="22.5">
      <c r="A290" s="241"/>
      <c r="B290" s="245"/>
      <c r="C290" s="375" t="s">
        <v>342</v>
      </c>
      <c r="D290" s="376"/>
      <c r="E290" s="246">
        <v>240.07499999999999</v>
      </c>
      <c r="F290" s="247"/>
      <c r="G290" s="248"/>
      <c r="H290" s="249"/>
      <c r="I290" s="243"/>
      <c r="J290" s="250"/>
      <c r="K290" s="243"/>
      <c r="M290" s="244" t="s">
        <v>342</v>
      </c>
      <c r="O290" s="232"/>
    </row>
    <row r="291" spans="1:80" ht="22.5">
      <c r="A291" s="233">
        <v>85</v>
      </c>
      <c r="B291" s="234" t="s">
        <v>2253</v>
      </c>
      <c r="C291" s="235" t="s">
        <v>2254</v>
      </c>
      <c r="D291" s="236" t="s">
        <v>1739</v>
      </c>
      <c r="E291" s="237">
        <v>25.85</v>
      </c>
      <c r="F291" s="237">
        <v>0</v>
      </c>
      <c r="G291" s="238">
        <f>E291*F291</f>
        <v>0</v>
      </c>
      <c r="H291" s="239">
        <v>0</v>
      </c>
      <c r="I291" s="240">
        <f>E291*H291</f>
        <v>0</v>
      </c>
      <c r="J291" s="239"/>
      <c r="K291" s="240">
        <f>E291*J291</f>
        <v>0</v>
      </c>
      <c r="O291" s="232">
        <v>2</v>
      </c>
      <c r="AA291" s="205">
        <v>12</v>
      </c>
      <c r="AB291" s="205">
        <v>0</v>
      </c>
      <c r="AC291" s="205">
        <v>3</v>
      </c>
      <c r="AZ291" s="205">
        <v>1</v>
      </c>
      <c r="BA291" s="205">
        <f>IF(AZ291=1,G291,0)</f>
        <v>0</v>
      </c>
      <c r="BB291" s="205">
        <f>IF(AZ291=2,G291,0)</f>
        <v>0</v>
      </c>
      <c r="BC291" s="205">
        <f>IF(AZ291=3,G291,0)</f>
        <v>0</v>
      </c>
      <c r="BD291" s="205">
        <f>IF(AZ291=4,G291,0)</f>
        <v>0</v>
      </c>
      <c r="BE291" s="205">
        <f>IF(AZ291=5,G291,0)</f>
        <v>0</v>
      </c>
      <c r="CA291" s="232">
        <v>12</v>
      </c>
      <c r="CB291" s="232">
        <v>0</v>
      </c>
    </row>
    <row r="292" spans="1:80">
      <c r="A292" s="241"/>
      <c r="B292" s="245"/>
      <c r="C292" s="375" t="s">
        <v>343</v>
      </c>
      <c r="D292" s="376"/>
      <c r="E292" s="246">
        <v>25.85</v>
      </c>
      <c r="F292" s="247"/>
      <c r="G292" s="248"/>
      <c r="H292" s="249"/>
      <c r="I292" s="243"/>
      <c r="J292" s="250"/>
      <c r="K292" s="243"/>
      <c r="M292" s="244" t="s">
        <v>343</v>
      </c>
      <c r="O292" s="232"/>
    </row>
    <row r="293" spans="1:80">
      <c r="A293" s="251"/>
      <c r="B293" s="252" t="s">
        <v>1662</v>
      </c>
      <c r="C293" s="253" t="s">
        <v>2246</v>
      </c>
      <c r="D293" s="254"/>
      <c r="E293" s="255"/>
      <c r="F293" s="256"/>
      <c r="G293" s="257">
        <f>SUM(G288:G292)</f>
        <v>0</v>
      </c>
      <c r="H293" s="258"/>
      <c r="I293" s="259">
        <f>SUM(I288:I292)</f>
        <v>9.6030000000000004E-3</v>
      </c>
      <c r="J293" s="258"/>
      <c r="K293" s="259">
        <f>SUM(K288:K292)</f>
        <v>0</v>
      </c>
      <c r="O293" s="232">
        <v>4</v>
      </c>
      <c r="BA293" s="260">
        <f>SUM(BA288:BA292)</f>
        <v>0</v>
      </c>
      <c r="BB293" s="260">
        <f>SUM(BB288:BB292)</f>
        <v>0</v>
      </c>
      <c r="BC293" s="260">
        <f>SUM(BC288:BC292)</f>
        <v>0</v>
      </c>
      <c r="BD293" s="260">
        <f>SUM(BD288:BD292)</f>
        <v>0</v>
      </c>
      <c r="BE293" s="260">
        <f>SUM(BE288:BE292)</f>
        <v>0</v>
      </c>
    </row>
    <row r="294" spans="1:80">
      <c r="A294" s="222" t="s">
        <v>1659</v>
      </c>
      <c r="B294" s="223" t="s">
        <v>2256</v>
      </c>
      <c r="C294" s="224" t="s">
        <v>2257</v>
      </c>
      <c r="D294" s="225"/>
      <c r="E294" s="226"/>
      <c r="F294" s="226"/>
      <c r="G294" s="227"/>
      <c r="H294" s="228"/>
      <c r="I294" s="229"/>
      <c r="J294" s="230"/>
      <c r="K294" s="231"/>
      <c r="O294" s="232">
        <v>1</v>
      </c>
    </row>
    <row r="295" spans="1:80">
      <c r="A295" s="233">
        <v>86</v>
      </c>
      <c r="B295" s="234" t="s">
        <v>344</v>
      </c>
      <c r="C295" s="235" t="s">
        <v>345</v>
      </c>
      <c r="D295" s="236" t="s">
        <v>1739</v>
      </c>
      <c r="E295" s="237">
        <v>299.435</v>
      </c>
      <c r="F295" s="237">
        <v>0</v>
      </c>
      <c r="G295" s="238">
        <f>E295*F295</f>
        <v>0</v>
      </c>
      <c r="H295" s="239">
        <v>0</v>
      </c>
      <c r="I295" s="240">
        <f>E295*H295</f>
        <v>0</v>
      </c>
      <c r="J295" s="239">
        <v>-0.16700000000000001</v>
      </c>
      <c r="K295" s="240">
        <f>E295*J295</f>
        <v>-50.005645000000001</v>
      </c>
      <c r="O295" s="232">
        <v>2</v>
      </c>
      <c r="AA295" s="205">
        <v>1</v>
      </c>
      <c r="AB295" s="205">
        <v>7</v>
      </c>
      <c r="AC295" s="205">
        <v>7</v>
      </c>
      <c r="AZ295" s="205">
        <v>1</v>
      </c>
      <c r="BA295" s="205">
        <f>IF(AZ295=1,G295,0)</f>
        <v>0</v>
      </c>
      <c r="BB295" s="205">
        <f>IF(AZ295=2,G295,0)</f>
        <v>0</v>
      </c>
      <c r="BC295" s="205">
        <f>IF(AZ295=3,G295,0)</f>
        <v>0</v>
      </c>
      <c r="BD295" s="205">
        <f>IF(AZ295=4,G295,0)</f>
        <v>0</v>
      </c>
      <c r="BE295" s="205">
        <f>IF(AZ295=5,G295,0)</f>
        <v>0</v>
      </c>
      <c r="CA295" s="232">
        <v>1</v>
      </c>
      <c r="CB295" s="232">
        <v>7</v>
      </c>
    </row>
    <row r="296" spans="1:80" ht="22.5">
      <c r="A296" s="241"/>
      <c r="B296" s="245"/>
      <c r="C296" s="375" t="s">
        <v>346</v>
      </c>
      <c r="D296" s="376"/>
      <c r="E296" s="246">
        <v>299.435</v>
      </c>
      <c r="F296" s="247"/>
      <c r="G296" s="248"/>
      <c r="H296" s="249"/>
      <c r="I296" s="243"/>
      <c r="J296" s="250"/>
      <c r="K296" s="243"/>
      <c r="M296" s="244" t="s">
        <v>346</v>
      </c>
      <c r="O296" s="232"/>
    </row>
    <row r="297" spans="1:80">
      <c r="A297" s="233">
        <v>87</v>
      </c>
      <c r="B297" s="234" t="s">
        <v>2262</v>
      </c>
      <c r="C297" s="235" t="s">
        <v>2263</v>
      </c>
      <c r="D297" s="236" t="s">
        <v>2264</v>
      </c>
      <c r="E297" s="237">
        <v>4</v>
      </c>
      <c r="F297" s="237">
        <v>0</v>
      </c>
      <c r="G297" s="238">
        <f>E297*F297</f>
        <v>0</v>
      </c>
      <c r="H297" s="239">
        <v>0</v>
      </c>
      <c r="I297" s="240">
        <f>E297*H297</f>
        <v>0</v>
      </c>
      <c r="J297" s="239">
        <v>-1.933E-2</v>
      </c>
      <c r="K297" s="240">
        <f>E297*J297</f>
        <v>-7.732E-2</v>
      </c>
      <c r="O297" s="232">
        <v>2</v>
      </c>
      <c r="AA297" s="205">
        <v>1</v>
      </c>
      <c r="AB297" s="205">
        <v>7</v>
      </c>
      <c r="AC297" s="205">
        <v>7</v>
      </c>
      <c r="AZ297" s="205">
        <v>1</v>
      </c>
      <c r="BA297" s="205">
        <f>IF(AZ297=1,G297,0)</f>
        <v>0</v>
      </c>
      <c r="BB297" s="205">
        <f>IF(AZ297=2,G297,0)</f>
        <v>0</v>
      </c>
      <c r="BC297" s="205">
        <f>IF(AZ297=3,G297,0)</f>
        <v>0</v>
      </c>
      <c r="BD297" s="205">
        <f>IF(AZ297=4,G297,0)</f>
        <v>0</v>
      </c>
      <c r="BE297" s="205">
        <f>IF(AZ297=5,G297,0)</f>
        <v>0</v>
      </c>
      <c r="CA297" s="232">
        <v>1</v>
      </c>
      <c r="CB297" s="232">
        <v>7</v>
      </c>
    </row>
    <row r="298" spans="1:80">
      <c r="A298" s="241"/>
      <c r="B298" s="245"/>
      <c r="C298" s="375" t="s">
        <v>347</v>
      </c>
      <c r="D298" s="376"/>
      <c r="E298" s="246">
        <v>4</v>
      </c>
      <c r="F298" s="247"/>
      <c r="G298" s="248"/>
      <c r="H298" s="249"/>
      <c r="I298" s="243"/>
      <c r="J298" s="250"/>
      <c r="K298" s="243"/>
      <c r="M298" s="244" t="s">
        <v>347</v>
      </c>
      <c r="O298" s="232"/>
    </row>
    <row r="299" spans="1:80">
      <c r="A299" s="233">
        <v>88</v>
      </c>
      <c r="B299" s="234" t="s">
        <v>2266</v>
      </c>
      <c r="C299" s="235" t="s">
        <v>2267</v>
      </c>
      <c r="D299" s="236" t="s">
        <v>2264</v>
      </c>
      <c r="E299" s="237">
        <v>3</v>
      </c>
      <c r="F299" s="237">
        <v>0</v>
      </c>
      <c r="G299" s="238">
        <f>E299*F299</f>
        <v>0</v>
      </c>
      <c r="H299" s="239">
        <v>0</v>
      </c>
      <c r="I299" s="240">
        <f>E299*H299</f>
        <v>0</v>
      </c>
      <c r="J299" s="239">
        <v>-1.9460000000000002E-2</v>
      </c>
      <c r="K299" s="240">
        <f>E299*J299</f>
        <v>-5.8380000000000001E-2</v>
      </c>
      <c r="O299" s="232">
        <v>2</v>
      </c>
      <c r="AA299" s="205">
        <v>1</v>
      </c>
      <c r="AB299" s="205">
        <v>7</v>
      </c>
      <c r="AC299" s="205">
        <v>7</v>
      </c>
      <c r="AZ299" s="205">
        <v>1</v>
      </c>
      <c r="BA299" s="205">
        <f>IF(AZ299=1,G299,0)</f>
        <v>0</v>
      </c>
      <c r="BB299" s="205">
        <f>IF(AZ299=2,G299,0)</f>
        <v>0</v>
      </c>
      <c r="BC299" s="205">
        <f>IF(AZ299=3,G299,0)</f>
        <v>0</v>
      </c>
      <c r="BD299" s="205">
        <f>IF(AZ299=4,G299,0)</f>
        <v>0</v>
      </c>
      <c r="BE299" s="205">
        <f>IF(AZ299=5,G299,0)</f>
        <v>0</v>
      </c>
      <c r="CA299" s="232">
        <v>1</v>
      </c>
      <c r="CB299" s="232">
        <v>7</v>
      </c>
    </row>
    <row r="300" spans="1:80">
      <c r="A300" s="241"/>
      <c r="B300" s="245"/>
      <c r="C300" s="375" t="s">
        <v>348</v>
      </c>
      <c r="D300" s="376"/>
      <c r="E300" s="246">
        <v>3</v>
      </c>
      <c r="F300" s="247"/>
      <c r="G300" s="248"/>
      <c r="H300" s="249"/>
      <c r="I300" s="243"/>
      <c r="J300" s="250"/>
      <c r="K300" s="243"/>
      <c r="M300" s="244" t="s">
        <v>348</v>
      </c>
      <c r="O300" s="232"/>
    </row>
    <row r="301" spans="1:80">
      <c r="A301" s="233">
        <v>89</v>
      </c>
      <c r="B301" s="234" t="s">
        <v>2269</v>
      </c>
      <c r="C301" s="235" t="s">
        <v>2270</v>
      </c>
      <c r="D301" s="236" t="s">
        <v>2264</v>
      </c>
      <c r="E301" s="237">
        <v>9</v>
      </c>
      <c r="F301" s="237">
        <v>0</v>
      </c>
      <c r="G301" s="238">
        <f>E301*F301</f>
        <v>0</v>
      </c>
      <c r="H301" s="239">
        <v>0</v>
      </c>
      <c r="I301" s="240">
        <f>E301*H301</f>
        <v>0</v>
      </c>
      <c r="J301" s="239">
        <v>-9.5100000000000004E-2</v>
      </c>
      <c r="K301" s="240">
        <f>E301*J301</f>
        <v>-0.85589999999999999</v>
      </c>
      <c r="O301" s="232">
        <v>2</v>
      </c>
      <c r="AA301" s="205">
        <v>1</v>
      </c>
      <c r="AB301" s="205">
        <v>7</v>
      </c>
      <c r="AC301" s="205">
        <v>7</v>
      </c>
      <c r="AZ301" s="205">
        <v>1</v>
      </c>
      <c r="BA301" s="205">
        <f>IF(AZ301=1,G301,0)</f>
        <v>0</v>
      </c>
      <c r="BB301" s="205">
        <f>IF(AZ301=2,G301,0)</f>
        <v>0</v>
      </c>
      <c r="BC301" s="205">
        <f>IF(AZ301=3,G301,0)</f>
        <v>0</v>
      </c>
      <c r="BD301" s="205">
        <f>IF(AZ301=4,G301,0)</f>
        <v>0</v>
      </c>
      <c r="BE301" s="205">
        <f>IF(AZ301=5,G301,0)</f>
        <v>0</v>
      </c>
      <c r="CA301" s="232">
        <v>1</v>
      </c>
      <c r="CB301" s="232">
        <v>7</v>
      </c>
    </row>
    <row r="302" spans="1:80">
      <c r="A302" s="241"/>
      <c r="B302" s="245"/>
      <c r="C302" s="375" t="s">
        <v>349</v>
      </c>
      <c r="D302" s="376"/>
      <c r="E302" s="246">
        <v>9</v>
      </c>
      <c r="F302" s="247"/>
      <c r="G302" s="248"/>
      <c r="H302" s="249"/>
      <c r="I302" s="243"/>
      <c r="J302" s="250"/>
      <c r="K302" s="243"/>
      <c r="M302" s="244" t="s">
        <v>349</v>
      </c>
      <c r="O302" s="232"/>
    </row>
    <row r="303" spans="1:80">
      <c r="A303" s="233">
        <v>90</v>
      </c>
      <c r="B303" s="234" t="s">
        <v>2271</v>
      </c>
      <c r="C303" s="235" t="s">
        <v>2272</v>
      </c>
      <c r="D303" s="236" t="s">
        <v>2264</v>
      </c>
      <c r="E303" s="237">
        <v>20</v>
      </c>
      <c r="F303" s="237">
        <v>0</v>
      </c>
      <c r="G303" s="238">
        <f>E303*F303</f>
        <v>0</v>
      </c>
      <c r="H303" s="239">
        <v>0</v>
      </c>
      <c r="I303" s="240">
        <f>E303*H303</f>
        <v>0</v>
      </c>
      <c r="J303" s="239">
        <v>-1.56E-3</v>
      </c>
      <c r="K303" s="240">
        <f>E303*J303</f>
        <v>-3.1199999999999999E-2</v>
      </c>
      <c r="O303" s="232">
        <v>2</v>
      </c>
      <c r="AA303" s="205">
        <v>1</v>
      </c>
      <c r="AB303" s="205">
        <v>7</v>
      </c>
      <c r="AC303" s="205">
        <v>7</v>
      </c>
      <c r="AZ303" s="205">
        <v>1</v>
      </c>
      <c r="BA303" s="205">
        <f>IF(AZ303=1,G303,0)</f>
        <v>0</v>
      </c>
      <c r="BB303" s="205">
        <f>IF(AZ303=2,G303,0)</f>
        <v>0</v>
      </c>
      <c r="BC303" s="205">
        <f>IF(AZ303=3,G303,0)</f>
        <v>0</v>
      </c>
      <c r="BD303" s="205">
        <f>IF(AZ303=4,G303,0)</f>
        <v>0</v>
      </c>
      <c r="BE303" s="205">
        <f>IF(AZ303=5,G303,0)</f>
        <v>0</v>
      </c>
      <c r="CA303" s="232">
        <v>1</v>
      </c>
      <c r="CB303" s="232">
        <v>7</v>
      </c>
    </row>
    <row r="304" spans="1:80">
      <c r="A304" s="241"/>
      <c r="B304" s="245"/>
      <c r="C304" s="375" t="s">
        <v>350</v>
      </c>
      <c r="D304" s="376"/>
      <c r="E304" s="246">
        <v>20</v>
      </c>
      <c r="F304" s="247"/>
      <c r="G304" s="248"/>
      <c r="H304" s="249"/>
      <c r="I304" s="243"/>
      <c r="J304" s="250"/>
      <c r="K304" s="243"/>
      <c r="M304" s="244" t="s">
        <v>350</v>
      </c>
      <c r="O304" s="232"/>
    </row>
    <row r="305" spans="1:80">
      <c r="A305" s="233">
        <v>91</v>
      </c>
      <c r="B305" s="234" t="s">
        <v>351</v>
      </c>
      <c r="C305" s="235" t="s">
        <v>352</v>
      </c>
      <c r="D305" s="236" t="s">
        <v>1739</v>
      </c>
      <c r="E305" s="237">
        <v>15.12</v>
      </c>
      <c r="F305" s="237">
        <v>0</v>
      </c>
      <c r="G305" s="238">
        <f>E305*F305</f>
        <v>0</v>
      </c>
      <c r="H305" s="239">
        <v>0</v>
      </c>
      <c r="I305" s="240">
        <f>E305*H305</f>
        <v>0</v>
      </c>
      <c r="J305" s="239">
        <v>-2.1000000000000001E-2</v>
      </c>
      <c r="K305" s="240">
        <f>E305*J305</f>
        <v>-0.31752000000000002</v>
      </c>
      <c r="O305" s="232">
        <v>2</v>
      </c>
      <c r="AA305" s="205">
        <v>1</v>
      </c>
      <c r="AB305" s="205">
        <v>7</v>
      </c>
      <c r="AC305" s="205">
        <v>7</v>
      </c>
      <c r="AZ305" s="205">
        <v>1</v>
      </c>
      <c r="BA305" s="205">
        <f>IF(AZ305=1,G305,0)</f>
        <v>0</v>
      </c>
      <c r="BB305" s="205">
        <f>IF(AZ305=2,G305,0)</f>
        <v>0</v>
      </c>
      <c r="BC305" s="205">
        <f>IF(AZ305=3,G305,0)</f>
        <v>0</v>
      </c>
      <c r="BD305" s="205">
        <f>IF(AZ305=4,G305,0)</f>
        <v>0</v>
      </c>
      <c r="BE305" s="205">
        <f>IF(AZ305=5,G305,0)</f>
        <v>0</v>
      </c>
      <c r="CA305" s="232">
        <v>1</v>
      </c>
      <c r="CB305" s="232">
        <v>7</v>
      </c>
    </row>
    <row r="306" spans="1:80">
      <c r="A306" s="241"/>
      <c r="B306" s="245"/>
      <c r="C306" s="375" t="s">
        <v>353</v>
      </c>
      <c r="D306" s="376"/>
      <c r="E306" s="246">
        <v>15.12</v>
      </c>
      <c r="F306" s="247"/>
      <c r="G306" s="248"/>
      <c r="H306" s="249"/>
      <c r="I306" s="243"/>
      <c r="J306" s="250"/>
      <c r="K306" s="243"/>
      <c r="M306" s="244" t="s">
        <v>353</v>
      </c>
      <c r="O306" s="232"/>
    </row>
    <row r="307" spans="1:80">
      <c r="A307" s="233">
        <v>92</v>
      </c>
      <c r="B307" s="234" t="s">
        <v>354</v>
      </c>
      <c r="C307" s="235" t="s">
        <v>355</v>
      </c>
      <c r="D307" s="236" t="s">
        <v>1723</v>
      </c>
      <c r="E307" s="237">
        <v>0.87749999999999995</v>
      </c>
      <c r="F307" s="237">
        <v>0</v>
      </c>
      <c r="G307" s="238">
        <f>E307*F307</f>
        <v>0</v>
      </c>
      <c r="H307" s="239">
        <v>0</v>
      </c>
      <c r="I307" s="240">
        <f>E307*H307</f>
        <v>0</v>
      </c>
      <c r="J307" s="239">
        <v>-1.8</v>
      </c>
      <c r="K307" s="240">
        <f>E307*J307</f>
        <v>-1.5794999999999999</v>
      </c>
      <c r="O307" s="232">
        <v>2</v>
      </c>
      <c r="AA307" s="205">
        <v>1</v>
      </c>
      <c r="AB307" s="205">
        <v>1</v>
      </c>
      <c r="AC307" s="205">
        <v>1</v>
      </c>
      <c r="AZ307" s="205">
        <v>1</v>
      </c>
      <c r="BA307" s="205">
        <f>IF(AZ307=1,G307,0)</f>
        <v>0</v>
      </c>
      <c r="BB307" s="205">
        <f>IF(AZ307=2,G307,0)</f>
        <v>0</v>
      </c>
      <c r="BC307" s="205">
        <f>IF(AZ307=3,G307,0)</f>
        <v>0</v>
      </c>
      <c r="BD307" s="205">
        <f>IF(AZ307=4,G307,0)</f>
        <v>0</v>
      </c>
      <c r="BE307" s="205">
        <f>IF(AZ307=5,G307,0)</f>
        <v>0</v>
      </c>
      <c r="CA307" s="232">
        <v>1</v>
      </c>
      <c r="CB307" s="232">
        <v>1</v>
      </c>
    </row>
    <row r="308" spans="1:80">
      <c r="A308" s="241"/>
      <c r="B308" s="245"/>
      <c r="C308" s="375" t="s">
        <v>356</v>
      </c>
      <c r="D308" s="376"/>
      <c r="E308" s="246">
        <v>0.87749999999999995</v>
      </c>
      <c r="F308" s="247"/>
      <c r="G308" s="248"/>
      <c r="H308" s="249"/>
      <c r="I308" s="243"/>
      <c r="J308" s="250"/>
      <c r="K308" s="243"/>
      <c r="M308" s="244" t="s">
        <v>356</v>
      </c>
      <c r="O308" s="232"/>
    </row>
    <row r="309" spans="1:80">
      <c r="A309" s="233">
        <v>93</v>
      </c>
      <c r="B309" s="234" t="s">
        <v>2289</v>
      </c>
      <c r="C309" s="235" t="s">
        <v>2290</v>
      </c>
      <c r="D309" s="236" t="s">
        <v>1723</v>
      </c>
      <c r="E309" s="237">
        <v>43.597499999999997</v>
      </c>
      <c r="F309" s="237">
        <v>0</v>
      </c>
      <c r="G309" s="238">
        <f>E309*F309</f>
        <v>0</v>
      </c>
      <c r="H309" s="239">
        <v>1.2800000000000001E-3</v>
      </c>
      <c r="I309" s="240">
        <f>E309*H309</f>
        <v>5.5804800000000002E-2</v>
      </c>
      <c r="J309" s="239">
        <v>-1.95</v>
      </c>
      <c r="K309" s="240">
        <f>E309*J309</f>
        <v>-85.015124999999998</v>
      </c>
      <c r="O309" s="232">
        <v>2</v>
      </c>
      <c r="AA309" s="205">
        <v>1</v>
      </c>
      <c r="AB309" s="205">
        <v>1</v>
      </c>
      <c r="AC309" s="205">
        <v>1</v>
      </c>
      <c r="AZ309" s="205">
        <v>1</v>
      </c>
      <c r="BA309" s="205">
        <f>IF(AZ309=1,G309,0)</f>
        <v>0</v>
      </c>
      <c r="BB309" s="205">
        <f>IF(AZ309=2,G309,0)</f>
        <v>0</v>
      </c>
      <c r="BC309" s="205">
        <f>IF(AZ309=3,G309,0)</f>
        <v>0</v>
      </c>
      <c r="BD309" s="205">
        <f>IF(AZ309=4,G309,0)</f>
        <v>0</v>
      </c>
      <c r="BE309" s="205">
        <f>IF(AZ309=5,G309,0)</f>
        <v>0</v>
      </c>
      <c r="CA309" s="232">
        <v>1</v>
      </c>
      <c r="CB309" s="232">
        <v>1</v>
      </c>
    </row>
    <row r="310" spans="1:80">
      <c r="A310" s="241"/>
      <c r="B310" s="245"/>
      <c r="C310" s="375" t="s">
        <v>357</v>
      </c>
      <c r="D310" s="376"/>
      <c r="E310" s="246">
        <v>56.37</v>
      </c>
      <c r="F310" s="247"/>
      <c r="G310" s="248"/>
      <c r="H310" s="249"/>
      <c r="I310" s="243"/>
      <c r="J310" s="250"/>
      <c r="K310" s="243"/>
      <c r="M310" s="244" t="s">
        <v>357</v>
      </c>
      <c r="O310" s="232"/>
    </row>
    <row r="311" spans="1:80" ht="22.5">
      <c r="A311" s="241"/>
      <c r="B311" s="245"/>
      <c r="C311" s="375" t="s">
        <v>358</v>
      </c>
      <c r="D311" s="376"/>
      <c r="E311" s="246">
        <v>-12.772500000000001</v>
      </c>
      <c r="F311" s="247"/>
      <c r="G311" s="248"/>
      <c r="H311" s="249"/>
      <c r="I311" s="243"/>
      <c r="J311" s="250"/>
      <c r="K311" s="243"/>
      <c r="M311" s="244" t="s">
        <v>358</v>
      </c>
      <c r="O311" s="232"/>
    </row>
    <row r="312" spans="1:80">
      <c r="A312" s="233">
        <v>94</v>
      </c>
      <c r="B312" s="234" t="s">
        <v>2300</v>
      </c>
      <c r="C312" s="235" t="s">
        <v>2301</v>
      </c>
      <c r="D312" s="236" t="s">
        <v>1739</v>
      </c>
      <c r="E312" s="237">
        <v>234.22</v>
      </c>
      <c r="F312" s="237">
        <v>0</v>
      </c>
      <c r="G312" s="238">
        <f>E312*F312</f>
        <v>0</v>
      </c>
      <c r="H312" s="239">
        <v>3.3E-4</v>
      </c>
      <c r="I312" s="240">
        <f>E312*H312</f>
        <v>7.7292600000000003E-2</v>
      </c>
      <c r="J312" s="239">
        <v>-1.183E-2</v>
      </c>
      <c r="K312" s="240">
        <f>E312*J312</f>
        <v>-2.7708226000000002</v>
      </c>
      <c r="O312" s="232">
        <v>2</v>
      </c>
      <c r="AA312" s="205">
        <v>1</v>
      </c>
      <c r="AB312" s="205">
        <v>1</v>
      </c>
      <c r="AC312" s="205">
        <v>1</v>
      </c>
      <c r="AZ312" s="205">
        <v>1</v>
      </c>
      <c r="BA312" s="205">
        <f>IF(AZ312=1,G312,0)</f>
        <v>0</v>
      </c>
      <c r="BB312" s="205">
        <f>IF(AZ312=2,G312,0)</f>
        <v>0</v>
      </c>
      <c r="BC312" s="205">
        <f>IF(AZ312=3,G312,0)</f>
        <v>0</v>
      </c>
      <c r="BD312" s="205">
        <f>IF(AZ312=4,G312,0)</f>
        <v>0</v>
      </c>
      <c r="BE312" s="205">
        <f>IF(AZ312=5,G312,0)</f>
        <v>0</v>
      </c>
      <c r="CA312" s="232">
        <v>1</v>
      </c>
      <c r="CB312" s="232">
        <v>1</v>
      </c>
    </row>
    <row r="313" spans="1:80">
      <c r="A313" s="241"/>
      <c r="B313" s="245"/>
      <c r="C313" s="375" t="s">
        <v>359</v>
      </c>
      <c r="D313" s="376"/>
      <c r="E313" s="246">
        <v>234.22</v>
      </c>
      <c r="F313" s="247"/>
      <c r="G313" s="248"/>
      <c r="H313" s="249"/>
      <c r="I313" s="243"/>
      <c r="J313" s="250"/>
      <c r="K313" s="243"/>
      <c r="M313" s="244" t="s">
        <v>359</v>
      </c>
      <c r="O313" s="232"/>
    </row>
    <row r="314" spans="1:80">
      <c r="A314" s="233">
        <v>95</v>
      </c>
      <c r="B314" s="234" t="s">
        <v>360</v>
      </c>
      <c r="C314" s="235" t="s">
        <v>361</v>
      </c>
      <c r="D314" s="236" t="s">
        <v>1739</v>
      </c>
      <c r="E314" s="237">
        <v>234.22</v>
      </c>
      <c r="F314" s="237">
        <v>0</v>
      </c>
      <c r="G314" s="238">
        <f>E314*F314</f>
        <v>0</v>
      </c>
      <c r="H314" s="239">
        <v>0</v>
      </c>
      <c r="I314" s="240">
        <f>E314*H314</f>
        <v>0</v>
      </c>
      <c r="J314" s="239">
        <v>-6.3E-3</v>
      </c>
      <c r="K314" s="240">
        <f>E314*J314</f>
        <v>-1.4755860000000001</v>
      </c>
      <c r="O314" s="232">
        <v>2</v>
      </c>
      <c r="AA314" s="205">
        <v>1</v>
      </c>
      <c r="AB314" s="205">
        <v>1</v>
      </c>
      <c r="AC314" s="205">
        <v>1</v>
      </c>
      <c r="AZ314" s="205">
        <v>1</v>
      </c>
      <c r="BA314" s="205">
        <f>IF(AZ314=1,G314,0)</f>
        <v>0</v>
      </c>
      <c r="BB314" s="205">
        <f>IF(AZ314=2,G314,0)</f>
        <v>0</v>
      </c>
      <c r="BC314" s="205">
        <f>IF(AZ314=3,G314,0)</f>
        <v>0</v>
      </c>
      <c r="BD314" s="205">
        <f>IF(AZ314=4,G314,0)</f>
        <v>0</v>
      </c>
      <c r="BE314" s="205">
        <f>IF(AZ314=5,G314,0)</f>
        <v>0</v>
      </c>
      <c r="CA314" s="232">
        <v>1</v>
      </c>
      <c r="CB314" s="232">
        <v>1</v>
      </c>
    </row>
    <row r="315" spans="1:80">
      <c r="A315" s="241"/>
      <c r="B315" s="245"/>
      <c r="C315" s="375" t="s">
        <v>362</v>
      </c>
      <c r="D315" s="376"/>
      <c r="E315" s="246">
        <v>234.22</v>
      </c>
      <c r="F315" s="247"/>
      <c r="G315" s="248"/>
      <c r="H315" s="249"/>
      <c r="I315" s="243"/>
      <c r="J315" s="250"/>
      <c r="K315" s="243"/>
      <c r="M315" s="244" t="s">
        <v>362</v>
      </c>
      <c r="O315" s="232"/>
    </row>
    <row r="316" spans="1:80">
      <c r="A316" s="233">
        <v>96</v>
      </c>
      <c r="B316" s="234" t="s">
        <v>363</v>
      </c>
      <c r="C316" s="235" t="s">
        <v>364</v>
      </c>
      <c r="D316" s="236" t="s">
        <v>1856</v>
      </c>
      <c r="E316" s="237">
        <v>8.4</v>
      </c>
      <c r="F316" s="237">
        <v>0</v>
      </c>
      <c r="G316" s="238">
        <f>E316*F316</f>
        <v>0</v>
      </c>
      <c r="H316" s="239">
        <v>0</v>
      </c>
      <c r="I316" s="240">
        <f>E316*H316</f>
        <v>0</v>
      </c>
      <c r="J316" s="239">
        <v>-7.0000000000000007E-2</v>
      </c>
      <c r="K316" s="240">
        <f>E316*J316</f>
        <v>-0.58800000000000008</v>
      </c>
      <c r="O316" s="232">
        <v>2</v>
      </c>
      <c r="AA316" s="205">
        <v>1</v>
      </c>
      <c r="AB316" s="205">
        <v>1</v>
      </c>
      <c r="AC316" s="205">
        <v>1</v>
      </c>
      <c r="AZ316" s="205">
        <v>1</v>
      </c>
      <c r="BA316" s="205">
        <f>IF(AZ316=1,G316,0)</f>
        <v>0</v>
      </c>
      <c r="BB316" s="205">
        <f>IF(AZ316=2,G316,0)</f>
        <v>0</v>
      </c>
      <c r="BC316" s="205">
        <f>IF(AZ316=3,G316,0)</f>
        <v>0</v>
      </c>
      <c r="BD316" s="205">
        <f>IF(AZ316=4,G316,0)</f>
        <v>0</v>
      </c>
      <c r="BE316" s="205">
        <f>IF(AZ316=5,G316,0)</f>
        <v>0</v>
      </c>
      <c r="CA316" s="232">
        <v>1</v>
      </c>
      <c r="CB316" s="232">
        <v>1</v>
      </c>
    </row>
    <row r="317" spans="1:80">
      <c r="A317" s="241"/>
      <c r="B317" s="245"/>
      <c r="C317" s="375" t="s">
        <v>365</v>
      </c>
      <c r="D317" s="376"/>
      <c r="E317" s="246">
        <v>8.4</v>
      </c>
      <c r="F317" s="247"/>
      <c r="G317" s="248"/>
      <c r="H317" s="249"/>
      <c r="I317" s="243"/>
      <c r="J317" s="250"/>
      <c r="K317" s="243"/>
      <c r="M317" s="244" t="s">
        <v>365</v>
      </c>
      <c r="O317" s="232"/>
    </row>
    <row r="318" spans="1:80">
      <c r="A318" s="233">
        <v>97</v>
      </c>
      <c r="B318" s="234" t="s">
        <v>366</v>
      </c>
      <c r="C318" s="235" t="s">
        <v>367</v>
      </c>
      <c r="D318" s="236" t="s">
        <v>1739</v>
      </c>
      <c r="E318" s="237">
        <v>2.64</v>
      </c>
      <c r="F318" s="237">
        <v>0</v>
      </c>
      <c r="G318" s="238">
        <f>E318*F318</f>
        <v>0</v>
      </c>
      <c r="H318" s="239">
        <v>0</v>
      </c>
      <c r="I318" s="240">
        <f>E318*H318</f>
        <v>0</v>
      </c>
      <c r="J318" s="239">
        <v>-0.432</v>
      </c>
      <c r="K318" s="240">
        <f>E318*J318</f>
        <v>-1.1404799999999999</v>
      </c>
      <c r="O318" s="232">
        <v>2</v>
      </c>
      <c r="AA318" s="205">
        <v>1</v>
      </c>
      <c r="AB318" s="205">
        <v>1</v>
      </c>
      <c r="AC318" s="205">
        <v>1</v>
      </c>
      <c r="AZ318" s="205">
        <v>1</v>
      </c>
      <c r="BA318" s="205">
        <f>IF(AZ318=1,G318,0)</f>
        <v>0</v>
      </c>
      <c r="BB318" s="205">
        <f>IF(AZ318=2,G318,0)</f>
        <v>0</v>
      </c>
      <c r="BC318" s="205">
        <f>IF(AZ318=3,G318,0)</f>
        <v>0</v>
      </c>
      <c r="BD318" s="205">
        <f>IF(AZ318=4,G318,0)</f>
        <v>0</v>
      </c>
      <c r="BE318" s="205">
        <f>IF(AZ318=5,G318,0)</f>
        <v>0</v>
      </c>
      <c r="CA318" s="232">
        <v>1</v>
      </c>
      <c r="CB318" s="232">
        <v>1</v>
      </c>
    </row>
    <row r="319" spans="1:80">
      <c r="A319" s="241"/>
      <c r="B319" s="245"/>
      <c r="C319" s="375" t="s">
        <v>368</v>
      </c>
      <c r="D319" s="376"/>
      <c r="E319" s="246">
        <v>2.64</v>
      </c>
      <c r="F319" s="247"/>
      <c r="G319" s="248"/>
      <c r="H319" s="249"/>
      <c r="I319" s="243"/>
      <c r="J319" s="250"/>
      <c r="K319" s="243"/>
      <c r="M319" s="244" t="s">
        <v>368</v>
      </c>
      <c r="O319" s="232"/>
    </row>
    <row r="320" spans="1:80">
      <c r="A320" s="233">
        <v>98</v>
      </c>
      <c r="B320" s="234" t="s">
        <v>369</v>
      </c>
      <c r="C320" s="235" t="s">
        <v>370</v>
      </c>
      <c r="D320" s="236" t="s">
        <v>1798</v>
      </c>
      <c r="E320" s="237">
        <v>36</v>
      </c>
      <c r="F320" s="237">
        <v>0</v>
      </c>
      <c r="G320" s="238">
        <f>E320*F320</f>
        <v>0</v>
      </c>
      <c r="H320" s="239">
        <v>1.6199999999999999E-3</v>
      </c>
      <c r="I320" s="240">
        <f>E320*H320</f>
        <v>5.8319999999999997E-2</v>
      </c>
      <c r="J320" s="239">
        <v>-3.9E-2</v>
      </c>
      <c r="K320" s="240">
        <f>E320*J320</f>
        <v>-1.4039999999999999</v>
      </c>
      <c r="O320" s="232">
        <v>2</v>
      </c>
      <c r="AA320" s="205">
        <v>1</v>
      </c>
      <c r="AB320" s="205">
        <v>1</v>
      </c>
      <c r="AC320" s="205">
        <v>1</v>
      </c>
      <c r="AZ320" s="205">
        <v>1</v>
      </c>
      <c r="BA320" s="205">
        <f>IF(AZ320=1,G320,0)</f>
        <v>0</v>
      </c>
      <c r="BB320" s="205">
        <f>IF(AZ320=2,G320,0)</f>
        <v>0</v>
      </c>
      <c r="BC320" s="205">
        <f>IF(AZ320=3,G320,0)</f>
        <v>0</v>
      </c>
      <c r="BD320" s="205">
        <f>IF(AZ320=4,G320,0)</f>
        <v>0</v>
      </c>
      <c r="BE320" s="205">
        <f>IF(AZ320=5,G320,0)</f>
        <v>0</v>
      </c>
      <c r="CA320" s="232">
        <v>1</v>
      </c>
      <c r="CB320" s="232">
        <v>1</v>
      </c>
    </row>
    <row r="321" spans="1:80">
      <c r="A321" s="241"/>
      <c r="B321" s="245"/>
      <c r="C321" s="375" t="s">
        <v>371</v>
      </c>
      <c r="D321" s="376"/>
      <c r="E321" s="246">
        <v>36</v>
      </c>
      <c r="F321" s="247"/>
      <c r="G321" s="248"/>
      <c r="H321" s="249"/>
      <c r="I321" s="243"/>
      <c r="J321" s="250"/>
      <c r="K321" s="243"/>
      <c r="M321" s="244" t="s">
        <v>371</v>
      </c>
      <c r="O321" s="232"/>
    </row>
    <row r="322" spans="1:80">
      <c r="A322" s="233">
        <v>99</v>
      </c>
      <c r="B322" s="234" t="s">
        <v>372</v>
      </c>
      <c r="C322" s="235" t="s">
        <v>373</v>
      </c>
      <c r="D322" s="236" t="s">
        <v>1723</v>
      </c>
      <c r="E322" s="237">
        <v>0.21149999999999999</v>
      </c>
      <c r="F322" s="237">
        <v>0</v>
      </c>
      <c r="G322" s="238">
        <f>E322*F322</f>
        <v>0</v>
      </c>
      <c r="H322" s="239">
        <v>0</v>
      </c>
      <c r="I322" s="240">
        <f>E322*H322</f>
        <v>0</v>
      </c>
      <c r="J322" s="239">
        <v>-2.2000000000000002</v>
      </c>
      <c r="K322" s="240">
        <f>E322*J322</f>
        <v>-0.46530000000000005</v>
      </c>
      <c r="O322" s="232">
        <v>2</v>
      </c>
      <c r="AA322" s="205">
        <v>1</v>
      </c>
      <c r="AB322" s="205">
        <v>1</v>
      </c>
      <c r="AC322" s="205">
        <v>1</v>
      </c>
      <c r="AZ322" s="205">
        <v>1</v>
      </c>
      <c r="BA322" s="205">
        <f>IF(AZ322=1,G322,0)</f>
        <v>0</v>
      </c>
      <c r="BB322" s="205">
        <f>IF(AZ322=2,G322,0)</f>
        <v>0</v>
      </c>
      <c r="BC322" s="205">
        <f>IF(AZ322=3,G322,0)</f>
        <v>0</v>
      </c>
      <c r="BD322" s="205">
        <f>IF(AZ322=4,G322,0)</f>
        <v>0</v>
      </c>
      <c r="BE322" s="205">
        <f>IF(AZ322=5,G322,0)</f>
        <v>0</v>
      </c>
      <c r="CA322" s="232">
        <v>1</v>
      </c>
      <c r="CB322" s="232">
        <v>1</v>
      </c>
    </row>
    <row r="323" spans="1:80">
      <c r="A323" s="241"/>
      <c r="B323" s="242"/>
      <c r="C323" s="366" t="s">
        <v>2314</v>
      </c>
      <c r="D323" s="367"/>
      <c r="E323" s="367"/>
      <c r="F323" s="367"/>
      <c r="G323" s="368"/>
      <c r="I323" s="243"/>
      <c r="K323" s="243"/>
      <c r="L323" s="244" t="s">
        <v>2314</v>
      </c>
      <c r="O323" s="232">
        <v>3</v>
      </c>
    </row>
    <row r="324" spans="1:80">
      <c r="A324" s="241"/>
      <c r="B324" s="245"/>
      <c r="C324" s="375" t="s">
        <v>374</v>
      </c>
      <c r="D324" s="376"/>
      <c r="E324" s="246">
        <v>0.21149999999999999</v>
      </c>
      <c r="F324" s="247"/>
      <c r="G324" s="248"/>
      <c r="H324" s="249"/>
      <c r="I324" s="243"/>
      <c r="J324" s="250"/>
      <c r="K324" s="243"/>
      <c r="M324" s="244" t="s">
        <v>374</v>
      </c>
      <c r="O324" s="232"/>
    </row>
    <row r="325" spans="1:80">
      <c r="A325" s="233">
        <v>100</v>
      </c>
      <c r="B325" s="234" t="s">
        <v>2309</v>
      </c>
      <c r="C325" s="235" t="s">
        <v>2310</v>
      </c>
      <c r="D325" s="236" t="s">
        <v>1723</v>
      </c>
      <c r="E325" s="237">
        <v>21.306999999999999</v>
      </c>
      <c r="F325" s="237">
        <v>0</v>
      </c>
      <c r="G325" s="238">
        <f>E325*F325</f>
        <v>0</v>
      </c>
      <c r="H325" s="239">
        <v>0</v>
      </c>
      <c r="I325" s="240">
        <f>E325*H325</f>
        <v>0</v>
      </c>
      <c r="J325" s="239">
        <v>-2.2000000000000002</v>
      </c>
      <c r="K325" s="240">
        <f>E325*J325</f>
        <v>-46.875399999999999</v>
      </c>
      <c r="O325" s="232">
        <v>2</v>
      </c>
      <c r="AA325" s="205">
        <v>1</v>
      </c>
      <c r="AB325" s="205">
        <v>1</v>
      </c>
      <c r="AC325" s="205">
        <v>1</v>
      </c>
      <c r="AZ325" s="205">
        <v>1</v>
      </c>
      <c r="BA325" s="205">
        <f>IF(AZ325=1,G325,0)</f>
        <v>0</v>
      </c>
      <c r="BB325" s="205">
        <f>IF(AZ325=2,G325,0)</f>
        <v>0</v>
      </c>
      <c r="BC325" s="205">
        <f>IF(AZ325=3,G325,0)</f>
        <v>0</v>
      </c>
      <c r="BD325" s="205">
        <f>IF(AZ325=4,G325,0)</f>
        <v>0</v>
      </c>
      <c r="BE325" s="205">
        <f>IF(AZ325=5,G325,0)</f>
        <v>0</v>
      </c>
      <c r="CA325" s="232">
        <v>1</v>
      </c>
      <c r="CB325" s="232">
        <v>1</v>
      </c>
    </row>
    <row r="326" spans="1:80">
      <c r="A326" s="241"/>
      <c r="B326" s="245"/>
      <c r="C326" s="375" t="s">
        <v>375</v>
      </c>
      <c r="D326" s="376"/>
      <c r="E326" s="246">
        <v>21.306999999999999</v>
      </c>
      <c r="F326" s="247"/>
      <c r="G326" s="248"/>
      <c r="H326" s="249"/>
      <c r="I326" s="243"/>
      <c r="J326" s="250"/>
      <c r="K326" s="243"/>
      <c r="M326" s="244" t="s">
        <v>375</v>
      </c>
      <c r="O326" s="232"/>
    </row>
    <row r="327" spans="1:80" ht="22.5">
      <c r="A327" s="233">
        <v>101</v>
      </c>
      <c r="B327" s="234" t="s">
        <v>2319</v>
      </c>
      <c r="C327" s="235" t="s">
        <v>2320</v>
      </c>
      <c r="D327" s="236" t="s">
        <v>1723</v>
      </c>
      <c r="E327" s="237">
        <v>21.5185</v>
      </c>
      <c r="F327" s="237">
        <v>0</v>
      </c>
      <c r="G327" s="238">
        <f>E327*F327</f>
        <v>0</v>
      </c>
      <c r="H327" s="239">
        <v>0</v>
      </c>
      <c r="I327" s="240">
        <f>E327*H327</f>
        <v>0</v>
      </c>
      <c r="J327" s="239">
        <v>0</v>
      </c>
      <c r="K327" s="240">
        <f>E327*J327</f>
        <v>0</v>
      </c>
      <c r="O327" s="232">
        <v>2</v>
      </c>
      <c r="AA327" s="205">
        <v>1</v>
      </c>
      <c r="AB327" s="205">
        <v>1</v>
      </c>
      <c r="AC327" s="205">
        <v>1</v>
      </c>
      <c r="AZ327" s="205">
        <v>1</v>
      </c>
      <c r="BA327" s="205">
        <f>IF(AZ327=1,G327,0)</f>
        <v>0</v>
      </c>
      <c r="BB327" s="205">
        <f>IF(AZ327=2,G327,0)</f>
        <v>0</v>
      </c>
      <c r="BC327" s="205">
        <f>IF(AZ327=3,G327,0)</f>
        <v>0</v>
      </c>
      <c r="BD327" s="205">
        <f>IF(AZ327=4,G327,0)</f>
        <v>0</v>
      </c>
      <c r="BE327" s="205">
        <f>IF(AZ327=5,G327,0)</f>
        <v>0</v>
      </c>
      <c r="CA327" s="232">
        <v>1</v>
      </c>
      <c r="CB327" s="232">
        <v>1</v>
      </c>
    </row>
    <row r="328" spans="1:80">
      <c r="A328" s="241"/>
      <c r="B328" s="245"/>
      <c r="C328" s="375" t="s">
        <v>376</v>
      </c>
      <c r="D328" s="376"/>
      <c r="E328" s="246">
        <v>21.5185</v>
      </c>
      <c r="F328" s="247"/>
      <c r="G328" s="248"/>
      <c r="H328" s="249"/>
      <c r="I328" s="243"/>
      <c r="J328" s="250"/>
      <c r="K328" s="243"/>
      <c r="M328" s="244" t="s">
        <v>376</v>
      </c>
      <c r="O328" s="232"/>
    </row>
    <row r="329" spans="1:80">
      <c r="A329" s="233">
        <v>102</v>
      </c>
      <c r="B329" s="234" t="s">
        <v>2322</v>
      </c>
      <c r="C329" s="235" t="s">
        <v>2323</v>
      </c>
      <c r="D329" s="236" t="s">
        <v>1739</v>
      </c>
      <c r="E329" s="237">
        <v>234.22</v>
      </c>
      <c r="F329" s="237">
        <v>0</v>
      </c>
      <c r="G329" s="238">
        <f>E329*F329</f>
        <v>0</v>
      </c>
      <c r="H329" s="239">
        <v>0</v>
      </c>
      <c r="I329" s="240">
        <f>E329*H329</f>
        <v>0</v>
      </c>
      <c r="J329" s="239">
        <v>-0.02</v>
      </c>
      <c r="K329" s="240">
        <f>E329*J329</f>
        <v>-4.6844000000000001</v>
      </c>
      <c r="O329" s="232">
        <v>2</v>
      </c>
      <c r="AA329" s="205">
        <v>1</v>
      </c>
      <c r="AB329" s="205">
        <v>1</v>
      </c>
      <c r="AC329" s="205">
        <v>1</v>
      </c>
      <c r="AZ329" s="205">
        <v>1</v>
      </c>
      <c r="BA329" s="205">
        <f>IF(AZ329=1,G329,0)</f>
        <v>0</v>
      </c>
      <c r="BB329" s="205">
        <f>IF(AZ329=2,G329,0)</f>
        <v>0</v>
      </c>
      <c r="BC329" s="205">
        <f>IF(AZ329=3,G329,0)</f>
        <v>0</v>
      </c>
      <c r="BD329" s="205">
        <f>IF(AZ329=4,G329,0)</f>
        <v>0</v>
      </c>
      <c r="BE329" s="205">
        <f>IF(AZ329=5,G329,0)</f>
        <v>0</v>
      </c>
      <c r="CA329" s="232">
        <v>1</v>
      </c>
      <c r="CB329" s="232">
        <v>1</v>
      </c>
    </row>
    <row r="330" spans="1:80">
      <c r="A330" s="241"/>
      <c r="B330" s="245"/>
      <c r="C330" s="375" t="s">
        <v>377</v>
      </c>
      <c r="D330" s="376"/>
      <c r="E330" s="246">
        <v>234.22</v>
      </c>
      <c r="F330" s="247"/>
      <c r="G330" s="248"/>
      <c r="H330" s="249"/>
      <c r="I330" s="243"/>
      <c r="J330" s="250"/>
      <c r="K330" s="243"/>
      <c r="M330" s="244" t="s">
        <v>377</v>
      </c>
      <c r="O330" s="232"/>
    </row>
    <row r="331" spans="1:80">
      <c r="A331" s="233">
        <v>103</v>
      </c>
      <c r="B331" s="234" t="s">
        <v>2325</v>
      </c>
      <c r="C331" s="235" t="s">
        <v>2326</v>
      </c>
      <c r="D331" s="236" t="s">
        <v>1798</v>
      </c>
      <c r="E331" s="237">
        <v>26</v>
      </c>
      <c r="F331" s="237">
        <v>0</v>
      </c>
      <c r="G331" s="238">
        <f>E331*F331</f>
        <v>0</v>
      </c>
      <c r="H331" s="239">
        <v>0</v>
      </c>
      <c r="I331" s="240">
        <f>E331*H331</f>
        <v>0</v>
      </c>
      <c r="J331" s="239">
        <v>0</v>
      </c>
      <c r="K331" s="240">
        <f>E331*J331</f>
        <v>0</v>
      </c>
      <c r="O331" s="232">
        <v>2</v>
      </c>
      <c r="AA331" s="205">
        <v>1</v>
      </c>
      <c r="AB331" s="205">
        <v>1</v>
      </c>
      <c r="AC331" s="205">
        <v>1</v>
      </c>
      <c r="AZ331" s="205">
        <v>1</v>
      </c>
      <c r="BA331" s="205">
        <f>IF(AZ331=1,G331,0)</f>
        <v>0</v>
      </c>
      <c r="BB331" s="205">
        <f>IF(AZ331=2,G331,0)</f>
        <v>0</v>
      </c>
      <c r="BC331" s="205">
        <f>IF(AZ331=3,G331,0)</f>
        <v>0</v>
      </c>
      <c r="BD331" s="205">
        <f>IF(AZ331=4,G331,0)</f>
        <v>0</v>
      </c>
      <c r="BE331" s="205">
        <f>IF(AZ331=5,G331,0)</f>
        <v>0</v>
      </c>
      <c r="CA331" s="232">
        <v>1</v>
      </c>
      <c r="CB331" s="232">
        <v>1</v>
      </c>
    </row>
    <row r="332" spans="1:80">
      <c r="A332" s="241"/>
      <c r="B332" s="245"/>
      <c r="C332" s="375" t="s">
        <v>378</v>
      </c>
      <c r="D332" s="376"/>
      <c r="E332" s="246">
        <v>26</v>
      </c>
      <c r="F332" s="247"/>
      <c r="G332" s="248"/>
      <c r="H332" s="249"/>
      <c r="I332" s="243"/>
      <c r="J332" s="250"/>
      <c r="K332" s="243"/>
      <c r="M332" s="244" t="s">
        <v>378</v>
      </c>
      <c r="O332" s="232"/>
    </row>
    <row r="333" spans="1:80">
      <c r="A333" s="233">
        <v>104</v>
      </c>
      <c r="B333" s="234" t="s">
        <v>2328</v>
      </c>
      <c r="C333" s="235" t="s">
        <v>2329</v>
      </c>
      <c r="D333" s="236" t="s">
        <v>1739</v>
      </c>
      <c r="E333" s="237">
        <v>35.200000000000003</v>
      </c>
      <c r="F333" s="237">
        <v>0</v>
      </c>
      <c r="G333" s="238">
        <f>E333*F333</f>
        <v>0</v>
      </c>
      <c r="H333" s="239">
        <v>1.17E-3</v>
      </c>
      <c r="I333" s="240">
        <f>E333*H333</f>
        <v>4.1184000000000005E-2</v>
      </c>
      <c r="J333" s="239">
        <v>-7.5999999999999998E-2</v>
      </c>
      <c r="K333" s="240">
        <f>E333*J333</f>
        <v>-2.6752000000000002</v>
      </c>
      <c r="O333" s="232">
        <v>2</v>
      </c>
      <c r="AA333" s="205">
        <v>1</v>
      </c>
      <c r="AB333" s="205">
        <v>1</v>
      </c>
      <c r="AC333" s="205">
        <v>1</v>
      </c>
      <c r="AZ333" s="205">
        <v>1</v>
      </c>
      <c r="BA333" s="205">
        <f>IF(AZ333=1,G333,0)</f>
        <v>0</v>
      </c>
      <c r="BB333" s="205">
        <f>IF(AZ333=2,G333,0)</f>
        <v>0</v>
      </c>
      <c r="BC333" s="205">
        <f>IF(AZ333=3,G333,0)</f>
        <v>0</v>
      </c>
      <c r="BD333" s="205">
        <f>IF(AZ333=4,G333,0)</f>
        <v>0</v>
      </c>
      <c r="BE333" s="205">
        <f>IF(AZ333=5,G333,0)</f>
        <v>0</v>
      </c>
      <c r="CA333" s="232">
        <v>1</v>
      </c>
      <c r="CB333" s="232">
        <v>1</v>
      </c>
    </row>
    <row r="334" spans="1:80">
      <c r="A334" s="241"/>
      <c r="B334" s="245"/>
      <c r="C334" s="375" t="s">
        <v>379</v>
      </c>
      <c r="D334" s="376"/>
      <c r="E334" s="246">
        <v>35.200000000000003</v>
      </c>
      <c r="F334" s="247"/>
      <c r="G334" s="248"/>
      <c r="H334" s="249"/>
      <c r="I334" s="243"/>
      <c r="J334" s="250"/>
      <c r="K334" s="243"/>
      <c r="M334" s="244" t="s">
        <v>379</v>
      </c>
      <c r="O334" s="232"/>
    </row>
    <row r="335" spans="1:80">
      <c r="A335" s="233">
        <v>105</v>
      </c>
      <c r="B335" s="234" t="s">
        <v>2331</v>
      </c>
      <c r="C335" s="235" t="s">
        <v>2332</v>
      </c>
      <c r="D335" s="236" t="s">
        <v>1739</v>
      </c>
      <c r="E335" s="237">
        <v>5.8</v>
      </c>
      <c r="F335" s="237">
        <v>0</v>
      </c>
      <c r="G335" s="238">
        <f>E335*F335</f>
        <v>0</v>
      </c>
      <c r="H335" s="239">
        <v>1E-3</v>
      </c>
      <c r="I335" s="240">
        <f>E335*H335</f>
        <v>5.7999999999999996E-3</v>
      </c>
      <c r="J335" s="239">
        <v>-6.3E-2</v>
      </c>
      <c r="K335" s="240">
        <f>E335*J335</f>
        <v>-0.3654</v>
      </c>
      <c r="O335" s="232">
        <v>2</v>
      </c>
      <c r="AA335" s="205">
        <v>1</v>
      </c>
      <c r="AB335" s="205">
        <v>1</v>
      </c>
      <c r="AC335" s="205">
        <v>1</v>
      </c>
      <c r="AZ335" s="205">
        <v>1</v>
      </c>
      <c r="BA335" s="205">
        <f>IF(AZ335=1,G335,0)</f>
        <v>0</v>
      </c>
      <c r="BB335" s="205">
        <f>IF(AZ335=2,G335,0)</f>
        <v>0</v>
      </c>
      <c r="BC335" s="205">
        <f>IF(AZ335=3,G335,0)</f>
        <v>0</v>
      </c>
      <c r="BD335" s="205">
        <f>IF(AZ335=4,G335,0)</f>
        <v>0</v>
      </c>
      <c r="BE335" s="205">
        <f>IF(AZ335=5,G335,0)</f>
        <v>0</v>
      </c>
      <c r="CA335" s="232">
        <v>1</v>
      </c>
      <c r="CB335" s="232">
        <v>1</v>
      </c>
    </row>
    <row r="336" spans="1:80">
      <c r="A336" s="241"/>
      <c r="B336" s="245"/>
      <c r="C336" s="375" t="s">
        <v>380</v>
      </c>
      <c r="D336" s="376"/>
      <c r="E336" s="246">
        <v>5.8</v>
      </c>
      <c r="F336" s="247"/>
      <c r="G336" s="248"/>
      <c r="H336" s="249"/>
      <c r="I336" s="243"/>
      <c r="J336" s="250"/>
      <c r="K336" s="243"/>
      <c r="M336" s="244" t="s">
        <v>380</v>
      </c>
      <c r="O336" s="232"/>
    </row>
    <row r="337" spans="1:80">
      <c r="A337" s="233">
        <v>106</v>
      </c>
      <c r="B337" s="234" t="s">
        <v>2334</v>
      </c>
      <c r="C337" s="235" t="s">
        <v>2335</v>
      </c>
      <c r="D337" s="236" t="s">
        <v>1739</v>
      </c>
      <c r="E337" s="237">
        <v>5.28</v>
      </c>
      <c r="F337" s="237">
        <v>0</v>
      </c>
      <c r="G337" s="238">
        <f>E337*F337</f>
        <v>0</v>
      </c>
      <c r="H337" s="239">
        <v>1E-3</v>
      </c>
      <c r="I337" s="240">
        <f>E337*H337</f>
        <v>5.28E-3</v>
      </c>
      <c r="J337" s="239">
        <v>-3.492E-2</v>
      </c>
      <c r="K337" s="240">
        <f>E337*J337</f>
        <v>-0.1843776</v>
      </c>
      <c r="O337" s="232">
        <v>2</v>
      </c>
      <c r="AA337" s="205">
        <v>1</v>
      </c>
      <c r="AB337" s="205">
        <v>1</v>
      </c>
      <c r="AC337" s="205">
        <v>1</v>
      </c>
      <c r="AZ337" s="205">
        <v>1</v>
      </c>
      <c r="BA337" s="205">
        <f>IF(AZ337=1,G337,0)</f>
        <v>0</v>
      </c>
      <c r="BB337" s="205">
        <f>IF(AZ337=2,G337,0)</f>
        <v>0</v>
      </c>
      <c r="BC337" s="205">
        <f>IF(AZ337=3,G337,0)</f>
        <v>0</v>
      </c>
      <c r="BD337" s="205">
        <f>IF(AZ337=4,G337,0)</f>
        <v>0</v>
      </c>
      <c r="BE337" s="205">
        <f>IF(AZ337=5,G337,0)</f>
        <v>0</v>
      </c>
      <c r="CA337" s="232">
        <v>1</v>
      </c>
      <c r="CB337" s="232">
        <v>1</v>
      </c>
    </row>
    <row r="338" spans="1:80">
      <c r="A338" s="241"/>
      <c r="B338" s="245"/>
      <c r="C338" s="375" t="s">
        <v>381</v>
      </c>
      <c r="D338" s="376"/>
      <c r="E338" s="246">
        <v>5.28</v>
      </c>
      <c r="F338" s="247"/>
      <c r="G338" s="248"/>
      <c r="H338" s="249"/>
      <c r="I338" s="243"/>
      <c r="J338" s="250"/>
      <c r="K338" s="243"/>
      <c r="M338" s="244" t="s">
        <v>381</v>
      </c>
      <c r="O338" s="232"/>
    </row>
    <row r="339" spans="1:80">
      <c r="A339" s="233">
        <v>107</v>
      </c>
      <c r="B339" s="234" t="s">
        <v>382</v>
      </c>
      <c r="C339" s="235" t="s">
        <v>383</v>
      </c>
      <c r="D339" s="236" t="s">
        <v>1723</v>
      </c>
      <c r="E339" s="237">
        <v>0.27</v>
      </c>
      <c r="F339" s="237">
        <v>0</v>
      </c>
      <c r="G339" s="238">
        <f>E339*F339</f>
        <v>0</v>
      </c>
      <c r="H339" s="239">
        <v>1.82E-3</v>
      </c>
      <c r="I339" s="240">
        <f>E339*H339</f>
        <v>4.9140000000000002E-4</v>
      </c>
      <c r="J339" s="239">
        <v>-1.8</v>
      </c>
      <c r="K339" s="240">
        <f>E339*J339</f>
        <v>-0.48600000000000004</v>
      </c>
      <c r="O339" s="232">
        <v>2</v>
      </c>
      <c r="AA339" s="205">
        <v>1</v>
      </c>
      <c r="AB339" s="205">
        <v>1</v>
      </c>
      <c r="AC339" s="205">
        <v>1</v>
      </c>
      <c r="AZ339" s="205">
        <v>1</v>
      </c>
      <c r="BA339" s="205">
        <f>IF(AZ339=1,G339,0)</f>
        <v>0</v>
      </c>
      <c r="BB339" s="205">
        <f>IF(AZ339=2,G339,0)</f>
        <v>0</v>
      </c>
      <c r="BC339" s="205">
        <f>IF(AZ339=3,G339,0)</f>
        <v>0</v>
      </c>
      <c r="BD339" s="205">
        <f>IF(AZ339=4,G339,0)</f>
        <v>0</v>
      </c>
      <c r="BE339" s="205">
        <f>IF(AZ339=5,G339,0)</f>
        <v>0</v>
      </c>
      <c r="CA339" s="232">
        <v>1</v>
      </c>
      <c r="CB339" s="232">
        <v>1</v>
      </c>
    </row>
    <row r="340" spans="1:80">
      <c r="A340" s="241"/>
      <c r="B340" s="245"/>
      <c r="C340" s="375" t="s">
        <v>384</v>
      </c>
      <c r="D340" s="376"/>
      <c r="E340" s="246">
        <v>0.27</v>
      </c>
      <c r="F340" s="247"/>
      <c r="G340" s="248"/>
      <c r="H340" s="249"/>
      <c r="I340" s="243"/>
      <c r="J340" s="250"/>
      <c r="K340" s="243"/>
      <c r="M340" s="244" t="s">
        <v>384</v>
      </c>
      <c r="O340" s="232"/>
    </row>
    <row r="341" spans="1:80">
      <c r="A341" s="233">
        <v>108</v>
      </c>
      <c r="B341" s="234" t="s">
        <v>731</v>
      </c>
      <c r="C341" s="235" t="s">
        <v>732</v>
      </c>
      <c r="D341" s="236" t="s">
        <v>1723</v>
      </c>
      <c r="E341" s="237">
        <v>0.87080000000000002</v>
      </c>
      <c r="F341" s="237">
        <v>0</v>
      </c>
      <c r="G341" s="238">
        <f>E341*F341</f>
        <v>0</v>
      </c>
      <c r="H341" s="239">
        <v>1.82E-3</v>
      </c>
      <c r="I341" s="240">
        <f>E341*H341</f>
        <v>1.5848559999999999E-3</v>
      </c>
      <c r="J341" s="239">
        <v>-1.8</v>
      </c>
      <c r="K341" s="240">
        <f>E341*J341</f>
        <v>-1.5674400000000002</v>
      </c>
      <c r="O341" s="232">
        <v>2</v>
      </c>
      <c r="AA341" s="205">
        <v>1</v>
      </c>
      <c r="AB341" s="205">
        <v>1</v>
      </c>
      <c r="AC341" s="205">
        <v>1</v>
      </c>
      <c r="AZ341" s="205">
        <v>1</v>
      </c>
      <c r="BA341" s="205">
        <f>IF(AZ341=1,G341,0)</f>
        <v>0</v>
      </c>
      <c r="BB341" s="205">
        <f>IF(AZ341=2,G341,0)</f>
        <v>0</v>
      </c>
      <c r="BC341" s="205">
        <f>IF(AZ341=3,G341,0)</f>
        <v>0</v>
      </c>
      <c r="BD341" s="205">
        <f>IF(AZ341=4,G341,0)</f>
        <v>0</v>
      </c>
      <c r="BE341" s="205">
        <f>IF(AZ341=5,G341,0)</f>
        <v>0</v>
      </c>
      <c r="CA341" s="232">
        <v>1</v>
      </c>
      <c r="CB341" s="232">
        <v>1</v>
      </c>
    </row>
    <row r="342" spans="1:80">
      <c r="A342" s="241"/>
      <c r="B342" s="245"/>
      <c r="C342" s="375" t="s">
        <v>385</v>
      </c>
      <c r="D342" s="376"/>
      <c r="E342" s="246">
        <v>0.87080000000000002</v>
      </c>
      <c r="F342" s="247"/>
      <c r="G342" s="248"/>
      <c r="H342" s="249"/>
      <c r="I342" s="243"/>
      <c r="J342" s="250"/>
      <c r="K342" s="243"/>
      <c r="M342" s="244" t="s">
        <v>385</v>
      </c>
      <c r="O342" s="232"/>
    </row>
    <row r="343" spans="1:80">
      <c r="A343" s="233">
        <v>109</v>
      </c>
      <c r="B343" s="234" t="s">
        <v>386</v>
      </c>
      <c r="C343" s="235" t="s">
        <v>387</v>
      </c>
      <c r="D343" s="236" t="s">
        <v>1723</v>
      </c>
      <c r="E343" s="237">
        <v>2.4300000000000002</v>
      </c>
      <c r="F343" s="237">
        <v>0</v>
      </c>
      <c r="G343" s="238">
        <f>E343*F343</f>
        <v>0</v>
      </c>
      <c r="H343" s="239">
        <v>1.82E-3</v>
      </c>
      <c r="I343" s="240">
        <f>E343*H343</f>
        <v>4.4226000000000005E-3</v>
      </c>
      <c r="J343" s="239">
        <v>-1.8</v>
      </c>
      <c r="K343" s="240">
        <f>E343*J343</f>
        <v>-4.3740000000000006</v>
      </c>
      <c r="O343" s="232">
        <v>2</v>
      </c>
      <c r="AA343" s="205">
        <v>1</v>
      </c>
      <c r="AB343" s="205">
        <v>1</v>
      </c>
      <c r="AC343" s="205">
        <v>1</v>
      </c>
      <c r="AZ343" s="205">
        <v>1</v>
      </c>
      <c r="BA343" s="205">
        <f>IF(AZ343=1,G343,0)</f>
        <v>0</v>
      </c>
      <c r="BB343" s="205">
        <f>IF(AZ343=2,G343,0)</f>
        <v>0</v>
      </c>
      <c r="BC343" s="205">
        <f>IF(AZ343=3,G343,0)</f>
        <v>0</v>
      </c>
      <c r="BD343" s="205">
        <f>IF(AZ343=4,G343,0)</f>
        <v>0</v>
      </c>
      <c r="BE343" s="205">
        <f>IF(AZ343=5,G343,0)</f>
        <v>0</v>
      </c>
      <c r="CA343" s="232">
        <v>1</v>
      </c>
      <c r="CB343" s="232">
        <v>1</v>
      </c>
    </row>
    <row r="344" spans="1:80">
      <c r="A344" s="241"/>
      <c r="B344" s="245"/>
      <c r="C344" s="375" t="s">
        <v>388</v>
      </c>
      <c r="D344" s="376"/>
      <c r="E344" s="246">
        <v>2.4300000000000002</v>
      </c>
      <c r="F344" s="247"/>
      <c r="G344" s="248"/>
      <c r="H344" s="249"/>
      <c r="I344" s="243"/>
      <c r="J344" s="250"/>
      <c r="K344" s="243"/>
      <c r="M344" s="244" t="s">
        <v>388</v>
      </c>
      <c r="O344" s="232"/>
    </row>
    <row r="345" spans="1:80">
      <c r="A345" s="233">
        <v>110</v>
      </c>
      <c r="B345" s="234" t="s">
        <v>389</v>
      </c>
      <c r="C345" s="235" t="s">
        <v>390</v>
      </c>
      <c r="D345" s="236" t="s">
        <v>1723</v>
      </c>
      <c r="E345" s="237">
        <v>6.8216999999999999</v>
      </c>
      <c r="F345" s="237">
        <v>0</v>
      </c>
      <c r="G345" s="238">
        <f>E345*F345</f>
        <v>0</v>
      </c>
      <c r="H345" s="239">
        <v>1.82E-3</v>
      </c>
      <c r="I345" s="240">
        <f>E345*H345</f>
        <v>1.2415493999999999E-2</v>
      </c>
      <c r="J345" s="239">
        <v>-1.8</v>
      </c>
      <c r="K345" s="240">
        <f>E345*J345</f>
        <v>-12.279059999999999</v>
      </c>
      <c r="O345" s="232">
        <v>2</v>
      </c>
      <c r="AA345" s="205">
        <v>1</v>
      </c>
      <c r="AB345" s="205">
        <v>1</v>
      </c>
      <c r="AC345" s="205">
        <v>1</v>
      </c>
      <c r="AZ345" s="205">
        <v>1</v>
      </c>
      <c r="BA345" s="205">
        <f>IF(AZ345=1,G345,0)</f>
        <v>0</v>
      </c>
      <c r="BB345" s="205">
        <f>IF(AZ345=2,G345,0)</f>
        <v>0</v>
      </c>
      <c r="BC345" s="205">
        <f>IF(AZ345=3,G345,0)</f>
        <v>0</v>
      </c>
      <c r="BD345" s="205">
        <f>IF(AZ345=4,G345,0)</f>
        <v>0</v>
      </c>
      <c r="BE345" s="205">
        <f>IF(AZ345=5,G345,0)</f>
        <v>0</v>
      </c>
      <c r="CA345" s="232">
        <v>1</v>
      </c>
      <c r="CB345" s="232">
        <v>1</v>
      </c>
    </row>
    <row r="346" spans="1:80" ht="22.5">
      <c r="A346" s="241"/>
      <c r="B346" s="245"/>
      <c r="C346" s="375" t="s">
        <v>391</v>
      </c>
      <c r="D346" s="376"/>
      <c r="E346" s="246">
        <v>5.6337000000000002</v>
      </c>
      <c r="F346" s="247"/>
      <c r="G346" s="248"/>
      <c r="H346" s="249"/>
      <c r="I346" s="243"/>
      <c r="J346" s="250"/>
      <c r="K346" s="243"/>
      <c r="M346" s="244" t="s">
        <v>391</v>
      </c>
      <c r="O346" s="232"/>
    </row>
    <row r="347" spans="1:80">
      <c r="A347" s="241"/>
      <c r="B347" s="245"/>
      <c r="C347" s="375" t="s">
        <v>392</v>
      </c>
      <c r="D347" s="376"/>
      <c r="E347" s="246">
        <v>1.1879999999999999</v>
      </c>
      <c r="F347" s="247"/>
      <c r="G347" s="248"/>
      <c r="H347" s="249"/>
      <c r="I347" s="243"/>
      <c r="J347" s="250"/>
      <c r="K347" s="243"/>
      <c r="M347" s="244" t="s">
        <v>392</v>
      </c>
      <c r="O347" s="232"/>
    </row>
    <row r="348" spans="1:80">
      <c r="A348" s="233">
        <v>111</v>
      </c>
      <c r="B348" s="234" t="s">
        <v>393</v>
      </c>
      <c r="C348" s="235" t="s">
        <v>394</v>
      </c>
      <c r="D348" s="236" t="s">
        <v>1723</v>
      </c>
      <c r="E348" s="237">
        <v>2.38</v>
      </c>
      <c r="F348" s="237">
        <v>0</v>
      </c>
      <c r="G348" s="238">
        <f>E348*F348</f>
        <v>0</v>
      </c>
      <c r="H348" s="239">
        <v>1.33E-3</v>
      </c>
      <c r="I348" s="240">
        <f>E348*H348</f>
        <v>3.1654000000000001E-3</v>
      </c>
      <c r="J348" s="239">
        <v>-1.8</v>
      </c>
      <c r="K348" s="240">
        <f>E348*J348</f>
        <v>-4.2839999999999998</v>
      </c>
      <c r="O348" s="232">
        <v>2</v>
      </c>
      <c r="AA348" s="205">
        <v>1</v>
      </c>
      <c r="AB348" s="205">
        <v>1</v>
      </c>
      <c r="AC348" s="205">
        <v>1</v>
      </c>
      <c r="AZ348" s="205">
        <v>1</v>
      </c>
      <c r="BA348" s="205">
        <f>IF(AZ348=1,G348,0)</f>
        <v>0</v>
      </c>
      <c r="BB348" s="205">
        <f>IF(AZ348=2,G348,0)</f>
        <v>0</v>
      </c>
      <c r="BC348" s="205">
        <f>IF(AZ348=3,G348,0)</f>
        <v>0</v>
      </c>
      <c r="BD348" s="205">
        <f>IF(AZ348=4,G348,0)</f>
        <v>0</v>
      </c>
      <c r="BE348" s="205">
        <f>IF(AZ348=5,G348,0)</f>
        <v>0</v>
      </c>
      <c r="CA348" s="232">
        <v>1</v>
      </c>
      <c r="CB348" s="232">
        <v>1</v>
      </c>
    </row>
    <row r="349" spans="1:80">
      <c r="A349" s="241"/>
      <c r="B349" s="245"/>
      <c r="C349" s="375" t="s">
        <v>395</v>
      </c>
      <c r="D349" s="376"/>
      <c r="E349" s="246">
        <v>2.38</v>
      </c>
      <c r="F349" s="247"/>
      <c r="G349" s="248"/>
      <c r="H349" s="249"/>
      <c r="I349" s="243"/>
      <c r="J349" s="250"/>
      <c r="K349" s="243"/>
      <c r="M349" s="244" t="s">
        <v>395</v>
      </c>
      <c r="O349" s="232"/>
    </row>
    <row r="350" spans="1:80">
      <c r="A350" s="233">
        <v>112</v>
      </c>
      <c r="B350" s="234" t="s">
        <v>735</v>
      </c>
      <c r="C350" s="235" t="s">
        <v>736</v>
      </c>
      <c r="D350" s="236" t="s">
        <v>1798</v>
      </c>
      <c r="E350" s="237">
        <v>6</v>
      </c>
      <c r="F350" s="237">
        <v>0</v>
      </c>
      <c r="G350" s="238">
        <f>E350*F350</f>
        <v>0</v>
      </c>
      <c r="H350" s="239">
        <v>9.1E-4</v>
      </c>
      <c r="I350" s="240">
        <f>E350*H350</f>
        <v>5.4599999999999996E-3</v>
      </c>
      <c r="J350" s="239">
        <v>-9.7000000000000003E-2</v>
      </c>
      <c r="K350" s="240">
        <f>E350*J350</f>
        <v>-0.58200000000000007</v>
      </c>
      <c r="O350" s="232">
        <v>2</v>
      </c>
      <c r="AA350" s="205">
        <v>1</v>
      </c>
      <c r="AB350" s="205">
        <v>1</v>
      </c>
      <c r="AC350" s="205">
        <v>1</v>
      </c>
      <c r="AZ350" s="205">
        <v>1</v>
      </c>
      <c r="BA350" s="205">
        <f>IF(AZ350=1,G350,0)</f>
        <v>0</v>
      </c>
      <c r="BB350" s="205">
        <f>IF(AZ350=2,G350,0)</f>
        <v>0</v>
      </c>
      <c r="BC350" s="205">
        <f>IF(AZ350=3,G350,0)</f>
        <v>0</v>
      </c>
      <c r="BD350" s="205">
        <f>IF(AZ350=4,G350,0)</f>
        <v>0</v>
      </c>
      <c r="BE350" s="205">
        <f>IF(AZ350=5,G350,0)</f>
        <v>0</v>
      </c>
      <c r="CA350" s="232">
        <v>1</v>
      </c>
      <c r="CB350" s="232">
        <v>1</v>
      </c>
    </row>
    <row r="351" spans="1:80">
      <c r="A351" s="241"/>
      <c r="B351" s="245"/>
      <c r="C351" s="375" t="s">
        <v>396</v>
      </c>
      <c r="D351" s="376"/>
      <c r="E351" s="246">
        <v>6</v>
      </c>
      <c r="F351" s="247"/>
      <c r="G351" s="248"/>
      <c r="H351" s="249"/>
      <c r="I351" s="243"/>
      <c r="J351" s="250"/>
      <c r="K351" s="243"/>
      <c r="M351" s="244" t="s">
        <v>396</v>
      </c>
      <c r="O351" s="232"/>
    </row>
    <row r="352" spans="1:80">
      <c r="A352" s="233">
        <v>113</v>
      </c>
      <c r="B352" s="234" t="s">
        <v>397</v>
      </c>
      <c r="C352" s="235" t="s">
        <v>398</v>
      </c>
      <c r="D352" s="236" t="s">
        <v>1856</v>
      </c>
      <c r="E352" s="237">
        <v>3.3</v>
      </c>
      <c r="F352" s="237">
        <v>0</v>
      </c>
      <c r="G352" s="238">
        <f>E352*F352</f>
        <v>0</v>
      </c>
      <c r="H352" s="239">
        <v>0</v>
      </c>
      <c r="I352" s="240">
        <f>E352*H352</f>
        <v>0</v>
      </c>
      <c r="J352" s="239">
        <v>-7.0000000000000001E-3</v>
      </c>
      <c r="K352" s="240">
        <f>E352*J352</f>
        <v>-2.3099999999999999E-2</v>
      </c>
      <c r="O352" s="232">
        <v>2</v>
      </c>
      <c r="AA352" s="205">
        <v>1</v>
      </c>
      <c r="AB352" s="205">
        <v>1</v>
      </c>
      <c r="AC352" s="205">
        <v>1</v>
      </c>
      <c r="AZ352" s="205">
        <v>1</v>
      </c>
      <c r="BA352" s="205">
        <f>IF(AZ352=1,G352,0)</f>
        <v>0</v>
      </c>
      <c r="BB352" s="205">
        <f>IF(AZ352=2,G352,0)</f>
        <v>0</v>
      </c>
      <c r="BC352" s="205">
        <f>IF(AZ352=3,G352,0)</f>
        <v>0</v>
      </c>
      <c r="BD352" s="205">
        <f>IF(AZ352=4,G352,0)</f>
        <v>0</v>
      </c>
      <c r="BE352" s="205">
        <f>IF(AZ352=5,G352,0)</f>
        <v>0</v>
      </c>
      <c r="CA352" s="232">
        <v>1</v>
      </c>
      <c r="CB352" s="232">
        <v>1</v>
      </c>
    </row>
    <row r="353" spans="1:80">
      <c r="A353" s="241"/>
      <c r="B353" s="245"/>
      <c r="C353" s="375" t="s">
        <v>399</v>
      </c>
      <c r="D353" s="376"/>
      <c r="E353" s="246">
        <v>3.3</v>
      </c>
      <c r="F353" s="247"/>
      <c r="G353" s="248"/>
      <c r="H353" s="249"/>
      <c r="I353" s="243"/>
      <c r="J353" s="250"/>
      <c r="K353" s="243"/>
      <c r="M353" s="244" t="s">
        <v>399</v>
      </c>
      <c r="O353" s="232"/>
    </row>
    <row r="354" spans="1:80">
      <c r="A354" s="233">
        <v>114</v>
      </c>
      <c r="B354" s="234" t="s">
        <v>738</v>
      </c>
      <c r="C354" s="235" t="s">
        <v>739</v>
      </c>
      <c r="D354" s="236" t="s">
        <v>1856</v>
      </c>
      <c r="E354" s="237">
        <v>56.1</v>
      </c>
      <c r="F354" s="237">
        <v>0</v>
      </c>
      <c r="G354" s="238">
        <f>E354*F354</f>
        <v>0</v>
      </c>
      <c r="H354" s="239">
        <v>0</v>
      </c>
      <c r="I354" s="240">
        <f>E354*H354</f>
        <v>0</v>
      </c>
      <c r="J354" s="239">
        <v>-8.9999999999999993E-3</v>
      </c>
      <c r="K354" s="240">
        <f>E354*J354</f>
        <v>-0.50490000000000002</v>
      </c>
      <c r="O354" s="232">
        <v>2</v>
      </c>
      <c r="AA354" s="205">
        <v>1</v>
      </c>
      <c r="AB354" s="205">
        <v>1</v>
      </c>
      <c r="AC354" s="205">
        <v>1</v>
      </c>
      <c r="AZ354" s="205">
        <v>1</v>
      </c>
      <c r="BA354" s="205">
        <f>IF(AZ354=1,G354,0)</f>
        <v>0</v>
      </c>
      <c r="BB354" s="205">
        <f>IF(AZ354=2,G354,0)</f>
        <v>0</v>
      </c>
      <c r="BC354" s="205">
        <f>IF(AZ354=3,G354,0)</f>
        <v>0</v>
      </c>
      <c r="BD354" s="205">
        <f>IF(AZ354=4,G354,0)</f>
        <v>0</v>
      </c>
      <c r="BE354" s="205">
        <f>IF(AZ354=5,G354,0)</f>
        <v>0</v>
      </c>
      <c r="CA354" s="232">
        <v>1</v>
      </c>
      <c r="CB354" s="232">
        <v>1</v>
      </c>
    </row>
    <row r="355" spans="1:80">
      <c r="A355" s="241"/>
      <c r="B355" s="245"/>
      <c r="C355" s="375" t="s">
        <v>400</v>
      </c>
      <c r="D355" s="376"/>
      <c r="E355" s="246">
        <v>56.1</v>
      </c>
      <c r="F355" s="247"/>
      <c r="G355" s="248"/>
      <c r="H355" s="249"/>
      <c r="I355" s="243"/>
      <c r="J355" s="250"/>
      <c r="K355" s="243"/>
      <c r="M355" s="244" t="s">
        <v>400</v>
      </c>
      <c r="O355" s="232"/>
    </row>
    <row r="356" spans="1:80">
      <c r="A356" s="233">
        <v>115</v>
      </c>
      <c r="B356" s="234" t="s">
        <v>401</v>
      </c>
      <c r="C356" s="235" t="s">
        <v>402</v>
      </c>
      <c r="D356" s="236" t="s">
        <v>1856</v>
      </c>
      <c r="E356" s="237">
        <v>42.1</v>
      </c>
      <c r="F356" s="237">
        <v>0</v>
      </c>
      <c r="G356" s="238">
        <f>E356*F356</f>
        <v>0</v>
      </c>
      <c r="H356" s="239">
        <v>4.8999999999999998E-4</v>
      </c>
      <c r="I356" s="240">
        <f>E356*H356</f>
        <v>2.0629000000000002E-2</v>
      </c>
      <c r="J356" s="239">
        <v>-0.10100000000000001</v>
      </c>
      <c r="K356" s="240">
        <f>E356*J356</f>
        <v>-4.2521000000000004</v>
      </c>
      <c r="O356" s="232">
        <v>2</v>
      </c>
      <c r="AA356" s="205">
        <v>1</v>
      </c>
      <c r="AB356" s="205">
        <v>1</v>
      </c>
      <c r="AC356" s="205">
        <v>1</v>
      </c>
      <c r="AZ356" s="205">
        <v>1</v>
      </c>
      <c r="BA356" s="205">
        <f>IF(AZ356=1,G356,0)</f>
        <v>0</v>
      </c>
      <c r="BB356" s="205">
        <f>IF(AZ356=2,G356,0)</f>
        <v>0</v>
      </c>
      <c r="BC356" s="205">
        <f>IF(AZ356=3,G356,0)</f>
        <v>0</v>
      </c>
      <c r="BD356" s="205">
        <f>IF(AZ356=4,G356,0)</f>
        <v>0</v>
      </c>
      <c r="BE356" s="205">
        <f>IF(AZ356=5,G356,0)</f>
        <v>0</v>
      </c>
      <c r="CA356" s="232">
        <v>1</v>
      </c>
      <c r="CB356" s="232">
        <v>1</v>
      </c>
    </row>
    <row r="357" spans="1:80">
      <c r="A357" s="241"/>
      <c r="B357" s="245"/>
      <c r="C357" s="375" t="s">
        <v>403</v>
      </c>
      <c r="D357" s="376"/>
      <c r="E357" s="246">
        <v>42.1</v>
      </c>
      <c r="F357" s="247"/>
      <c r="G357" s="248"/>
      <c r="H357" s="249"/>
      <c r="I357" s="243"/>
      <c r="J357" s="250"/>
      <c r="K357" s="243"/>
      <c r="M357" s="244" t="s">
        <v>403</v>
      </c>
      <c r="O357" s="232"/>
    </row>
    <row r="358" spans="1:80">
      <c r="A358" s="233">
        <v>116</v>
      </c>
      <c r="B358" s="234" t="s">
        <v>749</v>
      </c>
      <c r="C358" s="235" t="s">
        <v>750</v>
      </c>
      <c r="D358" s="236" t="s">
        <v>1856</v>
      </c>
      <c r="E358" s="237">
        <v>44.9</v>
      </c>
      <c r="F358" s="237">
        <v>0</v>
      </c>
      <c r="G358" s="238">
        <f>E358*F358</f>
        <v>0</v>
      </c>
      <c r="H358" s="239">
        <v>0</v>
      </c>
      <c r="I358" s="240">
        <f>E358*H358</f>
        <v>0</v>
      </c>
      <c r="J358" s="239">
        <v>-6.5000000000000002E-2</v>
      </c>
      <c r="K358" s="240">
        <f>E358*J358</f>
        <v>-2.9184999999999999</v>
      </c>
      <c r="O358" s="232">
        <v>2</v>
      </c>
      <c r="AA358" s="205">
        <v>1</v>
      </c>
      <c r="AB358" s="205">
        <v>1</v>
      </c>
      <c r="AC358" s="205">
        <v>1</v>
      </c>
      <c r="AZ358" s="205">
        <v>1</v>
      </c>
      <c r="BA358" s="205">
        <f>IF(AZ358=1,G358,0)</f>
        <v>0</v>
      </c>
      <c r="BB358" s="205">
        <f>IF(AZ358=2,G358,0)</f>
        <v>0</v>
      </c>
      <c r="BC358" s="205">
        <f>IF(AZ358=3,G358,0)</f>
        <v>0</v>
      </c>
      <c r="BD358" s="205">
        <f>IF(AZ358=4,G358,0)</f>
        <v>0</v>
      </c>
      <c r="BE358" s="205">
        <f>IF(AZ358=5,G358,0)</f>
        <v>0</v>
      </c>
      <c r="CA358" s="232">
        <v>1</v>
      </c>
      <c r="CB358" s="232">
        <v>1</v>
      </c>
    </row>
    <row r="359" spans="1:80">
      <c r="A359" s="241"/>
      <c r="B359" s="245"/>
      <c r="C359" s="375" t="s">
        <v>751</v>
      </c>
      <c r="D359" s="376"/>
      <c r="E359" s="246">
        <v>0</v>
      </c>
      <c r="F359" s="247"/>
      <c r="G359" s="248"/>
      <c r="H359" s="249"/>
      <c r="I359" s="243"/>
      <c r="J359" s="250"/>
      <c r="K359" s="243"/>
      <c r="M359" s="244" t="s">
        <v>751</v>
      </c>
      <c r="O359" s="232"/>
    </row>
    <row r="360" spans="1:80">
      <c r="A360" s="241"/>
      <c r="B360" s="245"/>
      <c r="C360" s="375" t="s">
        <v>404</v>
      </c>
      <c r="D360" s="376"/>
      <c r="E360" s="246">
        <v>10.8</v>
      </c>
      <c r="F360" s="247"/>
      <c r="G360" s="248"/>
      <c r="H360" s="249"/>
      <c r="I360" s="243"/>
      <c r="J360" s="250"/>
      <c r="K360" s="243"/>
      <c r="M360" s="244" t="s">
        <v>404</v>
      </c>
      <c r="O360" s="232"/>
    </row>
    <row r="361" spans="1:80">
      <c r="A361" s="241"/>
      <c r="B361" s="245"/>
      <c r="C361" s="375" t="s">
        <v>405</v>
      </c>
      <c r="D361" s="376"/>
      <c r="E361" s="246">
        <v>7.8</v>
      </c>
      <c r="F361" s="247"/>
      <c r="G361" s="248"/>
      <c r="H361" s="249"/>
      <c r="I361" s="243"/>
      <c r="J361" s="250"/>
      <c r="K361" s="243"/>
      <c r="M361" s="244" t="s">
        <v>405</v>
      </c>
      <c r="O361" s="232"/>
    </row>
    <row r="362" spans="1:80">
      <c r="A362" s="241"/>
      <c r="B362" s="245"/>
      <c r="C362" s="375" t="s">
        <v>406</v>
      </c>
      <c r="D362" s="376"/>
      <c r="E362" s="246">
        <v>4.5</v>
      </c>
      <c r="F362" s="247"/>
      <c r="G362" s="248"/>
      <c r="H362" s="249"/>
      <c r="I362" s="243"/>
      <c r="J362" s="250"/>
      <c r="K362" s="243"/>
      <c r="M362" s="244" t="s">
        <v>406</v>
      </c>
      <c r="O362" s="232"/>
    </row>
    <row r="363" spans="1:80">
      <c r="A363" s="241"/>
      <c r="B363" s="245"/>
      <c r="C363" s="375" t="s">
        <v>407</v>
      </c>
      <c r="D363" s="376"/>
      <c r="E363" s="246">
        <v>5.7</v>
      </c>
      <c r="F363" s="247"/>
      <c r="G363" s="248"/>
      <c r="H363" s="249"/>
      <c r="I363" s="243"/>
      <c r="J363" s="250"/>
      <c r="K363" s="243"/>
      <c r="M363" s="244" t="s">
        <v>407</v>
      </c>
      <c r="O363" s="232"/>
    </row>
    <row r="364" spans="1:80">
      <c r="A364" s="241"/>
      <c r="B364" s="245"/>
      <c r="C364" s="375" t="s">
        <v>408</v>
      </c>
      <c r="D364" s="376"/>
      <c r="E364" s="246">
        <v>16.100000000000001</v>
      </c>
      <c r="F364" s="247"/>
      <c r="G364" s="248"/>
      <c r="H364" s="249"/>
      <c r="I364" s="243"/>
      <c r="J364" s="250"/>
      <c r="K364" s="243"/>
      <c r="M364" s="244" t="s">
        <v>408</v>
      </c>
      <c r="O364" s="232"/>
    </row>
    <row r="365" spans="1:80">
      <c r="A365" s="233">
        <v>117</v>
      </c>
      <c r="B365" s="234" t="s">
        <v>764</v>
      </c>
      <c r="C365" s="235" t="s">
        <v>765</v>
      </c>
      <c r="D365" s="236" t="s">
        <v>1739</v>
      </c>
      <c r="E365" s="237">
        <v>412.63799999999998</v>
      </c>
      <c r="F365" s="237">
        <v>0</v>
      </c>
      <c r="G365" s="238">
        <f>E365*F365</f>
        <v>0</v>
      </c>
      <c r="H365" s="239">
        <v>0</v>
      </c>
      <c r="I365" s="240">
        <f>E365*H365</f>
        <v>0</v>
      </c>
      <c r="J365" s="239">
        <v>-4.5999999999999999E-2</v>
      </c>
      <c r="K365" s="240">
        <f>E365*J365</f>
        <v>-18.981347999999997</v>
      </c>
      <c r="O365" s="232">
        <v>2</v>
      </c>
      <c r="AA365" s="205">
        <v>1</v>
      </c>
      <c r="AB365" s="205">
        <v>1</v>
      </c>
      <c r="AC365" s="205">
        <v>1</v>
      </c>
      <c r="AZ365" s="205">
        <v>1</v>
      </c>
      <c r="BA365" s="205">
        <f>IF(AZ365=1,G365,0)</f>
        <v>0</v>
      </c>
      <c r="BB365" s="205">
        <f>IF(AZ365=2,G365,0)</f>
        <v>0</v>
      </c>
      <c r="BC365" s="205">
        <f>IF(AZ365=3,G365,0)</f>
        <v>0</v>
      </c>
      <c r="BD365" s="205">
        <f>IF(AZ365=4,G365,0)</f>
        <v>0</v>
      </c>
      <c r="BE365" s="205">
        <f>IF(AZ365=5,G365,0)</f>
        <v>0</v>
      </c>
      <c r="CA365" s="232">
        <v>1</v>
      </c>
      <c r="CB365" s="232">
        <v>1</v>
      </c>
    </row>
    <row r="366" spans="1:80" ht="33.75">
      <c r="A366" s="241"/>
      <c r="B366" s="245"/>
      <c r="C366" s="375" t="s">
        <v>409</v>
      </c>
      <c r="D366" s="376"/>
      <c r="E366" s="246">
        <v>98.061499999999995</v>
      </c>
      <c r="F366" s="247"/>
      <c r="G366" s="248"/>
      <c r="H366" s="249"/>
      <c r="I366" s="243"/>
      <c r="J366" s="250"/>
      <c r="K366" s="243"/>
      <c r="M366" s="244" t="s">
        <v>409</v>
      </c>
      <c r="O366" s="232"/>
    </row>
    <row r="367" spans="1:80" ht="22.5">
      <c r="A367" s="241"/>
      <c r="B367" s="245"/>
      <c r="C367" s="375" t="s">
        <v>410</v>
      </c>
      <c r="D367" s="376"/>
      <c r="E367" s="246">
        <v>76.27</v>
      </c>
      <c r="F367" s="247"/>
      <c r="G367" s="248"/>
      <c r="H367" s="249"/>
      <c r="I367" s="243"/>
      <c r="J367" s="250"/>
      <c r="K367" s="243"/>
      <c r="M367" s="244" t="s">
        <v>410</v>
      </c>
      <c r="O367" s="232"/>
    </row>
    <row r="368" spans="1:80" ht="22.5">
      <c r="A368" s="241"/>
      <c r="B368" s="245"/>
      <c r="C368" s="375" t="s">
        <v>411</v>
      </c>
      <c r="D368" s="376"/>
      <c r="E368" s="246">
        <v>51.731000000000002</v>
      </c>
      <c r="F368" s="247"/>
      <c r="G368" s="248"/>
      <c r="H368" s="249"/>
      <c r="I368" s="243"/>
      <c r="J368" s="250"/>
      <c r="K368" s="243"/>
      <c r="M368" s="244" t="s">
        <v>411</v>
      </c>
      <c r="O368" s="232"/>
    </row>
    <row r="369" spans="1:80">
      <c r="A369" s="241"/>
      <c r="B369" s="245"/>
      <c r="C369" s="375" t="s">
        <v>412</v>
      </c>
      <c r="D369" s="376"/>
      <c r="E369" s="246">
        <v>37.968499999999999</v>
      </c>
      <c r="F369" s="247"/>
      <c r="G369" s="248"/>
      <c r="H369" s="249"/>
      <c r="I369" s="243"/>
      <c r="J369" s="250"/>
      <c r="K369" s="243"/>
      <c r="M369" s="244" t="s">
        <v>412</v>
      </c>
      <c r="O369" s="232"/>
    </row>
    <row r="370" spans="1:80" ht="22.5">
      <c r="A370" s="241"/>
      <c r="B370" s="245"/>
      <c r="C370" s="375" t="s">
        <v>413</v>
      </c>
      <c r="D370" s="376"/>
      <c r="E370" s="246">
        <v>43.914000000000001</v>
      </c>
      <c r="F370" s="247"/>
      <c r="G370" s="248"/>
      <c r="H370" s="249"/>
      <c r="I370" s="243"/>
      <c r="J370" s="250"/>
      <c r="K370" s="243"/>
      <c r="M370" s="244" t="s">
        <v>413</v>
      </c>
      <c r="O370" s="232"/>
    </row>
    <row r="371" spans="1:80">
      <c r="A371" s="241"/>
      <c r="B371" s="245"/>
      <c r="C371" s="375" t="s">
        <v>414</v>
      </c>
      <c r="D371" s="376"/>
      <c r="E371" s="246">
        <v>42.624000000000002</v>
      </c>
      <c r="F371" s="247"/>
      <c r="G371" s="248"/>
      <c r="H371" s="249"/>
      <c r="I371" s="243"/>
      <c r="J371" s="250"/>
      <c r="K371" s="243"/>
      <c r="M371" s="244" t="s">
        <v>414</v>
      </c>
      <c r="O371" s="232"/>
    </row>
    <row r="372" spans="1:80" ht="22.5">
      <c r="A372" s="241"/>
      <c r="B372" s="245"/>
      <c r="C372" s="375" t="s">
        <v>415</v>
      </c>
      <c r="D372" s="376"/>
      <c r="E372" s="246">
        <v>61.966500000000003</v>
      </c>
      <c r="F372" s="247"/>
      <c r="G372" s="248"/>
      <c r="H372" s="249"/>
      <c r="I372" s="243"/>
      <c r="J372" s="250"/>
      <c r="K372" s="243"/>
      <c r="M372" s="244" t="s">
        <v>415</v>
      </c>
      <c r="O372" s="232"/>
    </row>
    <row r="373" spans="1:80">
      <c r="A373" s="241"/>
      <c r="B373" s="245"/>
      <c r="C373" s="375" t="s">
        <v>416</v>
      </c>
      <c r="D373" s="376"/>
      <c r="E373" s="246">
        <v>0.10249999999999999</v>
      </c>
      <c r="F373" s="247"/>
      <c r="G373" s="248"/>
      <c r="H373" s="249"/>
      <c r="I373" s="243"/>
      <c r="J373" s="250"/>
      <c r="K373" s="243"/>
      <c r="M373" s="244" t="s">
        <v>416</v>
      </c>
      <c r="O373" s="232"/>
    </row>
    <row r="374" spans="1:80">
      <c r="A374" s="233">
        <v>118</v>
      </c>
      <c r="B374" s="234" t="s">
        <v>774</v>
      </c>
      <c r="C374" s="235" t="s">
        <v>775</v>
      </c>
      <c r="D374" s="236" t="s">
        <v>1739</v>
      </c>
      <c r="E374" s="237">
        <v>2.16</v>
      </c>
      <c r="F374" s="237">
        <v>0</v>
      </c>
      <c r="G374" s="238">
        <f>E374*F374</f>
        <v>0</v>
      </c>
      <c r="H374" s="239">
        <v>0</v>
      </c>
      <c r="I374" s="240">
        <f>E374*H374</f>
        <v>0</v>
      </c>
      <c r="J374" s="239">
        <v>-1.319E-2</v>
      </c>
      <c r="K374" s="240">
        <f>E374*J374</f>
        <v>-2.8490400000000003E-2</v>
      </c>
      <c r="O374" s="232">
        <v>2</v>
      </c>
      <c r="AA374" s="205">
        <v>1</v>
      </c>
      <c r="AB374" s="205">
        <v>1</v>
      </c>
      <c r="AC374" s="205">
        <v>1</v>
      </c>
      <c r="AZ374" s="205">
        <v>1</v>
      </c>
      <c r="BA374" s="205">
        <f>IF(AZ374=1,G374,0)</f>
        <v>0</v>
      </c>
      <c r="BB374" s="205">
        <f>IF(AZ374=2,G374,0)</f>
        <v>0</v>
      </c>
      <c r="BC374" s="205">
        <f>IF(AZ374=3,G374,0)</f>
        <v>0</v>
      </c>
      <c r="BD374" s="205">
        <f>IF(AZ374=4,G374,0)</f>
        <v>0</v>
      </c>
      <c r="BE374" s="205">
        <f>IF(AZ374=5,G374,0)</f>
        <v>0</v>
      </c>
      <c r="CA374" s="232">
        <v>1</v>
      </c>
      <c r="CB374" s="232">
        <v>1</v>
      </c>
    </row>
    <row r="375" spans="1:80">
      <c r="A375" s="241"/>
      <c r="B375" s="245"/>
      <c r="C375" s="375" t="s">
        <v>417</v>
      </c>
      <c r="D375" s="376"/>
      <c r="E375" s="246">
        <v>2.16</v>
      </c>
      <c r="F375" s="247"/>
      <c r="G375" s="248"/>
      <c r="H375" s="249"/>
      <c r="I375" s="243"/>
      <c r="J375" s="250"/>
      <c r="K375" s="243"/>
      <c r="M375" s="244" t="s">
        <v>417</v>
      </c>
      <c r="O375" s="232"/>
    </row>
    <row r="376" spans="1:80">
      <c r="A376" s="233">
        <v>119</v>
      </c>
      <c r="B376" s="234" t="s">
        <v>777</v>
      </c>
      <c r="C376" s="235" t="s">
        <v>778</v>
      </c>
      <c r="D376" s="236" t="s">
        <v>1739</v>
      </c>
      <c r="E376" s="237">
        <v>19.6265</v>
      </c>
      <c r="F376" s="237">
        <v>0</v>
      </c>
      <c r="G376" s="238">
        <f>E376*F376</f>
        <v>0</v>
      </c>
      <c r="H376" s="239">
        <v>0</v>
      </c>
      <c r="I376" s="240">
        <f>E376*H376</f>
        <v>0</v>
      </c>
      <c r="J376" s="239">
        <v>-1.4E-2</v>
      </c>
      <c r="K376" s="240">
        <f>E376*J376</f>
        <v>-0.27477099999999999</v>
      </c>
      <c r="O376" s="232">
        <v>2</v>
      </c>
      <c r="AA376" s="205">
        <v>1</v>
      </c>
      <c r="AB376" s="205">
        <v>1</v>
      </c>
      <c r="AC376" s="205">
        <v>1</v>
      </c>
      <c r="AZ376" s="205">
        <v>1</v>
      </c>
      <c r="BA376" s="205">
        <f>IF(AZ376=1,G376,0)</f>
        <v>0</v>
      </c>
      <c r="BB376" s="205">
        <f>IF(AZ376=2,G376,0)</f>
        <v>0</v>
      </c>
      <c r="BC376" s="205">
        <f>IF(AZ376=3,G376,0)</f>
        <v>0</v>
      </c>
      <c r="BD376" s="205">
        <f>IF(AZ376=4,G376,0)</f>
        <v>0</v>
      </c>
      <c r="BE376" s="205">
        <f>IF(AZ376=5,G376,0)</f>
        <v>0</v>
      </c>
      <c r="CA376" s="232">
        <v>1</v>
      </c>
      <c r="CB376" s="232">
        <v>1</v>
      </c>
    </row>
    <row r="377" spans="1:80">
      <c r="A377" s="241"/>
      <c r="B377" s="245"/>
      <c r="C377" s="375" t="s">
        <v>418</v>
      </c>
      <c r="D377" s="376"/>
      <c r="E377" s="246">
        <v>5.72</v>
      </c>
      <c r="F377" s="247"/>
      <c r="G377" s="248"/>
      <c r="H377" s="249"/>
      <c r="I377" s="243"/>
      <c r="J377" s="250"/>
      <c r="K377" s="243"/>
      <c r="M377" s="244" t="s">
        <v>418</v>
      </c>
      <c r="O377" s="232"/>
    </row>
    <row r="378" spans="1:80" ht="33.75">
      <c r="A378" s="241"/>
      <c r="B378" s="245"/>
      <c r="C378" s="375" t="s">
        <v>419</v>
      </c>
      <c r="D378" s="376"/>
      <c r="E378" s="246">
        <v>11.944000000000001</v>
      </c>
      <c r="F378" s="247"/>
      <c r="G378" s="248"/>
      <c r="H378" s="249"/>
      <c r="I378" s="243"/>
      <c r="J378" s="250"/>
      <c r="K378" s="243"/>
      <c r="M378" s="244" t="s">
        <v>419</v>
      </c>
      <c r="O378" s="232"/>
    </row>
    <row r="379" spans="1:80">
      <c r="A379" s="241"/>
      <c r="B379" s="245"/>
      <c r="C379" s="375" t="s">
        <v>420</v>
      </c>
      <c r="D379" s="376"/>
      <c r="E379" s="246">
        <v>1.9624999999999999</v>
      </c>
      <c r="F379" s="247"/>
      <c r="G379" s="248"/>
      <c r="H379" s="249"/>
      <c r="I379" s="243"/>
      <c r="J379" s="250"/>
      <c r="K379" s="243"/>
      <c r="M379" s="244" t="s">
        <v>420</v>
      </c>
      <c r="O379" s="232"/>
    </row>
    <row r="380" spans="1:80">
      <c r="A380" s="233">
        <v>120</v>
      </c>
      <c r="B380" s="234" t="s">
        <v>780</v>
      </c>
      <c r="C380" s="235" t="s">
        <v>781</v>
      </c>
      <c r="D380" s="236" t="s">
        <v>1739</v>
      </c>
      <c r="E380" s="237">
        <v>302.98500000000001</v>
      </c>
      <c r="F380" s="237">
        <v>0</v>
      </c>
      <c r="G380" s="238">
        <f>E380*F380</f>
        <v>0</v>
      </c>
      <c r="H380" s="239">
        <v>0</v>
      </c>
      <c r="I380" s="240">
        <f>E380*H380</f>
        <v>0</v>
      </c>
      <c r="J380" s="239">
        <v>-6.8000000000000005E-2</v>
      </c>
      <c r="K380" s="240">
        <f>E380*J380</f>
        <v>-20.602980000000002</v>
      </c>
      <c r="O380" s="232">
        <v>2</v>
      </c>
      <c r="AA380" s="205">
        <v>1</v>
      </c>
      <c r="AB380" s="205">
        <v>1</v>
      </c>
      <c r="AC380" s="205">
        <v>1</v>
      </c>
      <c r="AZ380" s="205">
        <v>1</v>
      </c>
      <c r="BA380" s="205">
        <f>IF(AZ380=1,G380,0)</f>
        <v>0</v>
      </c>
      <c r="BB380" s="205">
        <f>IF(AZ380=2,G380,0)</f>
        <v>0</v>
      </c>
      <c r="BC380" s="205">
        <f>IF(AZ380=3,G380,0)</f>
        <v>0</v>
      </c>
      <c r="BD380" s="205">
        <f>IF(AZ380=4,G380,0)</f>
        <v>0</v>
      </c>
      <c r="BE380" s="205">
        <f>IF(AZ380=5,G380,0)</f>
        <v>0</v>
      </c>
      <c r="CA380" s="232">
        <v>1</v>
      </c>
      <c r="CB380" s="232">
        <v>1</v>
      </c>
    </row>
    <row r="381" spans="1:80" ht="33.75">
      <c r="A381" s="241"/>
      <c r="B381" s="245"/>
      <c r="C381" s="375" t="s">
        <v>421</v>
      </c>
      <c r="D381" s="376"/>
      <c r="E381" s="246">
        <v>98.061499999999995</v>
      </c>
      <c r="F381" s="247"/>
      <c r="G381" s="248"/>
      <c r="H381" s="249"/>
      <c r="I381" s="243"/>
      <c r="J381" s="250"/>
      <c r="K381" s="243"/>
      <c r="M381" s="244" t="s">
        <v>421</v>
      </c>
      <c r="O381" s="232"/>
    </row>
    <row r="382" spans="1:80" ht="22.5">
      <c r="A382" s="241"/>
      <c r="B382" s="245"/>
      <c r="C382" s="375" t="s">
        <v>410</v>
      </c>
      <c r="D382" s="376"/>
      <c r="E382" s="246">
        <v>76.27</v>
      </c>
      <c r="F382" s="247"/>
      <c r="G382" s="248"/>
      <c r="H382" s="249"/>
      <c r="I382" s="243"/>
      <c r="J382" s="250"/>
      <c r="K382" s="243"/>
      <c r="M382" s="244" t="s">
        <v>410</v>
      </c>
      <c r="O382" s="232"/>
    </row>
    <row r="383" spans="1:80" ht="22.5">
      <c r="A383" s="241"/>
      <c r="B383" s="245"/>
      <c r="C383" s="375" t="s">
        <v>411</v>
      </c>
      <c r="D383" s="376"/>
      <c r="E383" s="246">
        <v>51.731000000000002</v>
      </c>
      <c r="F383" s="247"/>
      <c r="G383" s="248"/>
      <c r="H383" s="249"/>
      <c r="I383" s="243"/>
      <c r="J383" s="250"/>
      <c r="K383" s="243"/>
      <c r="M383" s="244" t="s">
        <v>411</v>
      </c>
      <c r="O383" s="232"/>
    </row>
    <row r="384" spans="1:80">
      <c r="A384" s="241"/>
      <c r="B384" s="245"/>
      <c r="C384" s="375" t="s">
        <v>422</v>
      </c>
      <c r="D384" s="376"/>
      <c r="E384" s="246">
        <v>14.8535</v>
      </c>
      <c r="F384" s="247"/>
      <c r="G384" s="248"/>
      <c r="H384" s="249"/>
      <c r="I384" s="243"/>
      <c r="J384" s="250"/>
      <c r="K384" s="243"/>
      <c r="M384" s="244" t="s">
        <v>422</v>
      </c>
      <c r="O384" s="232"/>
    </row>
    <row r="385" spans="1:80" ht="22.5">
      <c r="A385" s="241"/>
      <c r="B385" s="245"/>
      <c r="C385" s="375" t="s">
        <v>415</v>
      </c>
      <c r="D385" s="376"/>
      <c r="E385" s="246">
        <v>61.966500000000003</v>
      </c>
      <c r="F385" s="247"/>
      <c r="G385" s="248"/>
      <c r="H385" s="249"/>
      <c r="I385" s="243"/>
      <c r="J385" s="250"/>
      <c r="K385" s="243"/>
      <c r="M385" s="244" t="s">
        <v>415</v>
      </c>
      <c r="O385" s="232"/>
    </row>
    <row r="386" spans="1:80">
      <c r="A386" s="241"/>
      <c r="B386" s="245"/>
      <c r="C386" s="375" t="s">
        <v>416</v>
      </c>
      <c r="D386" s="376"/>
      <c r="E386" s="246">
        <v>0.10249999999999999</v>
      </c>
      <c r="F386" s="247"/>
      <c r="G386" s="248"/>
      <c r="H386" s="249"/>
      <c r="I386" s="243"/>
      <c r="J386" s="250"/>
      <c r="K386" s="243"/>
      <c r="M386" s="244" t="s">
        <v>416</v>
      </c>
      <c r="O386" s="232"/>
    </row>
    <row r="387" spans="1:80">
      <c r="A387" s="233">
        <v>121</v>
      </c>
      <c r="B387" s="234" t="s">
        <v>785</v>
      </c>
      <c r="C387" s="235" t="s">
        <v>786</v>
      </c>
      <c r="D387" s="236" t="s">
        <v>1772</v>
      </c>
      <c r="E387" s="237">
        <v>135.86412279999999</v>
      </c>
      <c r="F387" s="237">
        <v>0</v>
      </c>
      <c r="G387" s="238">
        <f t="shared" ref="G387:G392" si="0">E387*F387</f>
        <v>0</v>
      </c>
      <c r="H387" s="239">
        <v>0</v>
      </c>
      <c r="I387" s="240">
        <f t="shared" ref="I387:I392" si="1">E387*H387</f>
        <v>0</v>
      </c>
      <c r="J387" s="239"/>
      <c r="K387" s="240">
        <f t="shared" ref="K387:K392" si="2">E387*J387</f>
        <v>0</v>
      </c>
      <c r="O387" s="232">
        <v>2</v>
      </c>
      <c r="AA387" s="205">
        <v>8</v>
      </c>
      <c r="AB387" s="205">
        <v>0</v>
      </c>
      <c r="AC387" s="205">
        <v>3</v>
      </c>
      <c r="AZ387" s="205">
        <v>1</v>
      </c>
      <c r="BA387" s="205">
        <f t="shared" ref="BA387:BA392" si="3">IF(AZ387=1,G387,0)</f>
        <v>0</v>
      </c>
      <c r="BB387" s="205">
        <f t="shared" ref="BB387:BB392" si="4">IF(AZ387=2,G387,0)</f>
        <v>0</v>
      </c>
      <c r="BC387" s="205">
        <f t="shared" ref="BC387:BC392" si="5">IF(AZ387=3,G387,0)</f>
        <v>0</v>
      </c>
      <c r="BD387" s="205">
        <f t="shared" ref="BD387:BD392" si="6">IF(AZ387=4,G387,0)</f>
        <v>0</v>
      </c>
      <c r="BE387" s="205">
        <f t="shared" ref="BE387:BE392" si="7">IF(AZ387=5,G387,0)</f>
        <v>0</v>
      </c>
      <c r="CA387" s="232">
        <v>8</v>
      </c>
      <c r="CB387" s="232">
        <v>0</v>
      </c>
    </row>
    <row r="388" spans="1:80">
      <c r="A388" s="233">
        <v>122</v>
      </c>
      <c r="B388" s="234" t="s">
        <v>787</v>
      </c>
      <c r="C388" s="235" t="s">
        <v>788</v>
      </c>
      <c r="D388" s="236" t="s">
        <v>1772</v>
      </c>
      <c r="E388" s="237">
        <v>271.72824559999998</v>
      </c>
      <c r="F388" s="237">
        <v>0</v>
      </c>
      <c r="G388" s="238">
        <f t="shared" si="0"/>
        <v>0</v>
      </c>
      <c r="H388" s="239">
        <v>0</v>
      </c>
      <c r="I388" s="240">
        <f t="shared" si="1"/>
        <v>0</v>
      </c>
      <c r="J388" s="239"/>
      <c r="K388" s="240">
        <f t="shared" si="2"/>
        <v>0</v>
      </c>
      <c r="O388" s="232">
        <v>2</v>
      </c>
      <c r="AA388" s="205">
        <v>8</v>
      </c>
      <c r="AB388" s="205">
        <v>1</v>
      </c>
      <c r="AC388" s="205">
        <v>3</v>
      </c>
      <c r="AZ388" s="205">
        <v>1</v>
      </c>
      <c r="BA388" s="205">
        <f t="shared" si="3"/>
        <v>0</v>
      </c>
      <c r="BB388" s="205">
        <f t="shared" si="4"/>
        <v>0</v>
      </c>
      <c r="BC388" s="205">
        <f t="shared" si="5"/>
        <v>0</v>
      </c>
      <c r="BD388" s="205">
        <f t="shared" si="6"/>
        <v>0</v>
      </c>
      <c r="BE388" s="205">
        <f t="shared" si="7"/>
        <v>0</v>
      </c>
      <c r="CA388" s="232">
        <v>8</v>
      </c>
      <c r="CB388" s="232">
        <v>1</v>
      </c>
    </row>
    <row r="389" spans="1:80">
      <c r="A389" s="233">
        <v>123</v>
      </c>
      <c r="B389" s="234" t="s">
        <v>789</v>
      </c>
      <c r="C389" s="235" t="s">
        <v>790</v>
      </c>
      <c r="D389" s="236" t="s">
        <v>1772</v>
      </c>
      <c r="E389" s="237">
        <v>2445.5542104000001</v>
      </c>
      <c r="F389" s="237">
        <v>0</v>
      </c>
      <c r="G389" s="238">
        <f t="shared" si="0"/>
        <v>0</v>
      </c>
      <c r="H389" s="239">
        <v>0</v>
      </c>
      <c r="I389" s="240">
        <f t="shared" si="1"/>
        <v>0</v>
      </c>
      <c r="J389" s="239"/>
      <c r="K389" s="240">
        <f t="shared" si="2"/>
        <v>0</v>
      </c>
      <c r="O389" s="232">
        <v>2</v>
      </c>
      <c r="AA389" s="205">
        <v>8</v>
      </c>
      <c r="AB389" s="205">
        <v>1</v>
      </c>
      <c r="AC389" s="205">
        <v>3</v>
      </c>
      <c r="AZ389" s="205">
        <v>1</v>
      </c>
      <c r="BA389" s="205">
        <f t="shared" si="3"/>
        <v>0</v>
      </c>
      <c r="BB389" s="205">
        <f t="shared" si="4"/>
        <v>0</v>
      </c>
      <c r="BC389" s="205">
        <f t="shared" si="5"/>
        <v>0</v>
      </c>
      <c r="BD389" s="205">
        <f t="shared" si="6"/>
        <v>0</v>
      </c>
      <c r="BE389" s="205">
        <f t="shared" si="7"/>
        <v>0</v>
      </c>
      <c r="CA389" s="232">
        <v>8</v>
      </c>
      <c r="CB389" s="232">
        <v>1</v>
      </c>
    </row>
    <row r="390" spans="1:80">
      <c r="A390" s="233">
        <v>124</v>
      </c>
      <c r="B390" s="234" t="s">
        <v>791</v>
      </c>
      <c r="C390" s="235" t="s">
        <v>792</v>
      </c>
      <c r="D390" s="236" t="s">
        <v>1772</v>
      </c>
      <c r="E390" s="237">
        <v>271.72824559999998</v>
      </c>
      <c r="F390" s="237">
        <v>0</v>
      </c>
      <c r="G390" s="238">
        <f t="shared" si="0"/>
        <v>0</v>
      </c>
      <c r="H390" s="239">
        <v>0</v>
      </c>
      <c r="I390" s="240">
        <f t="shared" si="1"/>
        <v>0</v>
      </c>
      <c r="J390" s="239"/>
      <c r="K390" s="240">
        <f t="shared" si="2"/>
        <v>0</v>
      </c>
      <c r="O390" s="232">
        <v>2</v>
      </c>
      <c r="AA390" s="205">
        <v>8</v>
      </c>
      <c r="AB390" s="205">
        <v>1</v>
      </c>
      <c r="AC390" s="205">
        <v>3</v>
      </c>
      <c r="AZ390" s="205">
        <v>1</v>
      </c>
      <c r="BA390" s="205">
        <f t="shared" si="3"/>
        <v>0</v>
      </c>
      <c r="BB390" s="205">
        <f t="shared" si="4"/>
        <v>0</v>
      </c>
      <c r="BC390" s="205">
        <f t="shared" si="5"/>
        <v>0</v>
      </c>
      <c r="BD390" s="205">
        <f t="shared" si="6"/>
        <v>0</v>
      </c>
      <c r="BE390" s="205">
        <f t="shared" si="7"/>
        <v>0</v>
      </c>
      <c r="CA390" s="232">
        <v>8</v>
      </c>
      <c r="CB390" s="232">
        <v>1</v>
      </c>
    </row>
    <row r="391" spans="1:80">
      <c r="A391" s="233">
        <v>125</v>
      </c>
      <c r="B391" s="234" t="s">
        <v>793</v>
      </c>
      <c r="C391" s="235" t="s">
        <v>794</v>
      </c>
      <c r="D391" s="236" t="s">
        <v>1772</v>
      </c>
      <c r="E391" s="237">
        <v>1086.9129823999999</v>
      </c>
      <c r="F391" s="237">
        <v>0</v>
      </c>
      <c r="G391" s="238">
        <f t="shared" si="0"/>
        <v>0</v>
      </c>
      <c r="H391" s="239">
        <v>0</v>
      </c>
      <c r="I391" s="240">
        <f t="shared" si="1"/>
        <v>0</v>
      </c>
      <c r="J391" s="239"/>
      <c r="K391" s="240">
        <f t="shared" si="2"/>
        <v>0</v>
      </c>
      <c r="O391" s="232">
        <v>2</v>
      </c>
      <c r="AA391" s="205">
        <v>8</v>
      </c>
      <c r="AB391" s="205">
        <v>0</v>
      </c>
      <c r="AC391" s="205">
        <v>3</v>
      </c>
      <c r="AZ391" s="205">
        <v>1</v>
      </c>
      <c r="BA391" s="205">
        <f t="shared" si="3"/>
        <v>0</v>
      </c>
      <c r="BB391" s="205">
        <f t="shared" si="4"/>
        <v>0</v>
      </c>
      <c r="BC391" s="205">
        <f t="shared" si="5"/>
        <v>0</v>
      </c>
      <c r="BD391" s="205">
        <f t="shared" si="6"/>
        <v>0</v>
      </c>
      <c r="BE391" s="205">
        <f t="shared" si="7"/>
        <v>0</v>
      </c>
      <c r="CA391" s="232">
        <v>8</v>
      </c>
      <c r="CB391" s="232">
        <v>0</v>
      </c>
    </row>
    <row r="392" spans="1:80">
      <c r="A392" s="233">
        <v>126</v>
      </c>
      <c r="B392" s="234" t="s">
        <v>795</v>
      </c>
      <c r="C392" s="235" t="s">
        <v>796</v>
      </c>
      <c r="D392" s="236" t="s">
        <v>1772</v>
      </c>
      <c r="E392" s="237">
        <v>271.72824559999998</v>
      </c>
      <c r="F392" s="237">
        <v>0</v>
      </c>
      <c r="G392" s="238">
        <f t="shared" si="0"/>
        <v>0</v>
      </c>
      <c r="H392" s="239">
        <v>0</v>
      </c>
      <c r="I392" s="240">
        <f t="shared" si="1"/>
        <v>0</v>
      </c>
      <c r="J392" s="239"/>
      <c r="K392" s="240">
        <f t="shared" si="2"/>
        <v>0</v>
      </c>
      <c r="O392" s="232">
        <v>2</v>
      </c>
      <c r="AA392" s="205">
        <v>8</v>
      </c>
      <c r="AB392" s="205">
        <v>0</v>
      </c>
      <c r="AC392" s="205">
        <v>3</v>
      </c>
      <c r="AZ392" s="205">
        <v>1</v>
      </c>
      <c r="BA392" s="205">
        <f t="shared" si="3"/>
        <v>0</v>
      </c>
      <c r="BB392" s="205">
        <f t="shared" si="4"/>
        <v>0</v>
      </c>
      <c r="BC392" s="205">
        <f t="shared" si="5"/>
        <v>0</v>
      </c>
      <c r="BD392" s="205">
        <f t="shared" si="6"/>
        <v>0</v>
      </c>
      <c r="BE392" s="205">
        <f t="shared" si="7"/>
        <v>0</v>
      </c>
      <c r="CA392" s="232">
        <v>8</v>
      </c>
      <c r="CB392" s="232">
        <v>0</v>
      </c>
    </row>
    <row r="393" spans="1:80">
      <c r="A393" s="251"/>
      <c r="B393" s="252" t="s">
        <v>1662</v>
      </c>
      <c r="C393" s="253" t="s">
        <v>2258</v>
      </c>
      <c r="D393" s="254"/>
      <c r="E393" s="255"/>
      <c r="F393" s="256"/>
      <c r="G393" s="257">
        <f>SUM(G294:G392)</f>
        <v>0</v>
      </c>
      <c r="H393" s="258"/>
      <c r="I393" s="259">
        <f>SUM(I294:I392)</f>
        <v>0.29185015000000003</v>
      </c>
      <c r="J393" s="258"/>
      <c r="K393" s="259">
        <f>SUM(K294:K392)</f>
        <v>-271.72824559999992</v>
      </c>
      <c r="O393" s="232">
        <v>4</v>
      </c>
      <c r="BA393" s="260">
        <f>SUM(BA294:BA392)</f>
        <v>0</v>
      </c>
      <c r="BB393" s="260">
        <f>SUM(BB294:BB392)</f>
        <v>0</v>
      </c>
      <c r="BC393" s="260">
        <f>SUM(BC294:BC392)</f>
        <v>0</v>
      </c>
      <c r="BD393" s="260">
        <f>SUM(BD294:BD392)</f>
        <v>0</v>
      </c>
      <c r="BE393" s="260">
        <f>SUM(BE294:BE392)</f>
        <v>0</v>
      </c>
    </row>
    <row r="394" spans="1:80">
      <c r="A394" s="222" t="s">
        <v>1659</v>
      </c>
      <c r="B394" s="223" t="s">
        <v>797</v>
      </c>
      <c r="C394" s="224" t="s">
        <v>798</v>
      </c>
      <c r="D394" s="225"/>
      <c r="E394" s="226"/>
      <c r="F394" s="226"/>
      <c r="G394" s="227"/>
      <c r="H394" s="228"/>
      <c r="I394" s="229"/>
      <c r="J394" s="230"/>
      <c r="K394" s="231"/>
      <c r="O394" s="232">
        <v>1</v>
      </c>
    </row>
    <row r="395" spans="1:80">
      <c r="A395" s="233">
        <v>127</v>
      </c>
      <c r="B395" s="234" t="s">
        <v>423</v>
      </c>
      <c r="C395" s="235" t="s">
        <v>424</v>
      </c>
      <c r="D395" s="236" t="s">
        <v>1772</v>
      </c>
      <c r="E395" s="237">
        <v>195.90912550900001</v>
      </c>
      <c r="F395" s="237">
        <v>0</v>
      </c>
      <c r="G395" s="238">
        <f>E395*F395</f>
        <v>0</v>
      </c>
      <c r="H395" s="239">
        <v>0</v>
      </c>
      <c r="I395" s="240">
        <f>E395*H395</f>
        <v>0</v>
      </c>
      <c r="J395" s="239"/>
      <c r="K395" s="240">
        <f>E395*J395</f>
        <v>0</v>
      </c>
      <c r="O395" s="232">
        <v>2</v>
      </c>
      <c r="AA395" s="205">
        <v>7</v>
      </c>
      <c r="AB395" s="205">
        <v>1</v>
      </c>
      <c r="AC395" s="205">
        <v>2</v>
      </c>
      <c r="AZ395" s="205">
        <v>1</v>
      </c>
      <c r="BA395" s="205">
        <f>IF(AZ395=1,G395,0)</f>
        <v>0</v>
      </c>
      <c r="BB395" s="205">
        <f>IF(AZ395=2,G395,0)</f>
        <v>0</v>
      </c>
      <c r="BC395" s="205">
        <f>IF(AZ395=3,G395,0)</f>
        <v>0</v>
      </c>
      <c r="BD395" s="205">
        <f>IF(AZ395=4,G395,0)</f>
        <v>0</v>
      </c>
      <c r="BE395" s="205">
        <f>IF(AZ395=5,G395,0)</f>
        <v>0</v>
      </c>
      <c r="CA395" s="232">
        <v>7</v>
      </c>
      <c r="CB395" s="232">
        <v>1</v>
      </c>
    </row>
    <row r="396" spans="1:80">
      <c r="A396" s="251"/>
      <c r="B396" s="252" t="s">
        <v>1662</v>
      </c>
      <c r="C396" s="253" t="s">
        <v>799</v>
      </c>
      <c r="D396" s="254"/>
      <c r="E396" s="255"/>
      <c r="F396" s="256"/>
      <c r="G396" s="257">
        <f>SUM(G394:G395)</f>
        <v>0</v>
      </c>
      <c r="H396" s="258"/>
      <c r="I396" s="259">
        <f>SUM(I394:I395)</f>
        <v>0</v>
      </c>
      <c r="J396" s="258"/>
      <c r="K396" s="259">
        <f>SUM(K394:K395)</f>
        <v>0</v>
      </c>
      <c r="O396" s="232">
        <v>4</v>
      </c>
      <c r="BA396" s="260">
        <f>SUM(BA394:BA395)</f>
        <v>0</v>
      </c>
      <c r="BB396" s="260">
        <f>SUM(BB394:BB395)</f>
        <v>0</v>
      </c>
      <c r="BC396" s="260">
        <f>SUM(BC394:BC395)</f>
        <v>0</v>
      </c>
      <c r="BD396" s="260">
        <f>SUM(BD394:BD395)</f>
        <v>0</v>
      </c>
      <c r="BE396" s="260">
        <f>SUM(BE394:BE395)</f>
        <v>0</v>
      </c>
    </row>
    <row r="397" spans="1:80">
      <c r="A397" s="222" t="s">
        <v>1659</v>
      </c>
      <c r="B397" s="223" t="s">
        <v>802</v>
      </c>
      <c r="C397" s="224" t="s">
        <v>803</v>
      </c>
      <c r="D397" s="225"/>
      <c r="E397" s="226"/>
      <c r="F397" s="226"/>
      <c r="G397" s="227"/>
      <c r="H397" s="228"/>
      <c r="I397" s="229"/>
      <c r="J397" s="230"/>
      <c r="K397" s="231"/>
      <c r="O397" s="232">
        <v>1</v>
      </c>
    </row>
    <row r="398" spans="1:80" ht="22.5">
      <c r="A398" s="233">
        <v>128</v>
      </c>
      <c r="B398" s="234" t="s">
        <v>805</v>
      </c>
      <c r="C398" s="235" t="s">
        <v>806</v>
      </c>
      <c r="D398" s="236" t="s">
        <v>1739</v>
      </c>
      <c r="E398" s="237">
        <v>227.95439999999999</v>
      </c>
      <c r="F398" s="237">
        <v>0</v>
      </c>
      <c r="G398" s="238">
        <f>E398*F398</f>
        <v>0</v>
      </c>
      <c r="H398" s="239">
        <v>2.9999999999999997E-4</v>
      </c>
      <c r="I398" s="240">
        <f>E398*H398</f>
        <v>6.8386319999999987E-2</v>
      </c>
      <c r="J398" s="239">
        <v>0</v>
      </c>
      <c r="K398" s="240">
        <f>E398*J398</f>
        <v>0</v>
      </c>
      <c r="O398" s="232">
        <v>2</v>
      </c>
      <c r="AA398" s="205">
        <v>1</v>
      </c>
      <c r="AB398" s="205">
        <v>7</v>
      </c>
      <c r="AC398" s="205">
        <v>7</v>
      </c>
      <c r="AZ398" s="205">
        <v>2</v>
      </c>
      <c r="BA398" s="205">
        <f>IF(AZ398=1,G398,0)</f>
        <v>0</v>
      </c>
      <c r="BB398" s="205">
        <f>IF(AZ398=2,G398,0)</f>
        <v>0</v>
      </c>
      <c r="BC398" s="205">
        <f>IF(AZ398=3,G398,0)</f>
        <v>0</v>
      </c>
      <c r="BD398" s="205">
        <f>IF(AZ398=4,G398,0)</f>
        <v>0</v>
      </c>
      <c r="BE398" s="205">
        <f>IF(AZ398=5,G398,0)</f>
        <v>0</v>
      </c>
      <c r="CA398" s="232">
        <v>1</v>
      </c>
      <c r="CB398" s="232">
        <v>7</v>
      </c>
    </row>
    <row r="399" spans="1:80">
      <c r="A399" s="241"/>
      <c r="B399" s="245"/>
      <c r="C399" s="375" t="s">
        <v>425</v>
      </c>
      <c r="D399" s="376"/>
      <c r="E399" s="246">
        <v>0</v>
      </c>
      <c r="F399" s="247"/>
      <c r="G399" s="248"/>
      <c r="H399" s="249"/>
      <c r="I399" s="243"/>
      <c r="J399" s="250"/>
      <c r="K399" s="243"/>
      <c r="M399" s="244" t="s">
        <v>425</v>
      </c>
      <c r="O399" s="232"/>
    </row>
    <row r="400" spans="1:80">
      <c r="A400" s="241"/>
      <c r="B400" s="245"/>
      <c r="C400" s="375" t="s">
        <v>426</v>
      </c>
      <c r="D400" s="376"/>
      <c r="E400" s="246">
        <v>120.29</v>
      </c>
      <c r="F400" s="247"/>
      <c r="G400" s="248"/>
      <c r="H400" s="249"/>
      <c r="I400" s="243"/>
      <c r="J400" s="250"/>
      <c r="K400" s="243"/>
      <c r="M400" s="244" t="s">
        <v>426</v>
      </c>
      <c r="O400" s="232"/>
    </row>
    <row r="401" spans="1:80">
      <c r="A401" s="241"/>
      <c r="B401" s="245"/>
      <c r="C401" s="375" t="s">
        <v>427</v>
      </c>
      <c r="D401" s="376"/>
      <c r="E401" s="246">
        <v>41.1</v>
      </c>
      <c r="F401" s="247"/>
      <c r="G401" s="248"/>
      <c r="H401" s="249"/>
      <c r="I401" s="243"/>
      <c r="J401" s="250"/>
      <c r="K401" s="243"/>
      <c r="M401" s="244" t="s">
        <v>427</v>
      </c>
      <c r="O401" s="232"/>
    </row>
    <row r="402" spans="1:80">
      <c r="A402" s="241"/>
      <c r="B402" s="245"/>
      <c r="C402" s="375" t="s">
        <v>428</v>
      </c>
      <c r="D402" s="376"/>
      <c r="E402" s="246">
        <v>46.15</v>
      </c>
      <c r="F402" s="247"/>
      <c r="G402" s="248"/>
      <c r="H402" s="249"/>
      <c r="I402" s="243"/>
      <c r="J402" s="250"/>
      <c r="K402" s="243"/>
      <c r="M402" s="244" t="s">
        <v>428</v>
      </c>
      <c r="O402" s="232"/>
    </row>
    <row r="403" spans="1:80">
      <c r="A403" s="241"/>
      <c r="B403" s="245"/>
      <c r="C403" s="375" t="s">
        <v>429</v>
      </c>
      <c r="D403" s="376"/>
      <c r="E403" s="246">
        <v>11.89</v>
      </c>
      <c r="F403" s="247"/>
      <c r="G403" s="248"/>
      <c r="H403" s="249"/>
      <c r="I403" s="243"/>
      <c r="J403" s="250"/>
      <c r="K403" s="243"/>
      <c r="M403" s="244" t="s">
        <v>429</v>
      </c>
      <c r="O403" s="232"/>
    </row>
    <row r="404" spans="1:80" ht="22.5">
      <c r="A404" s="241"/>
      <c r="B404" s="245"/>
      <c r="C404" s="375" t="s">
        <v>430</v>
      </c>
      <c r="D404" s="376"/>
      <c r="E404" s="246">
        <v>2.2374999999999998</v>
      </c>
      <c r="F404" s="247"/>
      <c r="G404" s="248"/>
      <c r="H404" s="249"/>
      <c r="I404" s="243"/>
      <c r="J404" s="250"/>
      <c r="K404" s="243"/>
      <c r="M404" s="244" t="s">
        <v>430</v>
      </c>
      <c r="O404" s="232"/>
    </row>
    <row r="405" spans="1:80">
      <c r="A405" s="241"/>
      <c r="B405" s="245"/>
      <c r="C405" s="375" t="s">
        <v>431</v>
      </c>
      <c r="D405" s="376"/>
      <c r="E405" s="246">
        <v>5.3456000000000001</v>
      </c>
      <c r="F405" s="247"/>
      <c r="G405" s="248"/>
      <c r="H405" s="249"/>
      <c r="I405" s="243"/>
      <c r="J405" s="250"/>
      <c r="K405" s="243"/>
      <c r="M405" s="244" t="s">
        <v>431</v>
      </c>
      <c r="O405" s="232"/>
    </row>
    <row r="406" spans="1:80">
      <c r="A406" s="241"/>
      <c r="B406" s="245"/>
      <c r="C406" s="375" t="s">
        <v>432</v>
      </c>
      <c r="D406" s="376"/>
      <c r="E406" s="246">
        <v>0.94120000000000004</v>
      </c>
      <c r="F406" s="247"/>
      <c r="G406" s="248"/>
      <c r="H406" s="249"/>
      <c r="I406" s="243"/>
      <c r="J406" s="250"/>
      <c r="K406" s="243"/>
      <c r="M406" s="244" t="s">
        <v>432</v>
      </c>
      <c r="O406" s="232"/>
    </row>
    <row r="407" spans="1:80" ht="22.5">
      <c r="A407" s="233">
        <v>129</v>
      </c>
      <c r="B407" s="234" t="s">
        <v>816</v>
      </c>
      <c r="C407" s="235" t="s">
        <v>817</v>
      </c>
      <c r="D407" s="236" t="s">
        <v>1739</v>
      </c>
      <c r="E407" s="237">
        <v>15.6225</v>
      </c>
      <c r="F407" s="237">
        <v>0</v>
      </c>
      <c r="G407" s="238">
        <f>E407*F407</f>
        <v>0</v>
      </c>
      <c r="H407" s="239">
        <v>5.1999999999999995E-4</v>
      </c>
      <c r="I407" s="240">
        <f>E407*H407</f>
        <v>8.1236999999999993E-3</v>
      </c>
      <c r="J407" s="239">
        <v>0</v>
      </c>
      <c r="K407" s="240">
        <f>E407*J407</f>
        <v>0</v>
      </c>
      <c r="O407" s="232">
        <v>2</v>
      </c>
      <c r="AA407" s="205">
        <v>1</v>
      </c>
      <c r="AB407" s="205">
        <v>7</v>
      </c>
      <c r="AC407" s="205">
        <v>7</v>
      </c>
      <c r="AZ407" s="205">
        <v>2</v>
      </c>
      <c r="BA407" s="205">
        <f>IF(AZ407=1,G407,0)</f>
        <v>0</v>
      </c>
      <c r="BB407" s="205">
        <f>IF(AZ407=2,G407,0)</f>
        <v>0</v>
      </c>
      <c r="BC407" s="205">
        <f>IF(AZ407=3,G407,0)</f>
        <v>0</v>
      </c>
      <c r="BD407" s="205">
        <f>IF(AZ407=4,G407,0)</f>
        <v>0</v>
      </c>
      <c r="BE407" s="205">
        <f>IF(AZ407=5,G407,0)</f>
        <v>0</v>
      </c>
      <c r="CA407" s="232">
        <v>1</v>
      </c>
      <c r="CB407" s="232">
        <v>7</v>
      </c>
    </row>
    <row r="408" spans="1:80" ht="33.75">
      <c r="A408" s="241"/>
      <c r="B408" s="245"/>
      <c r="C408" s="375" t="s">
        <v>433</v>
      </c>
      <c r="D408" s="376"/>
      <c r="E408" s="246">
        <v>15.217499999999999</v>
      </c>
      <c r="F408" s="247"/>
      <c r="G408" s="248"/>
      <c r="H408" s="249"/>
      <c r="I408" s="243"/>
      <c r="J408" s="250"/>
      <c r="K408" s="243"/>
      <c r="M408" s="244" t="s">
        <v>433</v>
      </c>
      <c r="O408" s="232"/>
    </row>
    <row r="409" spans="1:80">
      <c r="A409" s="241"/>
      <c r="B409" s="245"/>
      <c r="C409" s="375" t="s">
        <v>434</v>
      </c>
      <c r="D409" s="376"/>
      <c r="E409" s="246">
        <v>0.40500000000000003</v>
      </c>
      <c r="F409" s="247"/>
      <c r="G409" s="248"/>
      <c r="H409" s="249"/>
      <c r="I409" s="243"/>
      <c r="J409" s="250"/>
      <c r="K409" s="243"/>
      <c r="M409" s="244" t="s">
        <v>434</v>
      </c>
      <c r="O409" s="232"/>
    </row>
    <row r="410" spans="1:80" ht="22.5">
      <c r="A410" s="233">
        <v>130</v>
      </c>
      <c r="B410" s="234" t="s">
        <v>829</v>
      </c>
      <c r="C410" s="235" t="s">
        <v>830</v>
      </c>
      <c r="D410" s="236" t="s">
        <v>1739</v>
      </c>
      <c r="E410" s="237">
        <v>227.95439999999999</v>
      </c>
      <c r="F410" s="237">
        <v>0</v>
      </c>
      <c r="G410" s="238">
        <f>E410*F410</f>
        <v>0</v>
      </c>
      <c r="H410" s="239">
        <v>4.0999999999999999E-4</v>
      </c>
      <c r="I410" s="240">
        <f>E410*H410</f>
        <v>9.3461303999999995E-2</v>
      </c>
      <c r="J410" s="239">
        <v>0</v>
      </c>
      <c r="K410" s="240">
        <f>E410*J410</f>
        <v>0</v>
      </c>
      <c r="O410" s="232">
        <v>2</v>
      </c>
      <c r="AA410" s="205">
        <v>1</v>
      </c>
      <c r="AB410" s="205">
        <v>7</v>
      </c>
      <c r="AC410" s="205">
        <v>7</v>
      </c>
      <c r="AZ410" s="205">
        <v>2</v>
      </c>
      <c r="BA410" s="205">
        <f>IF(AZ410=1,G410,0)</f>
        <v>0</v>
      </c>
      <c r="BB410" s="205">
        <f>IF(AZ410=2,G410,0)</f>
        <v>0</v>
      </c>
      <c r="BC410" s="205">
        <f>IF(AZ410=3,G410,0)</f>
        <v>0</v>
      </c>
      <c r="BD410" s="205">
        <f>IF(AZ410=4,G410,0)</f>
        <v>0</v>
      </c>
      <c r="BE410" s="205">
        <f>IF(AZ410=5,G410,0)</f>
        <v>0</v>
      </c>
      <c r="CA410" s="232">
        <v>1</v>
      </c>
      <c r="CB410" s="232">
        <v>7</v>
      </c>
    </row>
    <row r="411" spans="1:80">
      <c r="A411" s="241"/>
      <c r="B411" s="245"/>
      <c r="C411" s="375" t="s">
        <v>435</v>
      </c>
      <c r="D411" s="376"/>
      <c r="E411" s="246">
        <v>227.95439999999999</v>
      </c>
      <c r="F411" s="247"/>
      <c r="G411" s="248"/>
      <c r="H411" s="249"/>
      <c r="I411" s="243"/>
      <c r="J411" s="250"/>
      <c r="K411" s="243"/>
      <c r="M411" s="244" t="s">
        <v>435</v>
      </c>
      <c r="O411" s="232"/>
    </row>
    <row r="412" spans="1:80" ht="22.5">
      <c r="A412" s="233">
        <v>131</v>
      </c>
      <c r="B412" s="234" t="s">
        <v>829</v>
      </c>
      <c r="C412" s="235" t="s">
        <v>830</v>
      </c>
      <c r="D412" s="236" t="s">
        <v>1739</v>
      </c>
      <c r="E412" s="237">
        <v>15.6225</v>
      </c>
      <c r="F412" s="237">
        <v>0</v>
      </c>
      <c r="G412" s="238">
        <f>E412*F412</f>
        <v>0</v>
      </c>
      <c r="H412" s="239">
        <v>4.0999999999999999E-4</v>
      </c>
      <c r="I412" s="240">
        <f>E412*H412</f>
        <v>6.4052249999999996E-3</v>
      </c>
      <c r="J412" s="239">
        <v>0</v>
      </c>
      <c r="K412" s="240">
        <f>E412*J412</f>
        <v>0</v>
      </c>
      <c r="O412" s="232">
        <v>2</v>
      </c>
      <c r="AA412" s="205">
        <v>1</v>
      </c>
      <c r="AB412" s="205">
        <v>7</v>
      </c>
      <c r="AC412" s="205">
        <v>7</v>
      </c>
      <c r="AZ412" s="205">
        <v>2</v>
      </c>
      <c r="BA412" s="205">
        <f>IF(AZ412=1,G412,0)</f>
        <v>0</v>
      </c>
      <c r="BB412" s="205">
        <f>IF(AZ412=2,G412,0)</f>
        <v>0</v>
      </c>
      <c r="BC412" s="205">
        <f>IF(AZ412=3,G412,0)</f>
        <v>0</v>
      </c>
      <c r="BD412" s="205">
        <f>IF(AZ412=4,G412,0)</f>
        <v>0</v>
      </c>
      <c r="BE412" s="205">
        <f>IF(AZ412=5,G412,0)</f>
        <v>0</v>
      </c>
      <c r="CA412" s="232">
        <v>1</v>
      </c>
      <c r="CB412" s="232">
        <v>7</v>
      </c>
    </row>
    <row r="413" spans="1:80">
      <c r="A413" s="241"/>
      <c r="B413" s="245"/>
      <c r="C413" s="375" t="s">
        <v>436</v>
      </c>
      <c r="D413" s="376"/>
      <c r="E413" s="246">
        <v>15.6225</v>
      </c>
      <c r="F413" s="247"/>
      <c r="G413" s="248"/>
      <c r="H413" s="249"/>
      <c r="I413" s="243"/>
      <c r="J413" s="250"/>
      <c r="K413" s="243"/>
      <c r="M413" s="244" t="s">
        <v>436</v>
      </c>
      <c r="O413" s="232"/>
    </row>
    <row r="414" spans="1:80" ht="22.5">
      <c r="A414" s="233">
        <v>132</v>
      </c>
      <c r="B414" s="234" t="s">
        <v>835</v>
      </c>
      <c r="C414" s="235" t="s">
        <v>836</v>
      </c>
      <c r="D414" s="236" t="s">
        <v>1739</v>
      </c>
      <c r="E414" s="237">
        <v>204.083</v>
      </c>
      <c r="F414" s="237">
        <v>0</v>
      </c>
      <c r="G414" s="238">
        <f>E414*F414</f>
        <v>0</v>
      </c>
      <c r="H414" s="239">
        <v>2.1000000000000001E-4</v>
      </c>
      <c r="I414" s="240">
        <f>E414*H414</f>
        <v>4.2857430000000002E-2</v>
      </c>
      <c r="J414" s="239">
        <v>0</v>
      </c>
      <c r="K414" s="240">
        <f>E414*J414</f>
        <v>0</v>
      </c>
      <c r="O414" s="232">
        <v>2</v>
      </c>
      <c r="AA414" s="205">
        <v>1</v>
      </c>
      <c r="AB414" s="205">
        <v>7</v>
      </c>
      <c r="AC414" s="205">
        <v>7</v>
      </c>
      <c r="AZ414" s="205">
        <v>2</v>
      </c>
      <c r="BA414" s="205">
        <f>IF(AZ414=1,G414,0)</f>
        <v>0</v>
      </c>
      <c r="BB414" s="205">
        <f>IF(AZ414=2,G414,0)</f>
        <v>0</v>
      </c>
      <c r="BC414" s="205">
        <f>IF(AZ414=3,G414,0)</f>
        <v>0</v>
      </c>
      <c r="BD414" s="205">
        <f>IF(AZ414=4,G414,0)</f>
        <v>0</v>
      </c>
      <c r="BE414" s="205">
        <f>IF(AZ414=5,G414,0)</f>
        <v>0</v>
      </c>
      <c r="CA414" s="232">
        <v>1</v>
      </c>
      <c r="CB414" s="232">
        <v>7</v>
      </c>
    </row>
    <row r="415" spans="1:80">
      <c r="A415" s="241"/>
      <c r="B415" s="245"/>
      <c r="C415" s="375" t="s">
        <v>437</v>
      </c>
      <c r="D415" s="376"/>
      <c r="E415" s="246">
        <v>204.083</v>
      </c>
      <c r="F415" s="247"/>
      <c r="G415" s="248"/>
      <c r="H415" s="249"/>
      <c r="I415" s="243"/>
      <c r="J415" s="250"/>
      <c r="K415" s="243"/>
      <c r="M415" s="271">
        <v>204083</v>
      </c>
      <c r="O415" s="232"/>
    </row>
    <row r="416" spans="1:80">
      <c r="A416" s="233">
        <v>133</v>
      </c>
      <c r="B416" s="234" t="s">
        <v>838</v>
      </c>
      <c r="C416" s="235" t="s">
        <v>839</v>
      </c>
      <c r="D416" s="236" t="s">
        <v>1739</v>
      </c>
      <c r="E416" s="237">
        <v>204.083</v>
      </c>
      <c r="F416" s="237">
        <v>0</v>
      </c>
      <c r="G416" s="238">
        <f>E416*F416</f>
        <v>0</v>
      </c>
      <c r="H416" s="239">
        <v>1.2600000000000001E-3</v>
      </c>
      <c r="I416" s="240">
        <f>E416*H416</f>
        <v>0.25714458000000001</v>
      </c>
      <c r="J416" s="239">
        <v>0</v>
      </c>
      <c r="K416" s="240">
        <f>E416*J416</f>
        <v>0</v>
      </c>
      <c r="O416" s="232">
        <v>2</v>
      </c>
      <c r="AA416" s="205">
        <v>1</v>
      </c>
      <c r="AB416" s="205">
        <v>7</v>
      </c>
      <c r="AC416" s="205">
        <v>7</v>
      </c>
      <c r="AZ416" s="205">
        <v>2</v>
      </c>
      <c r="BA416" s="205">
        <f>IF(AZ416=1,G416,0)</f>
        <v>0</v>
      </c>
      <c r="BB416" s="205">
        <f>IF(AZ416=2,G416,0)</f>
        <v>0</v>
      </c>
      <c r="BC416" s="205">
        <f>IF(AZ416=3,G416,0)</f>
        <v>0</v>
      </c>
      <c r="BD416" s="205">
        <f>IF(AZ416=4,G416,0)</f>
        <v>0</v>
      </c>
      <c r="BE416" s="205">
        <f>IF(AZ416=5,G416,0)</f>
        <v>0</v>
      </c>
      <c r="CA416" s="232">
        <v>1</v>
      </c>
      <c r="CB416" s="232">
        <v>7</v>
      </c>
    </row>
    <row r="417" spans="1:80">
      <c r="A417" s="241"/>
      <c r="B417" s="245"/>
      <c r="C417" s="375" t="s">
        <v>438</v>
      </c>
      <c r="D417" s="376"/>
      <c r="E417" s="246">
        <v>3.94</v>
      </c>
      <c r="F417" s="247"/>
      <c r="G417" s="248"/>
      <c r="H417" s="249"/>
      <c r="I417" s="243"/>
      <c r="J417" s="250"/>
      <c r="K417" s="243"/>
      <c r="M417" s="244" t="s">
        <v>438</v>
      </c>
      <c r="O417" s="232"/>
    </row>
    <row r="418" spans="1:80" ht="22.5">
      <c r="A418" s="241"/>
      <c r="B418" s="245"/>
      <c r="C418" s="375" t="s">
        <v>439</v>
      </c>
      <c r="D418" s="376"/>
      <c r="E418" s="246">
        <v>34.270000000000003</v>
      </c>
      <c r="F418" s="247"/>
      <c r="G418" s="248"/>
      <c r="H418" s="249"/>
      <c r="I418" s="243"/>
      <c r="J418" s="250"/>
      <c r="K418" s="243"/>
      <c r="M418" s="244" t="s">
        <v>439</v>
      </c>
      <c r="O418" s="232"/>
    </row>
    <row r="419" spans="1:80">
      <c r="A419" s="241"/>
      <c r="B419" s="245"/>
      <c r="C419" s="375" t="s">
        <v>440</v>
      </c>
      <c r="D419" s="376"/>
      <c r="E419" s="246">
        <v>8.93</v>
      </c>
      <c r="F419" s="247"/>
      <c r="G419" s="248"/>
      <c r="H419" s="249"/>
      <c r="I419" s="243"/>
      <c r="J419" s="250"/>
      <c r="K419" s="243"/>
      <c r="M419" s="244" t="s">
        <v>440</v>
      </c>
      <c r="O419" s="232"/>
    </row>
    <row r="420" spans="1:80" ht="22.5">
      <c r="A420" s="241"/>
      <c r="B420" s="245"/>
      <c r="C420" s="375" t="s">
        <v>441</v>
      </c>
      <c r="D420" s="376"/>
      <c r="E420" s="246">
        <v>11.862</v>
      </c>
      <c r="F420" s="247"/>
      <c r="G420" s="248"/>
      <c r="H420" s="249"/>
      <c r="I420" s="243"/>
      <c r="J420" s="250"/>
      <c r="K420" s="243"/>
      <c r="M420" s="244" t="s">
        <v>441</v>
      </c>
      <c r="O420" s="232"/>
    </row>
    <row r="421" spans="1:80" ht="22.5">
      <c r="A421" s="241"/>
      <c r="B421" s="245"/>
      <c r="C421" s="375" t="s">
        <v>442</v>
      </c>
      <c r="D421" s="376"/>
      <c r="E421" s="246">
        <v>39.69</v>
      </c>
      <c r="F421" s="247"/>
      <c r="G421" s="248"/>
      <c r="H421" s="249"/>
      <c r="I421" s="243"/>
      <c r="J421" s="250"/>
      <c r="K421" s="243"/>
      <c r="M421" s="244" t="s">
        <v>442</v>
      </c>
      <c r="O421" s="232"/>
    </row>
    <row r="422" spans="1:80" ht="22.5">
      <c r="A422" s="241"/>
      <c r="B422" s="245"/>
      <c r="C422" s="375" t="s">
        <v>443</v>
      </c>
      <c r="D422" s="376"/>
      <c r="E422" s="246">
        <v>24.385000000000002</v>
      </c>
      <c r="F422" s="247"/>
      <c r="G422" s="248"/>
      <c r="H422" s="249"/>
      <c r="I422" s="243"/>
      <c r="J422" s="250"/>
      <c r="K422" s="243"/>
      <c r="M422" s="244" t="s">
        <v>443</v>
      </c>
      <c r="O422" s="232"/>
    </row>
    <row r="423" spans="1:80">
      <c r="A423" s="241"/>
      <c r="B423" s="245"/>
      <c r="C423" s="375" t="s">
        <v>444</v>
      </c>
      <c r="D423" s="376"/>
      <c r="E423" s="246">
        <v>0.33</v>
      </c>
      <c r="F423" s="247"/>
      <c r="G423" s="248"/>
      <c r="H423" s="249"/>
      <c r="I423" s="243"/>
      <c r="J423" s="250"/>
      <c r="K423" s="243"/>
      <c r="M423" s="244" t="s">
        <v>444</v>
      </c>
      <c r="O423" s="232"/>
    </row>
    <row r="424" spans="1:80" ht="33.75">
      <c r="A424" s="241"/>
      <c r="B424" s="245"/>
      <c r="C424" s="375" t="s">
        <v>445</v>
      </c>
      <c r="D424" s="376"/>
      <c r="E424" s="246">
        <v>41.56</v>
      </c>
      <c r="F424" s="247"/>
      <c r="G424" s="248"/>
      <c r="H424" s="249"/>
      <c r="I424" s="243"/>
      <c r="J424" s="250"/>
      <c r="K424" s="243"/>
      <c r="M424" s="244" t="s">
        <v>445</v>
      </c>
      <c r="O424" s="232"/>
    </row>
    <row r="425" spans="1:80" ht="22.5">
      <c r="A425" s="241"/>
      <c r="B425" s="245"/>
      <c r="C425" s="375" t="s">
        <v>446</v>
      </c>
      <c r="D425" s="376"/>
      <c r="E425" s="246">
        <v>24.414000000000001</v>
      </c>
      <c r="F425" s="247"/>
      <c r="G425" s="248"/>
      <c r="H425" s="249"/>
      <c r="I425" s="243"/>
      <c r="J425" s="250"/>
      <c r="K425" s="243"/>
      <c r="M425" s="244" t="s">
        <v>446</v>
      </c>
      <c r="O425" s="232"/>
    </row>
    <row r="426" spans="1:80">
      <c r="A426" s="241"/>
      <c r="B426" s="245"/>
      <c r="C426" s="375" t="s">
        <v>447</v>
      </c>
      <c r="D426" s="376"/>
      <c r="E426" s="246">
        <v>-0.03</v>
      </c>
      <c r="F426" s="247"/>
      <c r="G426" s="248"/>
      <c r="H426" s="249"/>
      <c r="I426" s="243"/>
      <c r="J426" s="250"/>
      <c r="K426" s="243"/>
      <c r="M426" s="244" t="s">
        <v>447</v>
      </c>
      <c r="O426" s="232"/>
    </row>
    <row r="427" spans="1:80">
      <c r="A427" s="241"/>
      <c r="B427" s="245"/>
      <c r="C427" s="375" t="s">
        <v>448</v>
      </c>
      <c r="D427" s="376"/>
      <c r="E427" s="246">
        <v>2.9239999999999999</v>
      </c>
      <c r="F427" s="247"/>
      <c r="G427" s="248"/>
      <c r="H427" s="249"/>
      <c r="I427" s="243"/>
      <c r="J427" s="250"/>
      <c r="K427" s="243"/>
      <c r="M427" s="244" t="s">
        <v>448</v>
      </c>
      <c r="O427" s="232"/>
    </row>
    <row r="428" spans="1:80">
      <c r="A428" s="241"/>
      <c r="B428" s="245"/>
      <c r="C428" s="375" t="s">
        <v>449</v>
      </c>
      <c r="D428" s="376"/>
      <c r="E428" s="246">
        <v>3.72</v>
      </c>
      <c r="F428" s="247"/>
      <c r="G428" s="248"/>
      <c r="H428" s="249"/>
      <c r="I428" s="243"/>
      <c r="J428" s="250"/>
      <c r="K428" s="243"/>
      <c r="M428" s="244" t="s">
        <v>449</v>
      </c>
      <c r="O428" s="232"/>
    </row>
    <row r="429" spans="1:80">
      <c r="A429" s="241"/>
      <c r="B429" s="245"/>
      <c r="C429" s="375" t="s">
        <v>450</v>
      </c>
      <c r="D429" s="376"/>
      <c r="E429" s="246">
        <v>3.468</v>
      </c>
      <c r="F429" s="247"/>
      <c r="G429" s="248"/>
      <c r="H429" s="249"/>
      <c r="I429" s="243"/>
      <c r="J429" s="250"/>
      <c r="K429" s="243"/>
      <c r="M429" s="244" t="s">
        <v>450</v>
      </c>
      <c r="O429" s="232"/>
    </row>
    <row r="430" spans="1:80" ht="22.5">
      <c r="A430" s="241"/>
      <c r="B430" s="245"/>
      <c r="C430" s="375" t="s">
        <v>451</v>
      </c>
      <c r="D430" s="376"/>
      <c r="E430" s="246">
        <v>4.62</v>
      </c>
      <c r="F430" s="247"/>
      <c r="G430" s="248"/>
      <c r="H430" s="249"/>
      <c r="I430" s="243"/>
      <c r="J430" s="250"/>
      <c r="K430" s="243"/>
      <c r="M430" s="244" t="s">
        <v>451</v>
      </c>
      <c r="O430" s="232"/>
    </row>
    <row r="431" spans="1:80">
      <c r="A431" s="233">
        <v>134</v>
      </c>
      <c r="B431" s="234" t="s">
        <v>852</v>
      </c>
      <c r="C431" s="235" t="s">
        <v>853</v>
      </c>
      <c r="D431" s="236" t="s">
        <v>1856</v>
      </c>
      <c r="E431" s="237">
        <v>181.02500000000001</v>
      </c>
      <c r="F431" s="237">
        <v>0</v>
      </c>
      <c r="G431" s="238">
        <f>E431*F431</f>
        <v>0</v>
      </c>
      <c r="H431" s="239">
        <v>3.2000000000000003E-4</v>
      </c>
      <c r="I431" s="240">
        <f>E431*H431</f>
        <v>5.7928000000000007E-2</v>
      </c>
      <c r="J431" s="239">
        <v>0</v>
      </c>
      <c r="K431" s="240">
        <f>E431*J431</f>
        <v>0</v>
      </c>
      <c r="O431" s="232">
        <v>2</v>
      </c>
      <c r="AA431" s="205">
        <v>1</v>
      </c>
      <c r="AB431" s="205">
        <v>7</v>
      </c>
      <c r="AC431" s="205">
        <v>7</v>
      </c>
      <c r="AZ431" s="205">
        <v>2</v>
      </c>
      <c r="BA431" s="205">
        <f>IF(AZ431=1,G431,0)</f>
        <v>0</v>
      </c>
      <c r="BB431" s="205">
        <f>IF(AZ431=2,G431,0)</f>
        <v>0</v>
      </c>
      <c r="BC431" s="205">
        <f>IF(AZ431=3,G431,0)</f>
        <v>0</v>
      </c>
      <c r="BD431" s="205">
        <f>IF(AZ431=4,G431,0)</f>
        <v>0</v>
      </c>
      <c r="BE431" s="205">
        <f>IF(AZ431=5,G431,0)</f>
        <v>0</v>
      </c>
      <c r="CA431" s="232">
        <v>1</v>
      </c>
      <c r="CB431" s="232">
        <v>7</v>
      </c>
    </row>
    <row r="432" spans="1:80">
      <c r="A432" s="241"/>
      <c r="B432" s="245"/>
      <c r="C432" s="375" t="s">
        <v>452</v>
      </c>
      <c r="D432" s="376"/>
      <c r="E432" s="246">
        <v>7.4</v>
      </c>
      <c r="F432" s="247"/>
      <c r="G432" s="248"/>
      <c r="H432" s="249"/>
      <c r="I432" s="243"/>
      <c r="J432" s="250"/>
      <c r="K432" s="243"/>
      <c r="M432" s="244" t="s">
        <v>452</v>
      </c>
      <c r="O432" s="232"/>
    </row>
    <row r="433" spans="1:80">
      <c r="A433" s="241"/>
      <c r="B433" s="245"/>
      <c r="C433" s="375" t="s">
        <v>453</v>
      </c>
      <c r="D433" s="376"/>
      <c r="E433" s="246">
        <v>23.95</v>
      </c>
      <c r="F433" s="247"/>
      <c r="G433" s="248"/>
      <c r="H433" s="249"/>
      <c r="I433" s="243"/>
      <c r="J433" s="250"/>
      <c r="K433" s="243"/>
      <c r="M433" s="244" t="s">
        <v>453</v>
      </c>
      <c r="O433" s="232"/>
    </row>
    <row r="434" spans="1:80">
      <c r="A434" s="241"/>
      <c r="B434" s="245"/>
      <c r="C434" s="375" t="s">
        <v>454</v>
      </c>
      <c r="D434" s="376"/>
      <c r="E434" s="246">
        <v>18.75</v>
      </c>
      <c r="F434" s="247"/>
      <c r="G434" s="248"/>
      <c r="H434" s="249"/>
      <c r="I434" s="243"/>
      <c r="J434" s="250"/>
      <c r="K434" s="243"/>
      <c r="M434" s="244" t="s">
        <v>454</v>
      </c>
      <c r="O434" s="232"/>
    </row>
    <row r="435" spans="1:80">
      <c r="A435" s="241"/>
      <c r="B435" s="245"/>
      <c r="C435" s="375" t="s">
        <v>455</v>
      </c>
      <c r="D435" s="376"/>
      <c r="E435" s="246">
        <v>12.71</v>
      </c>
      <c r="F435" s="247"/>
      <c r="G435" s="248"/>
      <c r="H435" s="249"/>
      <c r="I435" s="243"/>
      <c r="J435" s="250"/>
      <c r="K435" s="243"/>
      <c r="M435" s="244" t="s">
        <v>455</v>
      </c>
      <c r="O435" s="232"/>
    </row>
    <row r="436" spans="1:80" ht="33.75">
      <c r="A436" s="241"/>
      <c r="B436" s="245"/>
      <c r="C436" s="375" t="s">
        <v>456</v>
      </c>
      <c r="D436" s="376"/>
      <c r="E436" s="246">
        <v>35.354999999999997</v>
      </c>
      <c r="F436" s="247"/>
      <c r="G436" s="248"/>
      <c r="H436" s="249"/>
      <c r="I436" s="243"/>
      <c r="J436" s="250"/>
      <c r="K436" s="243"/>
      <c r="M436" s="244" t="s">
        <v>456</v>
      </c>
      <c r="O436" s="232"/>
    </row>
    <row r="437" spans="1:80">
      <c r="A437" s="241"/>
      <c r="B437" s="245"/>
      <c r="C437" s="375" t="s">
        <v>457</v>
      </c>
      <c r="D437" s="376"/>
      <c r="E437" s="246">
        <v>10.8</v>
      </c>
      <c r="F437" s="247"/>
      <c r="G437" s="248"/>
      <c r="H437" s="249"/>
      <c r="I437" s="243"/>
      <c r="J437" s="250"/>
      <c r="K437" s="243"/>
      <c r="M437" s="244" t="s">
        <v>457</v>
      </c>
      <c r="O437" s="232"/>
    </row>
    <row r="438" spans="1:80" ht="33.75">
      <c r="A438" s="241"/>
      <c r="B438" s="245"/>
      <c r="C438" s="375" t="s">
        <v>458</v>
      </c>
      <c r="D438" s="376"/>
      <c r="E438" s="246">
        <v>43.7</v>
      </c>
      <c r="F438" s="247"/>
      <c r="G438" s="248"/>
      <c r="H438" s="249"/>
      <c r="I438" s="243"/>
      <c r="J438" s="250"/>
      <c r="K438" s="243"/>
      <c r="M438" s="244" t="s">
        <v>458</v>
      </c>
      <c r="O438" s="232"/>
    </row>
    <row r="439" spans="1:80">
      <c r="A439" s="241"/>
      <c r="B439" s="245"/>
      <c r="C439" s="375" t="s">
        <v>459</v>
      </c>
      <c r="D439" s="376"/>
      <c r="E439" s="246">
        <v>5.72</v>
      </c>
      <c r="F439" s="247"/>
      <c r="G439" s="248"/>
      <c r="H439" s="249"/>
      <c r="I439" s="243"/>
      <c r="J439" s="250"/>
      <c r="K439" s="243"/>
      <c r="M439" s="244" t="s">
        <v>459</v>
      </c>
      <c r="O439" s="232"/>
    </row>
    <row r="440" spans="1:80">
      <c r="A440" s="241"/>
      <c r="B440" s="245"/>
      <c r="C440" s="375" t="s">
        <v>460</v>
      </c>
      <c r="D440" s="376"/>
      <c r="E440" s="246">
        <v>6.55</v>
      </c>
      <c r="F440" s="247"/>
      <c r="G440" s="248"/>
      <c r="H440" s="249"/>
      <c r="I440" s="243"/>
      <c r="J440" s="250"/>
      <c r="K440" s="243"/>
      <c r="M440" s="244" t="s">
        <v>460</v>
      </c>
      <c r="O440" s="232"/>
    </row>
    <row r="441" spans="1:80">
      <c r="A441" s="241"/>
      <c r="B441" s="245"/>
      <c r="C441" s="375" t="s">
        <v>461</v>
      </c>
      <c r="D441" s="376"/>
      <c r="E441" s="246">
        <v>6.14</v>
      </c>
      <c r="F441" s="247"/>
      <c r="G441" s="248"/>
      <c r="H441" s="249"/>
      <c r="I441" s="243"/>
      <c r="J441" s="250"/>
      <c r="K441" s="243"/>
      <c r="M441" s="244" t="s">
        <v>461</v>
      </c>
      <c r="O441" s="232"/>
    </row>
    <row r="442" spans="1:80">
      <c r="A442" s="241"/>
      <c r="B442" s="245"/>
      <c r="C442" s="375" t="s">
        <v>462</v>
      </c>
      <c r="D442" s="376"/>
      <c r="E442" s="246">
        <v>9.9499999999999993</v>
      </c>
      <c r="F442" s="247"/>
      <c r="G442" s="248"/>
      <c r="H442" s="249"/>
      <c r="I442" s="243"/>
      <c r="J442" s="250"/>
      <c r="K442" s="243"/>
      <c r="M442" s="244" t="s">
        <v>462</v>
      </c>
      <c r="O442" s="232"/>
    </row>
    <row r="443" spans="1:80">
      <c r="A443" s="233">
        <v>135</v>
      </c>
      <c r="B443" s="234" t="s">
        <v>862</v>
      </c>
      <c r="C443" s="235" t="s">
        <v>863</v>
      </c>
      <c r="D443" s="236" t="s">
        <v>1739</v>
      </c>
      <c r="E443" s="237">
        <v>280.11340000000001</v>
      </c>
      <c r="F443" s="237">
        <v>0</v>
      </c>
      <c r="G443" s="238">
        <f>E443*F443</f>
        <v>0</v>
      </c>
      <c r="H443" s="239">
        <v>4.7000000000000002E-3</v>
      </c>
      <c r="I443" s="240">
        <f>E443*H443</f>
        <v>1.3165329800000001</v>
      </c>
      <c r="J443" s="239"/>
      <c r="K443" s="240">
        <f>E443*J443</f>
        <v>0</v>
      </c>
      <c r="O443" s="232">
        <v>2</v>
      </c>
      <c r="AA443" s="205">
        <v>3</v>
      </c>
      <c r="AB443" s="205">
        <v>7</v>
      </c>
      <c r="AC443" s="205">
        <v>62832136</v>
      </c>
      <c r="AZ443" s="205">
        <v>2</v>
      </c>
      <c r="BA443" s="205">
        <f>IF(AZ443=1,G443,0)</f>
        <v>0</v>
      </c>
      <c r="BB443" s="205">
        <f>IF(AZ443=2,G443,0)</f>
        <v>0</v>
      </c>
      <c r="BC443" s="205">
        <f>IF(AZ443=3,G443,0)</f>
        <v>0</v>
      </c>
      <c r="BD443" s="205">
        <f>IF(AZ443=4,G443,0)</f>
        <v>0</v>
      </c>
      <c r="BE443" s="205">
        <f>IF(AZ443=5,G443,0)</f>
        <v>0</v>
      </c>
      <c r="CA443" s="232">
        <v>3</v>
      </c>
      <c r="CB443" s="232">
        <v>7</v>
      </c>
    </row>
    <row r="444" spans="1:80" ht="22.5">
      <c r="A444" s="241"/>
      <c r="B444" s="245"/>
      <c r="C444" s="375" t="s">
        <v>463</v>
      </c>
      <c r="D444" s="376"/>
      <c r="E444" s="246">
        <v>280.11340000000001</v>
      </c>
      <c r="F444" s="247"/>
      <c r="G444" s="248"/>
      <c r="H444" s="249"/>
      <c r="I444" s="243"/>
      <c r="J444" s="250"/>
      <c r="K444" s="243"/>
      <c r="M444" s="244" t="s">
        <v>463</v>
      </c>
      <c r="O444" s="232"/>
    </row>
    <row r="445" spans="1:80">
      <c r="A445" s="233">
        <v>136</v>
      </c>
      <c r="B445" s="234" t="s">
        <v>865</v>
      </c>
      <c r="C445" s="235" t="s">
        <v>866</v>
      </c>
      <c r="D445" s="236" t="s">
        <v>1581</v>
      </c>
      <c r="E445" s="237"/>
      <c r="F445" s="237">
        <v>0</v>
      </c>
      <c r="G445" s="238">
        <f>E445*F445</f>
        <v>0</v>
      </c>
      <c r="H445" s="239">
        <v>0</v>
      </c>
      <c r="I445" s="240">
        <f>E445*H445</f>
        <v>0</v>
      </c>
      <c r="J445" s="239"/>
      <c r="K445" s="240">
        <f>E445*J445</f>
        <v>0</v>
      </c>
      <c r="O445" s="232">
        <v>2</v>
      </c>
      <c r="AA445" s="205">
        <v>7</v>
      </c>
      <c r="AB445" s="205">
        <v>1002</v>
      </c>
      <c r="AC445" s="205">
        <v>5</v>
      </c>
      <c r="AZ445" s="205">
        <v>2</v>
      </c>
      <c r="BA445" s="205">
        <f>IF(AZ445=1,G445,0)</f>
        <v>0</v>
      </c>
      <c r="BB445" s="205">
        <f>IF(AZ445=2,G445,0)</f>
        <v>0</v>
      </c>
      <c r="BC445" s="205">
        <f>IF(AZ445=3,G445,0)</f>
        <v>0</v>
      </c>
      <c r="BD445" s="205">
        <f>IF(AZ445=4,G445,0)</f>
        <v>0</v>
      </c>
      <c r="BE445" s="205">
        <f>IF(AZ445=5,G445,0)</f>
        <v>0</v>
      </c>
      <c r="CA445" s="232">
        <v>7</v>
      </c>
      <c r="CB445" s="232">
        <v>1002</v>
      </c>
    </row>
    <row r="446" spans="1:80">
      <c r="A446" s="251"/>
      <c r="B446" s="252" t="s">
        <v>1662</v>
      </c>
      <c r="C446" s="253" t="s">
        <v>804</v>
      </c>
      <c r="D446" s="254"/>
      <c r="E446" s="255"/>
      <c r="F446" s="256"/>
      <c r="G446" s="257">
        <f>SUM(G397:G445)</f>
        <v>0</v>
      </c>
      <c r="H446" s="258"/>
      <c r="I446" s="259">
        <f>SUM(I397:I445)</f>
        <v>1.8508395390000001</v>
      </c>
      <c r="J446" s="258"/>
      <c r="K446" s="259">
        <f>SUM(K397:K445)</f>
        <v>0</v>
      </c>
      <c r="O446" s="232">
        <v>4</v>
      </c>
      <c r="BA446" s="260">
        <f>SUM(BA397:BA445)</f>
        <v>0</v>
      </c>
      <c r="BB446" s="260">
        <f>SUM(BB397:BB445)</f>
        <v>0</v>
      </c>
      <c r="BC446" s="260">
        <f>SUM(BC397:BC445)</f>
        <v>0</v>
      </c>
      <c r="BD446" s="260">
        <f>SUM(BD397:BD445)</f>
        <v>0</v>
      </c>
      <c r="BE446" s="260">
        <f>SUM(BE397:BE445)</f>
        <v>0</v>
      </c>
    </row>
    <row r="447" spans="1:80">
      <c r="A447" s="222" t="s">
        <v>1659</v>
      </c>
      <c r="B447" s="223" t="s">
        <v>869</v>
      </c>
      <c r="C447" s="224" t="s">
        <v>870</v>
      </c>
      <c r="D447" s="225"/>
      <c r="E447" s="226"/>
      <c r="F447" s="226"/>
      <c r="G447" s="227"/>
      <c r="H447" s="228"/>
      <c r="I447" s="229"/>
      <c r="J447" s="230"/>
      <c r="K447" s="231"/>
      <c r="O447" s="232">
        <v>1</v>
      </c>
    </row>
    <row r="448" spans="1:80">
      <c r="A448" s="233">
        <v>137</v>
      </c>
      <c r="B448" s="234" t="s">
        <v>464</v>
      </c>
      <c r="C448" s="235" t="s">
        <v>465</v>
      </c>
      <c r="D448" s="236" t="s">
        <v>1739</v>
      </c>
      <c r="E448" s="237">
        <v>221.75</v>
      </c>
      <c r="F448" s="237">
        <v>0</v>
      </c>
      <c r="G448" s="238">
        <f>E448*F448</f>
        <v>0</v>
      </c>
      <c r="H448" s="239">
        <v>0</v>
      </c>
      <c r="I448" s="240">
        <f>E448*H448</f>
        <v>0</v>
      </c>
      <c r="J448" s="239">
        <v>-6.0000000000000001E-3</v>
      </c>
      <c r="K448" s="240">
        <f>E448*J448</f>
        <v>-1.3305</v>
      </c>
      <c r="O448" s="232">
        <v>2</v>
      </c>
      <c r="AA448" s="205">
        <v>1</v>
      </c>
      <c r="AB448" s="205">
        <v>7</v>
      </c>
      <c r="AC448" s="205">
        <v>7</v>
      </c>
      <c r="AZ448" s="205">
        <v>2</v>
      </c>
      <c r="BA448" s="205">
        <f>IF(AZ448=1,G448,0)</f>
        <v>0</v>
      </c>
      <c r="BB448" s="205">
        <f>IF(AZ448=2,G448,0)</f>
        <v>0</v>
      </c>
      <c r="BC448" s="205">
        <f>IF(AZ448=3,G448,0)</f>
        <v>0</v>
      </c>
      <c r="BD448" s="205">
        <f>IF(AZ448=4,G448,0)</f>
        <v>0</v>
      </c>
      <c r="BE448" s="205">
        <f>IF(AZ448=5,G448,0)</f>
        <v>0</v>
      </c>
      <c r="CA448" s="232">
        <v>1</v>
      </c>
      <c r="CB448" s="232">
        <v>7</v>
      </c>
    </row>
    <row r="449" spans="1:80" ht="22.5">
      <c r="A449" s="241"/>
      <c r="B449" s="245"/>
      <c r="C449" s="375" t="s">
        <v>466</v>
      </c>
      <c r="D449" s="376"/>
      <c r="E449" s="246">
        <v>221.75</v>
      </c>
      <c r="F449" s="247"/>
      <c r="G449" s="248"/>
      <c r="H449" s="249"/>
      <c r="I449" s="243"/>
      <c r="J449" s="250"/>
      <c r="K449" s="243"/>
      <c r="M449" s="244" t="s">
        <v>466</v>
      </c>
      <c r="O449" s="232"/>
    </row>
    <row r="450" spans="1:80">
      <c r="A450" s="233">
        <v>138</v>
      </c>
      <c r="B450" s="234" t="s">
        <v>467</v>
      </c>
      <c r="C450" s="235" t="s">
        <v>468</v>
      </c>
      <c r="D450" s="236" t="s">
        <v>1739</v>
      </c>
      <c r="E450" s="237">
        <v>221.75</v>
      </c>
      <c r="F450" s="237">
        <v>0</v>
      </c>
      <c r="G450" s="238">
        <f>E450*F450</f>
        <v>0</v>
      </c>
      <c r="H450" s="239">
        <v>0</v>
      </c>
      <c r="I450" s="240">
        <f>E450*H450</f>
        <v>0</v>
      </c>
      <c r="J450" s="239">
        <v>-1.4E-2</v>
      </c>
      <c r="K450" s="240">
        <f>E450*J450</f>
        <v>-3.1045000000000003</v>
      </c>
      <c r="O450" s="232">
        <v>2</v>
      </c>
      <c r="AA450" s="205">
        <v>1</v>
      </c>
      <c r="AB450" s="205">
        <v>7</v>
      </c>
      <c r="AC450" s="205">
        <v>7</v>
      </c>
      <c r="AZ450" s="205">
        <v>2</v>
      </c>
      <c r="BA450" s="205">
        <f>IF(AZ450=1,G450,0)</f>
        <v>0</v>
      </c>
      <c r="BB450" s="205">
        <f>IF(AZ450=2,G450,0)</f>
        <v>0</v>
      </c>
      <c r="BC450" s="205">
        <f>IF(AZ450=3,G450,0)</f>
        <v>0</v>
      </c>
      <c r="BD450" s="205">
        <f>IF(AZ450=4,G450,0)</f>
        <v>0</v>
      </c>
      <c r="BE450" s="205">
        <f>IF(AZ450=5,G450,0)</f>
        <v>0</v>
      </c>
      <c r="CA450" s="232">
        <v>1</v>
      </c>
      <c r="CB450" s="232">
        <v>7</v>
      </c>
    </row>
    <row r="451" spans="1:80" ht="22.5">
      <c r="A451" s="241"/>
      <c r="B451" s="245"/>
      <c r="C451" s="375" t="s">
        <v>469</v>
      </c>
      <c r="D451" s="376"/>
      <c r="E451" s="246">
        <v>221.75</v>
      </c>
      <c r="F451" s="247"/>
      <c r="G451" s="248"/>
      <c r="H451" s="249"/>
      <c r="I451" s="243"/>
      <c r="J451" s="250"/>
      <c r="K451" s="243"/>
      <c r="M451" s="244" t="s">
        <v>469</v>
      </c>
      <c r="O451" s="232"/>
    </row>
    <row r="452" spans="1:80">
      <c r="A452" s="233">
        <v>139</v>
      </c>
      <c r="B452" s="234" t="s">
        <v>470</v>
      </c>
      <c r="C452" s="235" t="s">
        <v>471</v>
      </c>
      <c r="D452" s="236" t="s">
        <v>1739</v>
      </c>
      <c r="E452" s="237">
        <v>443.5</v>
      </c>
      <c r="F452" s="237">
        <v>0</v>
      </c>
      <c r="G452" s="238">
        <f>E452*F452</f>
        <v>0</v>
      </c>
      <c r="H452" s="239">
        <v>0</v>
      </c>
      <c r="I452" s="240">
        <f>E452*H452</f>
        <v>0</v>
      </c>
      <c r="J452" s="239">
        <v>-6.0000000000000001E-3</v>
      </c>
      <c r="K452" s="240">
        <f>E452*J452</f>
        <v>-2.661</v>
      </c>
      <c r="O452" s="232">
        <v>2</v>
      </c>
      <c r="AA452" s="205">
        <v>1</v>
      </c>
      <c r="AB452" s="205">
        <v>7</v>
      </c>
      <c r="AC452" s="205">
        <v>7</v>
      </c>
      <c r="AZ452" s="205">
        <v>2</v>
      </c>
      <c r="BA452" s="205">
        <f>IF(AZ452=1,G452,0)</f>
        <v>0</v>
      </c>
      <c r="BB452" s="205">
        <f>IF(AZ452=2,G452,0)</f>
        <v>0</v>
      </c>
      <c r="BC452" s="205">
        <f>IF(AZ452=3,G452,0)</f>
        <v>0</v>
      </c>
      <c r="BD452" s="205">
        <f>IF(AZ452=4,G452,0)</f>
        <v>0</v>
      </c>
      <c r="BE452" s="205">
        <f>IF(AZ452=5,G452,0)</f>
        <v>0</v>
      </c>
      <c r="CA452" s="232">
        <v>1</v>
      </c>
      <c r="CB452" s="232">
        <v>7</v>
      </c>
    </row>
    <row r="453" spans="1:80">
      <c r="A453" s="241"/>
      <c r="B453" s="245"/>
      <c r="C453" s="375" t="s">
        <v>472</v>
      </c>
      <c r="D453" s="376"/>
      <c r="E453" s="246">
        <v>443.5</v>
      </c>
      <c r="F453" s="247"/>
      <c r="G453" s="248"/>
      <c r="H453" s="249"/>
      <c r="I453" s="243"/>
      <c r="J453" s="250"/>
      <c r="K453" s="243"/>
      <c r="M453" s="244" t="s">
        <v>472</v>
      </c>
      <c r="O453" s="232"/>
    </row>
    <row r="454" spans="1:80" ht="22.5">
      <c r="A454" s="233">
        <v>140</v>
      </c>
      <c r="B454" s="234" t="s">
        <v>473</v>
      </c>
      <c r="C454" s="235" t="s">
        <v>474</v>
      </c>
      <c r="D454" s="236" t="s">
        <v>1739</v>
      </c>
      <c r="E454" s="237">
        <v>235.08</v>
      </c>
      <c r="F454" s="237">
        <v>0</v>
      </c>
      <c r="G454" s="238">
        <f>E454*F454</f>
        <v>0</v>
      </c>
      <c r="H454" s="239">
        <v>0</v>
      </c>
      <c r="I454" s="240">
        <f>E454*H454</f>
        <v>0</v>
      </c>
      <c r="J454" s="239">
        <v>0</v>
      </c>
      <c r="K454" s="240">
        <f>E454*J454</f>
        <v>0</v>
      </c>
      <c r="O454" s="232">
        <v>2</v>
      </c>
      <c r="AA454" s="205">
        <v>1</v>
      </c>
      <c r="AB454" s="205">
        <v>7</v>
      </c>
      <c r="AC454" s="205">
        <v>7</v>
      </c>
      <c r="AZ454" s="205">
        <v>2</v>
      </c>
      <c r="BA454" s="205">
        <f>IF(AZ454=1,G454,0)</f>
        <v>0</v>
      </c>
      <c r="BB454" s="205">
        <f>IF(AZ454=2,G454,0)</f>
        <v>0</v>
      </c>
      <c r="BC454" s="205">
        <f>IF(AZ454=3,G454,0)</f>
        <v>0</v>
      </c>
      <c r="BD454" s="205">
        <f>IF(AZ454=4,G454,0)</f>
        <v>0</v>
      </c>
      <c r="BE454" s="205">
        <f>IF(AZ454=5,G454,0)</f>
        <v>0</v>
      </c>
      <c r="CA454" s="232">
        <v>1</v>
      </c>
      <c r="CB454" s="232">
        <v>7</v>
      </c>
    </row>
    <row r="455" spans="1:80" ht="33.75">
      <c r="A455" s="241"/>
      <c r="B455" s="245"/>
      <c r="C455" s="375" t="s">
        <v>475</v>
      </c>
      <c r="D455" s="376"/>
      <c r="E455" s="246">
        <v>233.19499999999999</v>
      </c>
      <c r="F455" s="247"/>
      <c r="G455" s="248"/>
      <c r="H455" s="249"/>
      <c r="I455" s="243"/>
      <c r="J455" s="250"/>
      <c r="K455" s="243"/>
      <c r="M455" s="244" t="s">
        <v>475</v>
      </c>
      <c r="O455" s="232"/>
    </row>
    <row r="456" spans="1:80">
      <c r="A456" s="241"/>
      <c r="B456" s="245"/>
      <c r="C456" s="375" t="s">
        <v>476</v>
      </c>
      <c r="D456" s="376"/>
      <c r="E456" s="246">
        <v>1.885</v>
      </c>
      <c r="F456" s="247"/>
      <c r="G456" s="248"/>
      <c r="H456" s="249"/>
      <c r="I456" s="243"/>
      <c r="J456" s="250"/>
      <c r="K456" s="243"/>
      <c r="M456" s="244" t="s">
        <v>476</v>
      </c>
      <c r="O456" s="232"/>
    </row>
    <row r="457" spans="1:80" ht="22.5">
      <c r="A457" s="233">
        <v>141</v>
      </c>
      <c r="B457" s="234" t="s">
        <v>477</v>
      </c>
      <c r="C457" s="235" t="s">
        <v>478</v>
      </c>
      <c r="D457" s="236" t="s">
        <v>1739</v>
      </c>
      <c r="E457" s="237">
        <v>235.08</v>
      </c>
      <c r="F457" s="237">
        <v>0</v>
      </c>
      <c r="G457" s="238">
        <f>E457*F457</f>
        <v>0</v>
      </c>
      <c r="H457" s="239">
        <v>3.5E-4</v>
      </c>
      <c r="I457" s="240">
        <f>E457*H457</f>
        <v>8.2278000000000004E-2</v>
      </c>
      <c r="J457" s="239">
        <v>0</v>
      </c>
      <c r="K457" s="240">
        <f>E457*J457</f>
        <v>0</v>
      </c>
      <c r="O457" s="232">
        <v>2</v>
      </c>
      <c r="AA457" s="205">
        <v>1</v>
      </c>
      <c r="AB457" s="205">
        <v>7</v>
      </c>
      <c r="AC457" s="205">
        <v>7</v>
      </c>
      <c r="AZ457" s="205">
        <v>2</v>
      </c>
      <c r="BA457" s="205">
        <f>IF(AZ457=1,G457,0)</f>
        <v>0</v>
      </c>
      <c r="BB457" s="205">
        <f>IF(AZ457=2,G457,0)</f>
        <v>0</v>
      </c>
      <c r="BC457" s="205">
        <f>IF(AZ457=3,G457,0)</f>
        <v>0</v>
      </c>
      <c r="BD457" s="205">
        <f>IF(AZ457=4,G457,0)</f>
        <v>0</v>
      </c>
      <c r="BE457" s="205">
        <f>IF(AZ457=5,G457,0)</f>
        <v>0</v>
      </c>
      <c r="CA457" s="232">
        <v>1</v>
      </c>
      <c r="CB457" s="232">
        <v>7</v>
      </c>
    </row>
    <row r="458" spans="1:80" ht="33.75">
      <c r="A458" s="241"/>
      <c r="B458" s="245"/>
      <c r="C458" s="375" t="s">
        <v>475</v>
      </c>
      <c r="D458" s="376"/>
      <c r="E458" s="246">
        <v>233.19499999999999</v>
      </c>
      <c r="F458" s="247"/>
      <c r="G458" s="248"/>
      <c r="H458" s="249"/>
      <c r="I458" s="243"/>
      <c r="J458" s="250"/>
      <c r="K458" s="243"/>
      <c r="M458" s="244" t="s">
        <v>475</v>
      </c>
      <c r="O458" s="232"/>
    </row>
    <row r="459" spans="1:80">
      <c r="A459" s="241"/>
      <c r="B459" s="245"/>
      <c r="C459" s="375" t="s">
        <v>476</v>
      </c>
      <c r="D459" s="376"/>
      <c r="E459" s="246">
        <v>1.885</v>
      </c>
      <c r="F459" s="247"/>
      <c r="G459" s="248"/>
      <c r="H459" s="249"/>
      <c r="I459" s="243"/>
      <c r="J459" s="250"/>
      <c r="K459" s="243"/>
      <c r="M459" s="244" t="s">
        <v>476</v>
      </c>
      <c r="O459" s="232"/>
    </row>
    <row r="460" spans="1:80" ht="22.5">
      <c r="A460" s="233">
        <v>142</v>
      </c>
      <c r="B460" s="234" t="s">
        <v>479</v>
      </c>
      <c r="C460" s="235" t="s">
        <v>480</v>
      </c>
      <c r="D460" s="236" t="s">
        <v>1739</v>
      </c>
      <c r="E460" s="237">
        <v>233.3485</v>
      </c>
      <c r="F460" s="237">
        <v>0</v>
      </c>
      <c r="G460" s="238">
        <f>E460*F460</f>
        <v>0</v>
      </c>
      <c r="H460" s="239">
        <v>0</v>
      </c>
      <c r="I460" s="240">
        <f>E460*H460</f>
        <v>0</v>
      </c>
      <c r="J460" s="239">
        <v>0</v>
      </c>
      <c r="K460" s="240">
        <f>E460*J460</f>
        <v>0</v>
      </c>
      <c r="O460" s="232">
        <v>2</v>
      </c>
      <c r="AA460" s="205">
        <v>1</v>
      </c>
      <c r="AB460" s="205">
        <v>7</v>
      </c>
      <c r="AC460" s="205">
        <v>7</v>
      </c>
      <c r="AZ460" s="205">
        <v>2</v>
      </c>
      <c r="BA460" s="205">
        <f>IF(AZ460=1,G460,0)</f>
        <v>0</v>
      </c>
      <c r="BB460" s="205">
        <f>IF(AZ460=2,G460,0)</f>
        <v>0</v>
      </c>
      <c r="BC460" s="205">
        <f>IF(AZ460=3,G460,0)</f>
        <v>0</v>
      </c>
      <c r="BD460" s="205">
        <f>IF(AZ460=4,G460,0)</f>
        <v>0</v>
      </c>
      <c r="BE460" s="205">
        <f>IF(AZ460=5,G460,0)</f>
        <v>0</v>
      </c>
      <c r="CA460" s="232">
        <v>1</v>
      </c>
      <c r="CB460" s="232">
        <v>7</v>
      </c>
    </row>
    <row r="461" spans="1:80" ht="33.75">
      <c r="A461" s="241"/>
      <c r="B461" s="245"/>
      <c r="C461" s="375" t="s">
        <v>481</v>
      </c>
      <c r="D461" s="376"/>
      <c r="E461" s="246">
        <v>224.5505</v>
      </c>
      <c r="F461" s="247"/>
      <c r="G461" s="248"/>
      <c r="H461" s="249"/>
      <c r="I461" s="243"/>
      <c r="J461" s="250"/>
      <c r="K461" s="243"/>
      <c r="M461" s="244" t="s">
        <v>481</v>
      </c>
      <c r="O461" s="232"/>
    </row>
    <row r="462" spans="1:80">
      <c r="A462" s="241"/>
      <c r="B462" s="245"/>
      <c r="C462" s="375" t="s">
        <v>482</v>
      </c>
      <c r="D462" s="376"/>
      <c r="E462" s="246">
        <v>8.798</v>
      </c>
      <c r="F462" s="247"/>
      <c r="G462" s="248"/>
      <c r="H462" s="249"/>
      <c r="I462" s="243"/>
      <c r="J462" s="250"/>
      <c r="K462" s="243"/>
      <c r="M462" s="244" t="s">
        <v>482</v>
      </c>
      <c r="O462" s="232"/>
    </row>
    <row r="463" spans="1:80">
      <c r="A463" s="233">
        <v>143</v>
      </c>
      <c r="B463" s="234" t="s">
        <v>483</v>
      </c>
      <c r="C463" s="235" t="s">
        <v>484</v>
      </c>
      <c r="D463" s="236" t="s">
        <v>1856</v>
      </c>
      <c r="E463" s="237">
        <v>19.95</v>
      </c>
      <c r="F463" s="237">
        <v>0</v>
      </c>
      <c r="G463" s="238">
        <f>E463*F463</f>
        <v>0</v>
      </c>
      <c r="H463" s="239">
        <v>1.58E-3</v>
      </c>
      <c r="I463" s="240">
        <f>E463*H463</f>
        <v>3.1521E-2</v>
      </c>
      <c r="J463" s="239">
        <v>0</v>
      </c>
      <c r="K463" s="240">
        <f>E463*J463</f>
        <v>0</v>
      </c>
      <c r="O463" s="232">
        <v>2</v>
      </c>
      <c r="AA463" s="205">
        <v>1</v>
      </c>
      <c r="AB463" s="205">
        <v>7</v>
      </c>
      <c r="AC463" s="205">
        <v>7</v>
      </c>
      <c r="AZ463" s="205">
        <v>2</v>
      </c>
      <c r="BA463" s="205">
        <f>IF(AZ463=1,G463,0)</f>
        <v>0</v>
      </c>
      <c r="BB463" s="205">
        <f>IF(AZ463=2,G463,0)</f>
        <v>0</v>
      </c>
      <c r="BC463" s="205">
        <f>IF(AZ463=3,G463,0)</f>
        <v>0</v>
      </c>
      <c r="BD463" s="205">
        <f>IF(AZ463=4,G463,0)</f>
        <v>0</v>
      </c>
      <c r="BE463" s="205">
        <f>IF(AZ463=5,G463,0)</f>
        <v>0</v>
      </c>
      <c r="CA463" s="232">
        <v>1</v>
      </c>
      <c r="CB463" s="232">
        <v>7</v>
      </c>
    </row>
    <row r="464" spans="1:80">
      <c r="A464" s="241"/>
      <c r="B464" s="245"/>
      <c r="C464" s="375" t="s">
        <v>485</v>
      </c>
      <c r="D464" s="376"/>
      <c r="E464" s="246">
        <v>19.95</v>
      </c>
      <c r="F464" s="247"/>
      <c r="G464" s="248"/>
      <c r="H464" s="249"/>
      <c r="I464" s="243"/>
      <c r="J464" s="250"/>
      <c r="K464" s="243"/>
      <c r="M464" s="244" t="s">
        <v>485</v>
      </c>
      <c r="O464" s="232"/>
    </row>
    <row r="465" spans="1:80">
      <c r="A465" s="233">
        <v>144</v>
      </c>
      <c r="B465" s="234" t="s">
        <v>486</v>
      </c>
      <c r="C465" s="235" t="s">
        <v>487</v>
      </c>
      <c r="D465" s="236" t="s">
        <v>1856</v>
      </c>
      <c r="E465" s="237">
        <v>7.8</v>
      </c>
      <c r="F465" s="237">
        <v>0</v>
      </c>
      <c r="G465" s="238">
        <f>E465*F465</f>
        <v>0</v>
      </c>
      <c r="H465" s="239">
        <v>6.3000000000000003E-4</v>
      </c>
      <c r="I465" s="240">
        <f>E465*H465</f>
        <v>4.914E-3</v>
      </c>
      <c r="J465" s="239">
        <v>0</v>
      </c>
      <c r="K465" s="240">
        <f>E465*J465</f>
        <v>0</v>
      </c>
      <c r="O465" s="232">
        <v>2</v>
      </c>
      <c r="AA465" s="205">
        <v>1</v>
      </c>
      <c r="AB465" s="205">
        <v>7</v>
      </c>
      <c r="AC465" s="205">
        <v>7</v>
      </c>
      <c r="AZ465" s="205">
        <v>2</v>
      </c>
      <c r="BA465" s="205">
        <f>IF(AZ465=1,G465,0)</f>
        <v>0</v>
      </c>
      <c r="BB465" s="205">
        <f>IF(AZ465=2,G465,0)</f>
        <v>0</v>
      </c>
      <c r="BC465" s="205">
        <f>IF(AZ465=3,G465,0)</f>
        <v>0</v>
      </c>
      <c r="BD465" s="205">
        <f>IF(AZ465=4,G465,0)</f>
        <v>0</v>
      </c>
      <c r="BE465" s="205">
        <f>IF(AZ465=5,G465,0)</f>
        <v>0</v>
      </c>
      <c r="CA465" s="232">
        <v>1</v>
      </c>
      <c r="CB465" s="232">
        <v>7</v>
      </c>
    </row>
    <row r="466" spans="1:80">
      <c r="A466" s="241"/>
      <c r="B466" s="245"/>
      <c r="C466" s="375" t="s">
        <v>488</v>
      </c>
      <c r="D466" s="376"/>
      <c r="E466" s="246">
        <v>7.8</v>
      </c>
      <c r="F466" s="247"/>
      <c r="G466" s="248"/>
      <c r="H466" s="249"/>
      <c r="I466" s="243"/>
      <c r="J466" s="250"/>
      <c r="K466" s="243"/>
      <c r="M466" s="244" t="s">
        <v>488</v>
      </c>
      <c r="O466" s="232"/>
    </row>
    <row r="467" spans="1:80">
      <c r="A467" s="233">
        <v>145</v>
      </c>
      <c r="B467" s="234" t="s">
        <v>489</v>
      </c>
      <c r="C467" s="235" t="s">
        <v>490</v>
      </c>
      <c r="D467" s="236" t="s">
        <v>1856</v>
      </c>
      <c r="E467" s="237">
        <v>43.25</v>
      </c>
      <c r="F467" s="237">
        <v>0</v>
      </c>
      <c r="G467" s="238">
        <f>E467*F467</f>
        <v>0</v>
      </c>
      <c r="H467" s="239">
        <v>6.3000000000000003E-4</v>
      </c>
      <c r="I467" s="240">
        <f>E467*H467</f>
        <v>2.7247500000000001E-2</v>
      </c>
      <c r="J467" s="239">
        <v>0</v>
      </c>
      <c r="K467" s="240">
        <f>E467*J467</f>
        <v>0</v>
      </c>
      <c r="O467" s="232">
        <v>2</v>
      </c>
      <c r="AA467" s="205">
        <v>1</v>
      </c>
      <c r="AB467" s="205">
        <v>7</v>
      </c>
      <c r="AC467" s="205">
        <v>7</v>
      </c>
      <c r="AZ467" s="205">
        <v>2</v>
      </c>
      <c r="BA467" s="205">
        <f>IF(AZ467=1,G467,0)</f>
        <v>0</v>
      </c>
      <c r="BB467" s="205">
        <f>IF(AZ467=2,G467,0)</f>
        <v>0</v>
      </c>
      <c r="BC467" s="205">
        <f>IF(AZ467=3,G467,0)</f>
        <v>0</v>
      </c>
      <c r="BD467" s="205">
        <f>IF(AZ467=4,G467,0)</f>
        <v>0</v>
      </c>
      <c r="BE467" s="205">
        <f>IF(AZ467=5,G467,0)</f>
        <v>0</v>
      </c>
      <c r="CA467" s="232">
        <v>1</v>
      </c>
      <c r="CB467" s="232">
        <v>7</v>
      </c>
    </row>
    <row r="468" spans="1:80">
      <c r="A468" s="241"/>
      <c r="B468" s="245"/>
      <c r="C468" s="375" t="s">
        <v>491</v>
      </c>
      <c r="D468" s="376"/>
      <c r="E468" s="246">
        <v>43.25</v>
      </c>
      <c r="F468" s="247"/>
      <c r="G468" s="248"/>
      <c r="H468" s="249"/>
      <c r="I468" s="243"/>
      <c r="J468" s="250"/>
      <c r="K468" s="243"/>
      <c r="M468" s="244" t="s">
        <v>491</v>
      </c>
      <c r="O468" s="232"/>
    </row>
    <row r="469" spans="1:80" ht="22.5">
      <c r="A469" s="233">
        <v>146</v>
      </c>
      <c r="B469" s="234" t="s">
        <v>872</v>
      </c>
      <c r="C469" s="235" t="s">
        <v>873</v>
      </c>
      <c r="D469" s="236" t="s">
        <v>1739</v>
      </c>
      <c r="E469" s="237">
        <v>233.3485</v>
      </c>
      <c r="F469" s="237">
        <v>0</v>
      </c>
      <c r="G469" s="238">
        <f>E469*F469</f>
        <v>0</v>
      </c>
      <c r="H469" s="239">
        <v>0</v>
      </c>
      <c r="I469" s="240">
        <f>E469*H469</f>
        <v>0</v>
      </c>
      <c r="J469" s="239">
        <v>0</v>
      </c>
      <c r="K469" s="240">
        <f>E469*J469</f>
        <v>0</v>
      </c>
      <c r="O469" s="232">
        <v>2</v>
      </c>
      <c r="AA469" s="205">
        <v>1</v>
      </c>
      <c r="AB469" s="205">
        <v>7</v>
      </c>
      <c r="AC469" s="205">
        <v>7</v>
      </c>
      <c r="AZ469" s="205">
        <v>2</v>
      </c>
      <c r="BA469" s="205">
        <f>IF(AZ469=1,G469,0)</f>
        <v>0</v>
      </c>
      <c r="BB469" s="205">
        <f>IF(AZ469=2,G469,0)</f>
        <v>0</v>
      </c>
      <c r="BC469" s="205">
        <f>IF(AZ469=3,G469,0)</f>
        <v>0</v>
      </c>
      <c r="BD469" s="205">
        <f>IF(AZ469=4,G469,0)</f>
        <v>0</v>
      </c>
      <c r="BE469" s="205">
        <f>IF(AZ469=5,G469,0)</f>
        <v>0</v>
      </c>
      <c r="CA469" s="232">
        <v>1</v>
      </c>
      <c r="CB469" s="232">
        <v>7</v>
      </c>
    </row>
    <row r="470" spans="1:80">
      <c r="A470" s="241"/>
      <c r="B470" s="245"/>
      <c r="C470" s="375" t="s">
        <v>492</v>
      </c>
      <c r="D470" s="376"/>
      <c r="E470" s="246">
        <v>233.3485</v>
      </c>
      <c r="F470" s="247"/>
      <c r="G470" s="248"/>
      <c r="H470" s="249"/>
      <c r="I470" s="243"/>
      <c r="J470" s="250"/>
      <c r="K470" s="243"/>
      <c r="M470" s="244" t="s">
        <v>492</v>
      </c>
      <c r="O470" s="232"/>
    </row>
    <row r="471" spans="1:80" ht="22.5">
      <c r="A471" s="233">
        <v>147</v>
      </c>
      <c r="B471" s="234" t="s">
        <v>493</v>
      </c>
      <c r="C471" s="235" t="s">
        <v>494</v>
      </c>
      <c r="D471" s="236" t="s">
        <v>1798</v>
      </c>
      <c r="E471" s="237">
        <v>3</v>
      </c>
      <c r="F471" s="237">
        <v>0</v>
      </c>
      <c r="G471" s="238">
        <f>E471*F471</f>
        <v>0</v>
      </c>
      <c r="H471" s="239">
        <v>0</v>
      </c>
      <c r="I471" s="240">
        <f>E471*H471</f>
        <v>0</v>
      </c>
      <c r="J471" s="239"/>
      <c r="K471" s="240">
        <f>E471*J471</f>
        <v>0</v>
      </c>
      <c r="O471" s="232">
        <v>2</v>
      </c>
      <c r="AA471" s="205">
        <v>12</v>
      </c>
      <c r="AB471" s="205">
        <v>0</v>
      </c>
      <c r="AC471" s="205">
        <v>4</v>
      </c>
      <c r="AZ471" s="205">
        <v>2</v>
      </c>
      <c r="BA471" s="205">
        <f>IF(AZ471=1,G471,0)</f>
        <v>0</v>
      </c>
      <c r="BB471" s="205">
        <f>IF(AZ471=2,G471,0)</f>
        <v>0</v>
      </c>
      <c r="BC471" s="205">
        <f>IF(AZ471=3,G471,0)</f>
        <v>0</v>
      </c>
      <c r="BD471" s="205">
        <f>IF(AZ471=4,G471,0)</f>
        <v>0</v>
      </c>
      <c r="BE471" s="205">
        <f>IF(AZ471=5,G471,0)</f>
        <v>0</v>
      </c>
      <c r="CA471" s="232">
        <v>12</v>
      </c>
      <c r="CB471" s="232">
        <v>0</v>
      </c>
    </row>
    <row r="472" spans="1:80">
      <c r="A472" s="241"/>
      <c r="B472" s="245"/>
      <c r="C472" s="375" t="s">
        <v>495</v>
      </c>
      <c r="D472" s="376"/>
      <c r="E472" s="246">
        <v>3</v>
      </c>
      <c r="F472" s="247"/>
      <c r="G472" s="248"/>
      <c r="H472" s="249"/>
      <c r="I472" s="243"/>
      <c r="J472" s="250"/>
      <c r="K472" s="243"/>
      <c r="M472" s="244" t="s">
        <v>495</v>
      </c>
      <c r="O472" s="232"/>
    </row>
    <row r="473" spans="1:80" ht="22.5">
      <c r="A473" s="233">
        <v>148</v>
      </c>
      <c r="B473" s="234" t="s">
        <v>496</v>
      </c>
      <c r="C473" s="235" t="s">
        <v>497</v>
      </c>
      <c r="D473" s="236" t="s">
        <v>1739</v>
      </c>
      <c r="E473" s="237">
        <v>256.68340000000001</v>
      </c>
      <c r="F473" s="237">
        <v>0</v>
      </c>
      <c r="G473" s="238">
        <f>E473*F473</f>
        <v>0</v>
      </c>
      <c r="H473" s="239">
        <v>2.4399999999999999E-3</v>
      </c>
      <c r="I473" s="240">
        <f>E473*H473</f>
        <v>0.62630749600000002</v>
      </c>
      <c r="J473" s="239"/>
      <c r="K473" s="240">
        <f>E473*J473</f>
        <v>0</v>
      </c>
      <c r="O473" s="232">
        <v>2</v>
      </c>
      <c r="AA473" s="205">
        <v>3</v>
      </c>
      <c r="AB473" s="205">
        <v>7</v>
      </c>
      <c r="AC473" s="205">
        <v>283221322</v>
      </c>
      <c r="AZ473" s="205">
        <v>2</v>
      </c>
      <c r="BA473" s="205">
        <f>IF(AZ473=1,G473,0)</f>
        <v>0</v>
      </c>
      <c r="BB473" s="205">
        <f>IF(AZ473=2,G473,0)</f>
        <v>0</v>
      </c>
      <c r="BC473" s="205">
        <f>IF(AZ473=3,G473,0)</f>
        <v>0</v>
      </c>
      <c r="BD473" s="205">
        <f>IF(AZ473=4,G473,0)</f>
        <v>0</v>
      </c>
      <c r="BE473" s="205">
        <f>IF(AZ473=5,G473,0)</f>
        <v>0</v>
      </c>
      <c r="CA473" s="232">
        <v>3</v>
      </c>
      <c r="CB473" s="232">
        <v>7</v>
      </c>
    </row>
    <row r="474" spans="1:80">
      <c r="A474" s="241"/>
      <c r="B474" s="245"/>
      <c r="C474" s="375" t="s">
        <v>498</v>
      </c>
      <c r="D474" s="376"/>
      <c r="E474" s="246">
        <v>256.68340000000001</v>
      </c>
      <c r="F474" s="247"/>
      <c r="G474" s="248"/>
      <c r="H474" s="249"/>
      <c r="I474" s="243"/>
      <c r="J474" s="250"/>
      <c r="K474" s="243"/>
      <c r="M474" s="244" t="s">
        <v>498</v>
      </c>
      <c r="O474" s="232"/>
    </row>
    <row r="475" spans="1:80">
      <c r="A475" s="233">
        <v>149</v>
      </c>
      <c r="B475" s="234" t="s">
        <v>499</v>
      </c>
      <c r="C475" s="235" t="s">
        <v>500</v>
      </c>
      <c r="D475" s="236" t="s">
        <v>1739</v>
      </c>
      <c r="E475" s="237">
        <v>270.34199999999998</v>
      </c>
      <c r="F475" s="237">
        <v>0</v>
      </c>
      <c r="G475" s="238">
        <f>E475*F475</f>
        <v>0</v>
      </c>
      <c r="H475" s="239">
        <v>4.5999999999999999E-3</v>
      </c>
      <c r="I475" s="240">
        <f>E475*H475</f>
        <v>1.2435731999999999</v>
      </c>
      <c r="J475" s="239"/>
      <c r="K475" s="240">
        <f>E475*J475</f>
        <v>0</v>
      </c>
      <c r="O475" s="232">
        <v>2</v>
      </c>
      <c r="AA475" s="205">
        <v>3</v>
      </c>
      <c r="AB475" s="205">
        <v>7</v>
      </c>
      <c r="AC475" s="205">
        <v>62843016</v>
      </c>
      <c r="AZ475" s="205">
        <v>2</v>
      </c>
      <c r="BA475" s="205">
        <f>IF(AZ475=1,G475,0)</f>
        <v>0</v>
      </c>
      <c r="BB475" s="205">
        <f>IF(AZ475=2,G475,0)</f>
        <v>0</v>
      </c>
      <c r="BC475" s="205">
        <f>IF(AZ475=3,G475,0)</f>
        <v>0</v>
      </c>
      <c r="BD475" s="205">
        <f>IF(AZ475=4,G475,0)</f>
        <v>0</v>
      </c>
      <c r="BE475" s="205">
        <f>IF(AZ475=5,G475,0)</f>
        <v>0</v>
      </c>
      <c r="CA475" s="232">
        <v>3</v>
      </c>
      <c r="CB475" s="232">
        <v>7</v>
      </c>
    </row>
    <row r="476" spans="1:80" ht="22.5">
      <c r="A476" s="241"/>
      <c r="B476" s="245"/>
      <c r="C476" s="375" t="s">
        <v>501</v>
      </c>
      <c r="D476" s="376"/>
      <c r="E476" s="246">
        <v>270.34199999999998</v>
      </c>
      <c r="F476" s="247"/>
      <c r="G476" s="248"/>
      <c r="H476" s="249"/>
      <c r="I476" s="243"/>
      <c r="J476" s="250"/>
      <c r="K476" s="243"/>
      <c r="M476" s="244" t="s">
        <v>501</v>
      </c>
      <c r="O476" s="232"/>
    </row>
    <row r="477" spans="1:80">
      <c r="A477" s="233">
        <v>150</v>
      </c>
      <c r="B477" s="234" t="s">
        <v>502</v>
      </c>
      <c r="C477" s="235" t="s">
        <v>503</v>
      </c>
      <c r="D477" s="236" t="s">
        <v>1739</v>
      </c>
      <c r="E477" s="237">
        <v>270.34199999999998</v>
      </c>
      <c r="F477" s="237">
        <v>0</v>
      </c>
      <c r="G477" s="238">
        <f>E477*F477</f>
        <v>0</v>
      </c>
      <c r="H477" s="239">
        <v>3.8E-3</v>
      </c>
      <c r="I477" s="240">
        <f>E477*H477</f>
        <v>1.0272995999999999</v>
      </c>
      <c r="J477" s="239"/>
      <c r="K477" s="240">
        <f>E477*J477</f>
        <v>0</v>
      </c>
      <c r="O477" s="232">
        <v>2</v>
      </c>
      <c r="AA477" s="205">
        <v>3</v>
      </c>
      <c r="AB477" s="205">
        <v>7</v>
      </c>
      <c r="AC477" s="205">
        <v>62852269</v>
      </c>
      <c r="AZ477" s="205">
        <v>2</v>
      </c>
      <c r="BA477" s="205">
        <f>IF(AZ477=1,G477,0)</f>
        <v>0</v>
      </c>
      <c r="BB477" s="205">
        <f>IF(AZ477=2,G477,0)</f>
        <v>0</v>
      </c>
      <c r="BC477" s="205">
        <f>IF(AZ477=3,G477,0)</f>
        <v>0</v>
      </c>
      <c r="BD477" s="205">
        <f>IF(AZ477=4,G477,0)</f>
        <v>0</v>
      </c>
      <c r="BE477" s="205">
        <f>IF(AZ477=5,G477,0)</f>
        <v>0</v>
      </c>
      <c r="CA477" s="232">
        <v>3</v>
      </c>
      <c r="CB477" s="232">
        <v>7</v>
      </c>
    </row>
    <row r="478" spans="1:80" ht="22.5">
      <c r="A478" s="241"/>
      <c r="B478" s="245"/>
      <c r="C478" s="375" t="s">
        <v>501</v>
      </c>
      <c r="D478" s="376"/>
      <c r="E478" s="246">
        <v>270.34199999999998</v>
      </c>
      <c r="F478" s="247"/>
      <c r="G478" s="248"/>
      <c r="H478" s="249"/>
      <c r="I478" s="243"/>
      <c r="J478" s="250"/>
      <c r="K478" s="243"/>
      <c r="M478" s="244" t="s">
        <v>501</v>
      </c>
      <c r="O478" s="232"/>
    </row>
    <row r="479" spans="1:80">
      <c r="A479" s="233">
        <v>151</v>
      </c>
      <c r="B479" s="234" t="s">
        <v>875</v>
      </c>
      <c r="C479" s="235" t="s">
        <v>876</v>
      </c>
      <c r="D479" s="236" t="s">
        <v>1739</v>
      </c>
      <c r="E479" s="237">
        <v>256.68340000000001</v>
      </c>
      <c r="F479" s="237">
        <v>0</v>
      </c>
      <c r="G479" s="238">
        <f>E479*F479</f>
        <v>0</v>
      </c>
      <c r="H479" s="239">
        <v>2.9999999999999997E-4</v>
      </c>
      <c r="I479" s="240">
        <f>E479*H479</f>
        <v>7.7005019999999993E-2</v>
      </c>
      <c r="J479" s="239"/>
      <c r="K479" s="240">
        <f>E479*J479</f>
        <v>0</v>
      </c>
      <c r="O479" s="232">
        <v>2</v>
      </c>
      <c r="AA479" s="205">
        <v>3</v>
      </c>
      <c r="AB479" s="205">
        <v>7</v>
      </c>
      <c r="AC479" s="205">
        <v>67390526</v>
      </c>
      <c r="AZ479" s="205">
        <v>2</v>
      </c>
      <c r="BA479" s="205">
        <f>IF(AZ479=1,G479,0)</f>
        <v>0</v>
      </c>
      <c r="BB479" s="205">
        <f>IF(AZ479=2,G479,0)</f>
        <v>0</v>
      </c>
      <c r="BC479" s="205">
        <f>IF(AZ479=3,G479,0)</f>
        <v>0</v>
      </c>
      <c r="BD479" s="205">
        <f>IF(AZ479=4,G479,0)</f>
        <v>0</v>
      </c>
      <c r="BE479" s="205">
        <f>IF(AZ479=5,G479,0)</f>
        <v>0</v>
      </c>
      <c r="CA479" s="232">
        <v>3</v>
      </c>
      <c r="CB479" s="232">
        <v>7</v>
      </c>
    </row>
    <row r="480" spans="1:80" ht="22.5">
      <c r="A480" s="241"/>
      <c r="B480" s="245"/>
      <c r="C480" s="375" t="s">
        <v>504</v>
      </c>
      <c r="D480" s="376"/>
      <c r="E480" s="246">
        <v>256.68340000000001</v>
      </c>
      <c r="F480" s="247"/>
      <c r="G480" s="248"/>
      <c r="H480" s="249"/>
      <c r="I480" s="243"/>
      <c r="J480" s="250"/>
      <c r="K480" s="243"/>
      <c r="M480" s="244" t="s">
        <v>504</v>
      </c>
      <c r="O480" s="232"/>
    </row>
    <row r="481" spans="1:80">
      <c r="A481" s="233">
        <v>152</v>
      </c>
      <c r="B481" s="234" t="s">
        <v>878</v>
      </c>
      <c r="C481" s="235" t="s">
        <v>879</v>
      </c>
      <c r="D481" s="236" t="s">
        <v>1581</v>
      </c>
      <c r="E481" s="237"/>
      <c r="F481" s="237">
        <v>0</v>
      </c>
      <c r="G481" s="238">
        <f t="shared" ref="G481:G488" si="8">E481*F481</f>
        <v>0</v>
      </c>
      <c r="H481" s="239">
        <v>0</v>
      </c>
      <c r="I481" s="240">
        <f t="shared" ref="I481:I488" si="9">E481*H481</f>
        <v>0</v>
      </c>
      <c r="J481" s="239"/>
      <c r="K481" s="240">
        <f t="shared" ref="K481:K488" si="10">E481*J481</f>
        <v>0</v>
      </c>
      <c r="O481" s="232">
        <v>2</v>
      </c>
      <c r="AA481" s="205">
        <v>7</v>
      </c>
      <c r="AB481" s="205">
        <v>1002</v>
      </c>
      <c r="AC481" s="205">
        <v>5</v>
      </c>
      <c r="AZ481" s="205">
        <v>2</v>
      </c>
      <c r="BA481" s="205">
        <f t="shared" ref="BA481:BA488" si="11">IF(AZ481=1,G481,0)</f>
        <v>0</v>
      </c>
      <c r="BB481" s="205">
        <f t="shared" ref="BB481:BB488" si="12">IF(AZ481=2,G481,0)</f>
        <v>0</v>
      </c>
      <c r="BC481" s="205">
        <f t="shared" ref="BC481:BC488" si="13">IF(AZ481=3,G481,0)</f>
        <v>0</v>
      </c>
      <c r="BD481" s="205">
        <f t="shared" ref="BD481:BD488" si="14">IF(AZ481=4,G481,0)</f>
        <v>0</v>
      </c>
      <c r="BE481" s="205">
        <f t="shared" ref="BE481:BE488" si="15">IF(AZ481=5,G481,0)</f>
        <v>0</v>
      </c>
      <c r="CA481" s="232">
        <v>7</v>
      </c>
      <c r="CB481" s="232">
        <v>1002</v>
      </c>
    </row>
    <row r="482" spans="1:80">
      <c r="A482" s="233">
        <v>153</v>
      </c>
      <c r="B482" s="234" t="s">
        <v>785</v>
      </c>
      <c r="C482" s="235" t="s">
        <v>786</v>
      </c>
      <c r="D482" s="236" t="s">
        <v>1772</v>
      </c>
      <c r="E482" s="237">
        <v>7.0960000000000001</v>
      </c>
      <c r="F482" s="237">
        <v>0</v>
      </c>
      <c r="G482" s="238">
        <f t="shared" si="8"/>
        <v>0</v>
      </c>
      <c r="H482" s="239">
        <v>0</v>
      </c>
      <c r="I482" s="240">
        <f t="shared" si="9"/>
        <v>0</v>
      </c>
      <c r="J482" s="239"/>
      <c r="K482" s="240">
        <f t="shared" si="10"/>
        <v>0</v>
      </c>
      <c r="O482" s="232">
        <v>2</v>
      </c>
      <c r="AA482" s="205">
        <v>8</v>
      </c>
      <c r="AB482" s="205">
        <v>0</v>
      </c>
      <c r="AC482" s="205">
        <v>3</v>
      </c>
      <c r="AZ482" s="205">
        <v>2</v>
      </c>
      <c r="BA482" s="205">
        <f t="shared" si="11"/>
        <v>0</v>
      </c>
      <c r="BB482" s="205">
        <f t="shared" si="12"/>
        <v>0</v>
      </c>
      <c r="BC482" s="205">
        <f t="shared" si="13"/>
        <v>0</v>
      </c>
      <c r="BD482" s="205">
        <f t="shared" si="14"/>
        <v>0</v>
      </c>
      <c r="BE482" s="205">
        <f t="shared" si="15"/>
        <v>0</v>
      </c>
      <c r="CA482" s="232">
        <v>8</v>
      </c>
      <c r="CB482" s="232">
        <v>0</v>
      </c>
    </row>
    <row r="483" spans="1:80">
      <c r="A483" s="233">
        <v>154</v>
      </c>
      <c r="B483" s="234" t="s">
        <v>787</v>
      </c>
      <c r="C483" s="235" t="s">
        <v>788</v>
      </c>
      <c r="D483" s="236" t="s">
        <v>1772</v>
      </c>
      <c r="E483" s="237">
        <v>7.0960000000000001</v>
      </c>
      <c r="F483" s="237">
        <v>0</v>
      </c>
      <c r="G483" s="238">
        <f t="shared" si="8"/>
        <v>0</v>
      </c>
      <c r="H483" s="239">
        <v>0</v>
      </c>
      <c r="I483" s="240">
        <f t="shared" si="9"/>
        <v>0</v>
      </c>
      <c r="J483" s="239"/>
      <c r="K483" s="240">
        <f t="shared" si="10"/>
        <v>0</v>
      </c>
      <c r="O483" s="232">
        <v>2</v>
      </c>
      <c r="AA483" s="205">
        <v>8</v>
      </c>
      <c r="AB483" s="205">
        <v>0</v>
      </c>
      <c r="AC483" s="205">
        <v>3</v>
      </c>
      <c r="AZ483" s="205">
        <v>2</v>
      </c>
      <c r="BA483" s="205">
        <f t="shared" si="11"/>
        <v>0</v>
      </c>
      <c r="BB483" s="205">
        <f t="shared" si="12"/>
        <v>0</v>
      </c>
      <c r="BC483" s="205">
        <f t="shared" si="13"/>
        <v>0</v>
      </c>
      <c r="BD483" s="205">
        <f t="shared" si="14"/>
        <v>0</v>
      </c>
      <c r="BE483" s="205">
        <f t="shared" si="15"/>
        <v>0</v>
      </c>
      <c r="CA483" s="232">
        <v>8</v>
      </c>
      <c r="CB483" s="232">
        <v>0</v>
      </c>
    </row>
    <row r="484" spans="1:80">
      <c r="A484" s="233">
        <v>155</v>
      </c>
      <c r="B484" s="234" t="s">
        <v>789</v>
      </c>
      <c r="C484" s="235" t="s">
        <v>790</v>
      </c>
      <c r="D484" s="236" t="s">
        <v>1772</v>
      </c>
      <c r="E484" s="237">
        <v>63.863999999999997</v>
      </c>
      <c r="F484" s="237">
        <v>0</v>
      </c>
      <c r="G484" s="238">
        <f t="shared" si="8"/>
        <v>0</v>
      </c>
      <c r="H484" s="239">
        <v>0</v>
      </c>
      <c r="I484" s="240">
        <f t="shared" si="9"/>
        <v>0</v>
      </c>
      <c r="J484" s="239"/>
      <c r="K484" s="240">
        <f t="shared" si="10"/>
        <v>0</v>
      </c>
      <c r="O484" s="232">
        <v>2</v>
      </c>
      <c r="AA484" s="205">
        <v>8</v>
      </c>
      <c r="AB484" s="205">
        <v>0</v>
      </c>
      <c r="AC484" s="205">
        <v>3</v>
      </c>
      <c r="AZ484" s="205">
        <v>2</v>
      </c>
      <c r="BA484" s="205">
        <f t="shared" si="11"/>
        <v>0</v>
      </c>
      <c r="BB484" s="205">
        <f t="shared" si="12"/>
        <v>0</v>
      </c>
      <c r="BC484" s="205">
        <f t="shared" si="13"/>
        <v>0</v>
      </c>
      <c r="BD484" s="205">
        <f t="shared" si="14"/>
        <v>0</v>
      </c>
      <c r="BE484" s="205">
        <f t="shared" si="15"/>
        <v>0</v>
      </c>
      <c r="CA484" s="232">
        <v>8</v>
      </c>
      <c r="CB484" s="232">
        <v>0</v>
      </c>
    </row>
    <row r="485" spans="1:80">
      <c r="A485" s="233">
        <v>156</v>
      </c>
      <c r="B485" s="234" t="s">
        <v>791</v>
      </c>
      <c r="C485" s="235" t="s">
        <v>792</v>
      </c>
      <c r="D485" s="236" t="s">
        <v>1772</v>
      </c>
      <c r="E485" s="237">
        <v>7.0960000000000001</v>
      </c>
      <c r="F485" s="237">
        <v>0</v>
      </c>
      <c r="G485" s="238">
        <f t="shared" si="8"/>
        <v>0</v>
      </c>
      <c r="H485" s="239">
        <v>0</v>
      </c>
      <c r="I485" s="240">
        <f t="shared" si="9"/>
        <v>0</v>
      </c>
      <c r="J485" s="239"/>
      <c r="K485" s="240">
        <f t="shared" si="10"/>
        <v>0</v>
      </c>
      <c r="O485" s="232">
        <v>2</v>
      </c>
      <c r="AA485" s="205">
        <v>8</v>
      </c>
      <c r="AB485" s="205">
        <v>0</v>
      </c>
      <c r="AC485" s="205">
        <v>3</v>
      </c>
      <c r="AZ485" s="205">
        <v>2</v>
      </c>
      <c r="BA485" s="205">
        <f t="shared" si="11"/>
        <v>0</v>
      </c>
      <c r="BB485" s="205">
        <f t="shared" si="12"/>
        <v>0</v>
      </c>
      <c r="BC485" s="205">
        <f t="shared" si="13"/>
        <v>0</v>
      </c>
      <c r="BD485" s="205">
        <f t="shared" si="14"/>
        <v>0</v>
      </c>
      <c r="BE485" s="205">
        <f t="shared" si="15"/>
        <v>0</v>
      </c>
      <c r="CA485" s="232">
        <v>8</v>
      </c>
      <c r="CB485" s="232">
        <v>0</v>
      </c>
    </row>
    <row r="486" spans="1:80">
      <c r="A486" s="233">
        <v>157</v>
      </c>
      <c r="B486" s="234" t="s">
        <v>922</v>
      </c>
      <c r="C486" s="235" t="s">
        <v>923</v>
      </c>
      <c r="D486" s="236" t="s">
        <v>1772</v>
      </c>
      <c r="E486" s="237">
        <v>7.0960000000000001</v>
      </c>
      <c r="F486" s="237">
        <v>0</v>
      </c>
      <c r="G486" s="238">
        <f t="shared" si="8"/>
        <v>0</v>
      </c>
      <c r="H486" s="239">
        <v>0</v>
      </c>
      <c r="I486" s="240">
        <f t="shared" si="9"/>
        <v>0</v>
      </c>
      <c r="J486" s="239"/>
      <c r="K486" s="240">
        <f t="shared" si="10"/>
        <v>0</v>
      </c>
      <c r="O486" s="232">
        <v>2</v>
      </c>
      <c r="AA486" s="205">
        <v>8</v>
      </c>
      <c r="AB486" s="205">
        <v>0</v>
      </c>
      <c r="AC486" s="205">
        <v>3</v>
      </c>
      <c r="AZ486" s="205">
        <v>2</v>
      </c>
      <c r="BA486" s="205">
        <f t="shared" si="11"/>
        <v>0</v>
      </c>
      <c r="BB486" s="205">
        <f t="shared" si="12"/>
        <v>0</v>
      </c>
      <c r="BC486" s="205">
        <f t="shared" si="13"/>
        <v>0</v>
      </c>
      <c r="BD486" s="205">
        <f t="shared" si="14"/>
        <v>0</v>
      </c>
      <c r="BE486" s="205">
        <f t="shared" si="15"/>
        <v>0</v>
      </c>
      <c r="CA486" s="232">
        <v>8</v>
      </c>
      <c r="CB486" s="232">
        <v>0</v>
      </c>
    </row>
    <row r="487" spans="1:80">
      <c r="A487" s="233">
        <v>158</v>
      </c>
      <c r="B487" s="234" t="s">
        <v>924</v>
      </c>
      <c r="C487" s="235" t="s">
        <v>925</v>
      </c>
      <c r="D487" s="236" t="s">
        <v>1772</v>
      </c>
      <c r="E487" s="237">
        <v>7.0960000000000001</v>
      </c>
      <c r="F487" s="237">
        <v>0</v>
      </c>
      <c r="G487" s="238">
        <f t="shared" si="8"/>
        <v>0</v>
      </c>
      <c r="H487" s="239">
        <v>0</v>
      </c>
      <c r="I487" s="240">
        <f t="shared" si="9"/>
        <v>0</v>
      </c>
      <c r="J487" s="239"/>
      <c r="K487" s="240">
        <f t="shared" si="10"/>
        <v>0</v>
      </c>
      <c r="O487" s="232">
        <v>2</v>
      </c>
      <c r="AA487" s="205">
        <v>8</v>
      </c>
      <c r="AB487" s="205">
        <v>0</v>
      </c>
      <c r="AC487" s="205">
        <v>3</v>
      </c>
      <c r="AZ487" s="205">
        <v>2</v>
      </c>
      <c r="BA487" s="205">
        <f t="shared" si="11"/>
        <v>0</v>
      </c>
      <c r="BB487" s="205">
        <f t="shared" si="12"/>
        <v>0</v>
      </c>
      <c r="BC487" s="205">
        <f t="shared" si="13"/>
        <v>0</v>
      </c>
      <c r="BD487" s="205">
        <f t="shared" si="14"/>
        <v>0</v>
      </c>
      <c r="BE487" s="205">
        <f t="shared" si="15"/>
        <v>0</v>
      </c>
      <c r="CA487" s="232">
        <v>8</v>
      </c>
      <c r="CB487" s="232">
        <v>0</v>
      </c>
    </row>
    <row r="488" spans="1:80">
      <c r="A488" s="233">
        <v>159</v>
      </c>
      <c r="B488" s="234" t="s">
        <v>867</v>
      </c>
      <c r="C488" s="235" t="s">
        <v>868</v>
      </c>
      <c r="D488" s="236" t="s">
        <v>1772</v>
      </c>
      <c r="E488" s="237">
        <v>7.0960000000000001</v>
      </c>
      <c r="F488" s="237">
        <v>0</v>
      </c>
      <c r="G488" s="238">
        <f t="shared" si="8"/>
        <v>0</v>
      </c>
      <c r="H488" s="239">
        <v>0</v>
      </c>
      <c r="I488" s="240">
        <f t="shared" si="9"/>
        <v>0</v>
      </c>
      <c r="J488" s="239"/>
      <c r="K488" s="240">
        <f t="shared" si="10"/>
        <v>0</v>
      </c>
      <c r="O488" s="232">
        <v>2</v>
      </c>
      <c r="AA488" s="205">
        <v>8</v>
      </c>
      <c r="AB488" s="205">
        <v>0</v>
      </c>
      <c r="AC488" s="205">
        <v>3</v>
      </c>
      <c r="AZ488" s="205">
        <v>2</v>
      </c>
      <c r="BA488" s="205">
        <f t="shared" si="11"/>
        <v>0</v>
      </c>
      <c r="BB488" s="205">
        <f t="shared" si="12"/>
        <v>0</v>
      </c>
      <c r="BC488" s="205">
        <f t="shared" si="13"/>
        <v>0</v>
      </c>
      <c r="BD488" s="205">
        <f t="shared" si="14"/>
        <v>0</v>
      </c>
      <c r="BE488" s="205">
        <f t="shared" si="15"/>
        <v>0</v>
      </c>
      <c r="CA488" s="232">
        <v>8</v>
      </c>
      <c r="CB488" s="232">
        <v>0</v>
      </c>
    </row>
    <row r="489" spans="1:80">
      <c r="A489" s="251"/>
      <c r="B489" s="252" t="s">
        <v>1662</v>
      </c>
      <c r="C489" s="253" t="s">
        <v>871</v>
      </c>
      <c r="D489" s="254"/>
      <c r="E489" s="255"/>
      <c r="F489" s="256"/>
      <c r="G489" s="257">
        <f>SUM(G447:G488)</f>
        <v>0</v>
      </c>
      <c r="H489" s="258"/>
      <c r="I489" s="259">
        <f>SUM(I447:I488)</f>
        <v>3.1201458160000004</v>
      </c>
      <c r="J489" s="258"/>
      <c r="K489" s="259">
        <f>SUM(K447:K488)</f>
        <v>-7.0960000000000001</v>
      </c>
      <c r="O489" s="232">
        <v>4</v>
      </c>
      <c r="BA489" s="260">
        <f>SUM(BA447:BA488)</f>
        <v>0</v>
      </c>
      <c r="BB489" s="260">
        <f>SUM(BB447:BB488)</f>
        <v>0</v>
      </c>
      <c r="BC489" s="260">
        <f>SUM(BC447:BC488)</f>
        <v>0</v>
      </c>
      <c r="BD489" s="260">
        <f>SUM(BD447:BD488)</f>
        <v>0</v>
      </c>
      <c r="BE489" s="260">
        <f>SUM(BE447:BE488)</f>
        <v>0</v>
      </c>
    </row>
    <row r="490" spans="1:80">
      <c r="A490" s="222" t="s">
        <v>1659</v>
      </c>
      <c r="B490" s="223" t="s">
        <v>880</v>
      </c>
      <c r="C490" s="224" t="s">
        <v>881</v>
      </c>
      <c r="D490" s="225"/>
      <c r="E490" s="226"/>
      <c r="F490" s="226"/>
      <c r="G490" s="227"/>
      <c r="H490" s="228"/>
      <c r="I490" s="229"/>
      <c r="J490" s="230"/>
      <c r="K490" s="231"/>
      <c r="O490" s="232">
        <v>1</v>
      </c>
    </row>
    <row r="491" spans="1:80">
      <c r="A491" s="233">
        <v>160</v>
      </c>
      <c r="B491" s="234" t="s">
        <v>883</v>
      </c>
      <c r="C491" s="235" t="s">
        <v>884</v>
      </c>
      <c r="D491" s="236" t="s">
        <v>1739</v>
      </c>
      <c r="E491" s="237">
        <v>215.185</v>
      </c>
      <c r="F491" s="237">
        <v>0</v>
      </c>
      <c r="G491" s="238">
        <f>E491*F491</f>
        <v>0</v>
      </c>
      <c r="H491" s="239">
        <v>0</v>
      </c>
      <c r="I491" s="240">
        <f>E491*H491</f>
        <v>0</v>
      </c>
      <c r="J491" s="239">
        <v>-2.2000000000000001E-3</v>
      </c>
      <c r="K491" s="240">
        <f>E491*J491</f>
        <v>-0.47340700000000002</v>
      </c>
      <c r="O491" s="232">
        <v>2</v>
      </c>
      <c r="AA491" s="205">
        <v>1</v>
      </c>
      <c r="AB491" s="205">
        <v>7</v>
      </c>
      <c r="AC491" s="205">
        <v>7</v>
      </c>
      <c r="AZ491" s="205">
        <v>2</v>
      </c>
      <c r="BA491" s="205">
        <f>IF(AZ491=1,G491,0)</f>
        <v>0</v>
      </c>
      <c r="BB491" s="205">
        <f>IF(AZ491=2,G491,0)</f>
        <v>0</v>
      </c>
      <c r="BC491" s="205">
        <f>IF(AZ491=3,G491,0)</f>
        <v>0</v>
      </c>
      <c r="BD491" s="205">
        <f>IF(AZ491=4,G491,0)</f>
        <v>0</v>
      </c>
      <c r="BE491" s="205">
        <f>IF(AZ491=5,G491,0)</f>
        <v>0</v>
      </c>
      <c r="CA491" s="232">
        <v>1</v>
      </c>
      <c r="CB491" s="232">
        <v>7</v>
      </c>
    </row>
    <row r="492" spans="1:80">
      <c r="A492" s="241"/>
      <c r="B492" s="245"/>
      <c r="C492" s="375" t="s">
        <v>505</v>
      </c>
      <c r="D492" s="376"/>
      <c r="E492" s="246">
        <v>215.185</v>
      </c>
      <c r="F492" s="247"/>
      <c r="G492" s="248"/>
      <c r="H492" s="249"/>
      <c r="I492" s="243"/>
      <c r="J492" s="250"/>
      <c r="K492" s="243"/>
      <c r="M492" s="244" t="s">
        <v>505</v>
      </c>
      <c r="O492" s="232"/>
    </row>
    <row r="493" spans="1:80">
      <c r="A493" s="233">
        <v>161</v>
      </c>
      <c r="B493" s="234" t="s">
        <v>506</v>
      </c>
      <c r="C493" s="235" t="s">
        <v>507</v>
      </c>
      <c r="D493" s="236" t="s">
        <v>1739</v>
      </c>
      <c r="E493" s="237">
        <v>205.05</v>
      </c>
      <c r="F493" s="237">
        <v>0</v>
      </c>
      <c r="G493" s="238">
        <f>E493*F493</f>
        <v>0</v>
      </c>
      <c r="H493" s="239">
        <v>0</v>
      </c>
      <c r="I493" s="240">
        <f>E493*H493</f>
        <v>0</v>
      </c>
      <c r="J493" s="239">
        <v>-1.32E-2</v>
      </c>
      <c r="K493" s="240">
        <f>E493*J493</f>
        <v>-2.7066600000000003</v>
      </c>
      <c r="O493" s="232">
        <v>2</v>
      </c>
      <c r="AA493" s="205">
        <v>1</v>
      </c>
      <c r="AB493" s="205">
        <v>7</v>
      </c>
      <c r="AC493" s="205">
        <v>7</v>
      </c>
      <c r="AZ493" s="205">
        <v>2</v>
      </c>
      <c r="BA493" s="205">
        <f>IF(AZ493=1,G493,0)</f>
        <v>0</v>
      </c>
      <c r="BB493" s="205">
        <f>IF(AZ493=2,G493,0)</f>
        <v>0</v>
      </c>
      <c r="BC493" s="205">
        <f>IF(AZ493=3,G493,0)</f>
        <v>0</v>
      </c>
      <c r="BD493" s="205">
        <f>IF(AZ493=4,G493,0)</f>
        <v>0</v>
      </c>
      <c r="BE493" s="205">
        <f>IF(AZ493=5,G493,0)</f>
        <v>0</v>
      </c>
      <c r="CA493" s="232">
        <v>1</v>
      </c>
      <c r="CB493" s="232">
        <v>7</v>
      </c>
    </row>
    <row r="494" spans="1:80" ht="22.5">
      <c r="A494" s="241"/>
      <c r="B494" s="245"/>
      <c r="C494" s="375" t="s">
        <v>508</v>
      </c>
      <c r="D494" s="376"/>
      <c r="E494" s="246">
        <v>205.05</v>
      </c>
      <c r="F494" s="247"/>
      <c r="G494" s="248"/>
      <c r="H494" s="249"/>
      <c r="I494" s="243"/>
      <c r="J494" s="250"/>
      <c r="K494" s="243"/>
      <c r="M494" s="244" t="s">
        <v>508</v>
      </c>
      <c r="O494" s="232"/>
    </row>
    <row r="495" spans="1:80" ht="22.5">
      <c r="A495" s="233">
        <v>162</v>
      </c>
      <c r="B495" s="234" t="s">
        <v>509</v>
      </c>
      <c r="C495" s="235" t="s">
        <v>510</v>
      </c>
      <c r="D495" s="236" t="s">
        <v>1739</v>
      </c>
      <c r="E495" s="237">
        <v>26.73</v>
      </c>
      <c r="F495" s="237">
        <v>0</v>
      </c>
      <c r="G495" s="238">
        <f>E495*F495</f>
        <v>0</v>
      </c>
      <c r="H495" s="239">
        <v>1.3999999999999999E-4</v>
      </c>
      <c r="I495" s="240">
        <f>E495*H495</f>
        <v>3.7421999999999998E-3</v>
      </c>
      <c r="J495" s="239">
        <v>0</v>
      </c>
      <c r="K495" s="240">
        <f>E495*J495</f>
        <v>0</v>
      </c>
      <c r="O495" s="232">
        <v>2</v>
      </c>
      <c r="AA495" s="205">
        <v>1</v>
      </c>
      <c r="AB495" s="205">
        <v>7</v>
      </c>
      <c r="AC495" s="205">
        <v>7</v>
      </c>
      <c r="AZ495" s="205">
        <v>2</v>
      </c>
      <c r="BA495" s="205">
        <f>IF(AZ495=1,G495,0)</f>
        <v>0</v>
      </c>
      <c r="BB495" s="205">
        <f>IF(AZ495=2,G495,0)</f>
        <v>0</v>
      </c>
      <c r="BC495" s="205">
        <f>IF(AZ495=3,G495,0)</f>
        <v>0</v>
      </c>
      <c r="BD495" s="205">
        <f>IF(AZ495=4,G495,0)</f>
        <v>0</v>
      </c>
      <c r="BE495" s="205">
        <f>IF(AZ495=5,G495,0)</f>
        <v>0</v>
      </c>
      <c r="CA495" s="232">
        <v>1</v>
      </c>
      <c r="CB495" s="232">
        <v>7</v>
      </c>
    </row>
    <row r="496" spans="1:80" ht="22.5">
      <c r="A496" s="241"/>
      <c r="B496" s="245"/>
      <c r="C496" s="375" t="s">
        <v>241</v>
      </c>
      <c r="D496" s="376"/>
      <c r="E496" s="246">
        <v>26.73</v>
      </c>
      <c r="F496" s="247"/>
      <c r="G496" s="248"/>
      <c r="H496" s="249"/>
      <c r="I496" s="243"/>
      <c r="J496" s="250"/>
      <c r="K496" s="243"/>
      <c r="M496" s="244" t="s">
        <v>241</v>
      </c>
      <c r="O496" s="232"/>
    </row>
    <row r="497" spans="1:80">
      <c r="A497" s="233">
        <v>163</v>
      </c>
      <c r="B497" s="234" t="s">
        <v>889</v>
      </c>
      <c r="C497" s="235" t="s">
        <v>890</v>
      </c>
      <c r="D497" s="236" t="s">
        <v>1739</v>
      </c>
      <c r="E497" s="237">
        <v>219.43</v>
      </c>
      <c r="F497" s="237">
        <v>0</v>
      </c>
      <c r="G497" s="238">
        <f>E497*F497</f>
        <v>0</v>
      </c>
      <c r="H497" s="239">
        <v>0</v>
      </c>
      <c r="I497" s="240">
        <f>E497*H497</f>
        <v>0</v>
      </c>
      <c r="J497" s="239">
        <v>0</v>
      </c>
      <c r="K497" s="240">
        <f>E497*J497</f>
        <v>0</v>
      </c>
      <c r="O497" s="232">
        <v>2</v>
      </c>
      <c r="AA497" s="205">
        <v>1</v>
      </c>
      <c r="AB497" s="205">
        <v>7</v>
      </c>
      <c r="AC497" s="205">
        <v>7</v>
      </c>
      <c r="AZ497" s="205">
        <v>2</v>
      </c>
      <c r="BA497" s="205">
        <f>IF(AZ497=1,G497,0)</f>
        <v>0</v>
      </c>
      <c r="BB497" s="205">
        <f>IF(AZ497=2,G497,0)</f>
        <v>0</v>
      </c>
      <c r="BC497" s="205">
        <f>IF(AZ497=3,G497,0)</f>
        <v>0</v>
      </c>
      <c r="BD497" s="205">
        <f>IF(AZ497=4,G497,0)</f>
        <v>0</v>
      </c>
      <c r="BE497" s="205">
        <f>IF(AZ497=5,G497,0)</f>
        <v>0</v>
      </c>
      <c r="CA497" s="232">
        <v>1</v>
      </c>
      <c r="CB497" s="232">
        <v>7</v>
      </c>
    </row>
    <row r="498" spans="1:80">
      <c r="A498" s="241"/>
      <c r="B498" s="245"/>
      <c r="C498" s="375" t="s">
        <v>511</v>
      </c>
      <c r="D498" s="376"/>
      <c r="E498" s="246">
        <v>0</v>
      </c>
      <c r="F498" s="247"/>
      <c r="G498" s="248"/>
      <c r="H498" s="249"/>
      <c r="I498" s="243"/>
      <c r="J498" s="250"/>
      <c r="K498" s="243"/>
      <c r="M498" s="244" t="s">
        <v>511</v>
      </c>
      <c r="O498" s="232"/>
    </row>
    <row r="499" spans="1:80" ht="33.75">
      <c r="A499" s="241"/>
      <c r="B499" s="245"/>
      <c r="C499" s="375" t="s">
        <v>512</v>
      </c>
      <c r="D499" s="376"/>
      <c r="E499" s="246">
        <v>78.73</v>
      </c>
      <c r="F499" s="247"/>
      <c r="G499" s="248"/>
      <c r="H499" s="249"/>
      <c r="I499" s="243"/>
      <c r="J499" s="250"/>
      <c r="K499" s="243"/>
      <c r="M499" s="244" t="s">
        <v>512</v>
      </c>
      <c r="O499" s="232"/>
    </row>
    <row r="500" spans="1:80" ht="22.5">
      <c r="A500" s="241"/>
      <c r="B500" s="245"/>
      <c r="C500" s="375" t="s">
        <v>513</v>
      </c>
      <c r="D500" s="376"/>
      <c r="E500" s="246">
        <v>41.56</v>
      </c>
      <c r="F500" s="247"/>
      <c r="G500" s="248"/>
      <c r="H500" s="249"/>
      <c r="I500" s="243"/>
      <c r="J500" s="250"/>
      <c r="K500" s="243"/>
      <c r="M500" s="244" t="s">
        <v>513</v>
      </c>
      <c r="O500" s="232"/>
    </row>
    <row r="501" spans="1:80">
      <c r="A501" s="241"/>
      <c r="B501" s="245"/>
      <c r="C501" s="375" t="s">
        <v>427</v>
      </c>
      <c r="D501" s="376"/>
      <c r="E501" s="246">
        <v>41.1</v>
      </c>
      <c r="F501" s="247"/>
      <c r="G501" s="248"/>
      <c r="H501" s="249"/>
      <c r="I501" s="243"/>
      <c r="J501" s="250"/>
      <c r="K501" s="243"/>
      <c r="M501" s="244" t="s">
        <v>427</v>
      </c>
      <c r="O501" s="232"/>
    </row>
    <row r="502" spans="1:80" ht="22.5">
      <c r="A502" s="241"/>
      <c r="B502" s="245"/>
      <c r="C502" s="375" t="s">
        <v>514</v>
      </c>
      <c r="D502" s="376"/>
      <c r="E502" s="246">
        <v>46.15</v>
      </c>
      <c r="F502" s="247"/>
      <c r="G502" s="248"/>
      <c r="H502" s="249"/>
      <c r="I502" s="243"/>
      <c r="J502" s="250"/>
      <c r="K502" s="243"/>
      <c r="M502" s="244" t="s">
        <v>514</v>
      </c>
      <c r="O502" s="232"/>
    </row>
    <row r="503" spans="1:80">
      <c r="A503" s="241"/>
      <c r="B503" s="245"/>
      <c r="C503" s="375" t="s">
        <v>429</v>
      </c>
      <c r="D503" s="376"/>
      <c r="E503" s="246">
        <v>11.89</v>
      </c>
      <c r="F503" s="247"/>
      <c r="G503" s="248"/>
      <c r="H503" s="249"/>
      <c r="I503" s="243"/>
      <c r="J503" s="250"/>
      <c r="K503" s="243"/>
      <c r="M503" s="244" t="s">
        <v>429</v>
      </c>
      <c r="O503" s="232"/>
    </row>
    <row r="504" spans="1:80">
      <c r="A504" s="233">
        <v>164</v>
      </c>
      <c r="B504" s="234" t="s">
        <v>1531</v>
      </c>
      <c r="C504" s="235" t="s">
        <v>1532</v>
      </c>
      <c r="D504" s="236" t="s">
        <v>1739</v>
      </c>
      <c r="E504" s="237">
        <v>7.1749999999999998</v>
      </c>
      <c r="F504" s="237">
        <v>0</v>
      </c>
      <c r="G504" s="238">
        <f>E504*F504</f>
        <v>0</v>
      </c>
      <c r="H504" s="239">
        <v>3.0000000000000001E-3</v>
      </c>
      <c r="I504" s="240">
        <f>E504*H504</f>
        <v>2.1524999999999999E-2</v>
      </c>
      <c r="J504" s="239">
        <v>0</v>
      </c>
      <c r="K504" s="240">
        <f>E504*J504</f>
        <v>0</v>
      </c>
      <c r="O504" s="232">
        <v>2</v>
      </c>
      <c r="AA504" s="205">
        <v>1</v>
      </c>
      <c r="AB504" s="205">
        <v>7</v>
      </c>
      <c r="AC504" s="205">
        <v>7</v>
      </c>
      <c r="AZ504" s="205">
        <v>2</v>
      </c>
      <c r="BA504" s="205">
        <f>IF(AZ504=1,G504,0)</f>
        <v>0</v>
      </c>
      <c r="BB504" s="205">
        <f>IF(AZ504=2,G504,0)</f>
        <v>0</v>
      </c>
      <c r="BC504" s="205">
        <f>IF(AZ504=3,G504,0)</f>
        <v>0</v>
      </c>
      <c r="BD504" s="205">
        <f>IF(AZ504=4,G504,0)</f>
        <v>0</v>
      </c>
      <c r="BE504" s="205">
        <f>IF(AZ504=5,G504,0)</f>
        <v>0</v>
      </c>
      <c r="CA504" s="232">
        <v>1</v>
      </c>
      <c r="CB504" s="232">
        <v>7</v>
      </c>
    </row>
    <row r="505" spans="1:80" ht="22.5">
      <c r="A505" s="241"/>
      <c r="B505" s="245"/>
      <c r="C505" s="375" t="s">
        <v>515</v>
      </c>
      <c r="D505" s="376"/>
      <c r="E505" s="246">
        <v>7.1749999999999998</v>
      </c>
      <c r="F505" s="247"/>
      <c r="G505" s="248"/>
      <c r="H505" s="249"/>
      <c r="I505" s="243"/>
      <c r="J505" s="250"/>
      <c r="K505" s="243"/>
      <c r="M505" s="244" t="s">
        <v>515</v>
      </c>
      <c r="O505" s="232"/>
    </row>
    <row r="506" spans="1:80">
      <c r="A506" s="233">
        <v>165</v>
      </c>
      <c r="B506" s="234" t="s">
        <v>516</v>
      </c>
      <c r="C506" s="235" t="s">
        <v>517</v>
      </c>
      <c r="D506" s="236" t="s">
        <v>1739</v>
      </c>
      <c r="E506" s="237">
        <v>453.17349999999999</v>
      </c>
      <c r="F506" s="237">
        <v>0</v>
      </c>
      <c r="G506" s="238">
        <f>E506*F506</f>
        <v>0</v>
      </c>
      <c r="H506" s="239">
        <v>3.1E-4</v>
      </c>
      <c r="I506" s="240">
        <f>E506*H506</f>
        <v>0.140483785</v>
      </c>
      <c r="J506" s="239">
        <v>0</v>
      </c>
      <c r="K506" s="240">
        <f>E506*J506</f>
        <v>0</v>
      </c>
      <c r="O506" s="232">
        <v>2</v>
      </c>
      <c r="AA506" s="205">
        <v>1</v>
      </c>
      <c r="AB506" s="205">
        <v>7</v>
      </c>
      <c r="AC506" s="205">
        <v>7</v>
      </c>
      <c r="AZ506" s="205">
        <v>2</v>
      </c>
      <c r="BA506" s="205">
        <f>IF(AZ506=1,G506,0)</f>
        <v>0</v>
      </c>
      <c r="BB506" s="205">
        <f>IF(AZ506=2,G506,0)</f>
        <v>0</v>
      </c>
      <c r="BC506" s="205">
        <f>IF(AZ506=3,G506,0)</f>
        <v>0</v>
      </c>
      <c r="BD506" s="205">
        <f>IF(AZ506=4,G506,0)</f>
        <v>0</v>
      </c>
      <c r="BE506" s="205">
        <f>IF(AZ506=5,G506,0)</f>
        <v>0</v>
      </c>
      <c r="CA506" s="232">
        <v>1</v>
      </c>
      <c r="CB506" s="232">
        <v>7</v>
      </c>
    </row>
    <row r="507" spans="1:80">
      <c r="A507" s="241"/>
      <c r="B507" s="245"/>
      <c r="C507" s="375" t="s">
        <v>518</v>
      </c>
      <c r="D507" s="376"/>
      <c r="E507" s="246">
        <v>0</v>
      </c>
      <c r="F507" s="247"/>
      <c r="G507" s="248"/>
      <c r="H507" s="249"/>
      <c r="I507" s="243"/>
      <c r="J507" s="250"/>
      <c r="K507" s="243"/>
      <c r="M507" s="244" t="s">
        <v>518</v>
      </c>
      <c r="O507" s="232"/>
    </row>
    <row r="508" spans="1:80" ht="22.5">
      <c r="A508" s="241"/>
      <c r="B508" s="245"/>
      <c r="C508" s="375" t="s">
        <v>519</v>
      </c>
      <c r="D508" s="376"/>
      <c r="E508" s="246">
        <v>220.03</v>
      </c>
      <c r="F508" s="247"/>
      <c r="G508" s="248"/>
      <c r="H508" s="249"/>
      <c r="I508" s="243"/>
      <c r="J508" s="250"/>
      <c r="K508" s="243"/>
      <c r="M508" s="244" t="s">
        <v>519</v>
      </c>
      <c r="O508" s="232"/>
    </row>
    <row r="509" spans="1:80" ht="33.75">
      <c r="A509" s="241"/>
      <c r="B509" s="245"/>
      <c r="C509" s="375" t="s">
        <v>520</v>
      </c>
      <c r="D509" s="376"/>
      <c r="E509" s="246">
        <v>233.14349999999999</v>
      </c>
      <c r="F509" s="247"/>
      <c r="G509" s="248"/>
      <c r="H509" s="249"/>
      <c r="I509" s="243"/>
      <c r="J509" s="250"/>
      <c r="K509" s="243"/>
      <c r="M509" s="244" t="s">
        <v>520</v>
      </c>
      <c r="O509" s="232"/>
    </row>
    <row r="510" spans="1:80">
      <c r="A510" s="233">
        <v>166</v>
      </c>
      <c r="B510" s="234" t="s">
        <v>898</v>
      </c>
      <c r="C510" s="235" t="s">
        <v>899</v>
      </c>
      <c r="D510" s="236" t="s">
        <v>1739</v>
      </c>
      <c r="E510" s="237">
        <v>219.43</v>
      </c>
      <c r="F510" s="237">
        <v>0</v>
      </c>
      <c r="G510" s="238">
        <f>E510*F510</f>
        <v>0</v>
      </c>
      <c r="H510" s="239">
        <v>1.0000000000000001E-5</v>
      </c>
      <c r="I510" s="240">
        <f>E510*H510</f>
        <v>2.1943000000000002E-3</v>
      </c>
      <c r="J510" s="239">
        <v>0</v>
      </c>
      <c r="K510" s="240">
        <f>E510*J510</f>
        <v>0</v>
      </c>
      <c r="O510" s="232">
        <v>2</v>
      </c>
      <c r="AA510" s="205">
        <v>1</v>
      </c>
      <c r="AB510" s="205">
        <v>7</v>
      </c>
      <c r="AC510" s="205">
        <v>7</v>
      </c>
      <c r="AZ510" s="205">
        <v>2</v>
      </c>
      <c r="BA510" s="205">
        <f>IF(AZ510=1,G510,0)</f>
        <v>0</v>
      </c>
      <c r="BB510" s="205">
        <f>IF(AZ510=2,G510,0)</f>
        <v>0</v>
      </c>
      <c r="BC510" s="205">
        <f>IF(AZ510=3,G510,0)</f>
        <v>0</v>
      </c>
      <c r="BD510" s="205">
        <f>IF(AZ510=4,G510,0)</f>
        <v>0</v>
      </c>
      <c r="BE510" s="205">
        <f>IF(AZ510=5,G510,0)</f>
        <v>0</v>
      </c>
      <c r="CA510" s="232">
        <v>1</v>
      </c>
      <c r="CB510" s="232">
        <v>7</v>
      </c>
    </row>
    <row r="511" spans="1:80">
      <c r="A511" s="241"/>
      <c r="B511" s="245"/>
      <c r="C511" s="375" t="s">
        <v>521</v>
      </c>
      <c r="D511" s="376"/>
      <c r="E511" s="246">
        <v>0</v>
      </c>
      <c r="F511" s="247"/>
      <c r="G511" s="248"/>
      <c r="H511" s="249"/>
      <c r="I511" s="243"/>
      <c r="J511" s="250"/>
      <c r="K511" s="243"/>
      <c r="M511" s="244" t="s">
        <v>521</v>
      </c>
      <c r="O511" s="232"/>
    </row>
    <row r="512" spans="1:80">
      <c r="A512" s="241"/>
      <c r="B512" s="245"/>
      <c r="C512" s="375" t="s">
        <v>426</v>
      </c>
      <c r="D512" s="376"/>
      <c r="E512" s="246">
        <v>120.29</v>
      </c>
      <c r="F512" s="247"/>
      <c r="G512" s="248"/>
      <c r="H512" s="249"/>
      <c r="I512" s="243"/>
      <c r="J512" s="250"/>
      <c r="K512" s="243"/>
      <c r="M512" s="244" t="s">
        <v>426</v>
      </c>
      <c r="O512" s="232"/>
    </row>
    <row r="513" spans="1:80">
      <c r="A513" s="241"/>
      <c r="B513" s="245"/>
      <c r="C513" s="375" t="s">
        <v>427</v>
      </c>
      <c r="D513" s="376"/>
      <c r="E513" s="246">
        <v>41.1</v>
      </c>
      <c r="F513" s="247"/>
      <c r="G513" s="248"/>
      <c r="H513" s="249"/>
      <c r="I513" s="243"/>
      <c r="J513" s="250"/>
      <c r="K513" s="243"/>
      <c r="M513" s="244" t="s">
        <v>427</v>
      </c>
      <c r="O513" s="232"/>
    </row>
    <row r="514" spans="1:80">
      <c r="A514" s="241"/>
      <c r="B514" s="245"/>
      <c r="C514" s="375" t="s">
        <v>428</v>
      </c>
      <c r="D514" s="376"/>
      <c r="E514" s="246">
        <v>46.15</v>
      </c>
      <c r="F514" s="247"/>
      <c r="G514" s="248"/>
      <c r="H514" s="249"/>
      <c r="I514" s="243"/>
      <c r="J514" s="250"/>
      <c r="K514" s="243"/>
      <c r="M514" s="244" t="s">
        <v>428</v>
      </c>
      <c r="O514" s="232"/>
    </row>
    <row r="515" spans="1:80">
      <c r="A515" s="241"/>
      <c r="B515" s="245"/>
      <c r="C515" s="375" t="s">
        <v>429</v>
      </c>
      <c r="D515" s="376"/>
      <c r="E515" s="246">
        <v>11.89</v>
      </c>
      <c r="F515" s="247"/>
      <c r="G515" s="248"/>
      <c r="H515" s="249"/>
      <c r="I515" s="243"/>
      <c r="J515" s="250"/>
      <c r="K515" s="243"/>
      <c r="M515" s="244" t="s">
        <v>429</v>
      </c>
      <c r="O515" s="232"/>
    </row>
    <row r="516" spans="1:80" ht="22.5">
      <c r="A516" s="233">
        <v>167</v>
      </c>
      <c r="B516" s="234" t="s">
        <v>906</v>
      </c>
      <c r="C516" s="235" t="s">
        <v>907</v>
      </c>
      <c r="D516" s="236" t="s">
        <v>1856</v>
      </c>
      <c r="E516" s="237">
        <v>340.13249999999999</v>
      </c>
      <c r="F516" s="237">
        <v>0</v>
      </c>
      <c r="G516" s="238">
        <f>E516*F516</f>
        <v>0</v>
      </c>
      <c r="H516" s="239">
        <v>4.0000000000000003E-5</v>
      </c>
      <c r="I516" s="240">
        <f>E516*H516</f>
        <v>1.3605300000000001E-2</v>
      </c>
      <c r="J516" s="239">
        <v>0</v>
      </c>
      <c r="K516" s="240">
        <f>E516*J516</f>
        <v>0</v>
      </c>
      <c r="O516" s="232">
        <v>2</v>
      </c>
      <c r="AA516" s="205">
        <v>1</v>
      </c>
      <c r="AB516" s="205">
        <v>7</v>
      </c>
      <c r="AC516" s="205">
        <v>7</v>
      </c>
      <c r="AZ516" s="205">
        <v>2</v>
      </c>
      <c r="BA516" s="205">
        <f>IF(AZ516=1,G516,0)</f>
        <v>0</v>
      </c>
      <c r="BB516" s="205">
        <f>IF(AZ516=2,G516,0)</f>
        <v>0</v>
      </c>
      <c r="BC516" s="205">
        <f>IF(AZ516=3,G516,0)</f>
        <v>0</v>
      </c>
      <c r="BD516" s="205">
        <f>IF(AZ516=4,G516,0)</f>
        <v>0</v>
      </c>
      <c r="BE516" s="205">
        <f>IF(AZ516=5,G516,0)</f>
        <v>0</v>
      </c>
      <c r="CA516" s="232">
        <v>1</v>
      </c>
      <c r="CB516" s="232">
        <v>7</v>
      </c>
    </row>
    <row r="517" spans="1:80">
      <c r="A517" s="241"/>
      <c r="B517" s="245"/>
      <c r="C517" s="375" t="s">
        <v>522</v>
      </c>
      <c r="D517" s="376"/>
      <c r="E517" s="246">
        <v>340.13249999999999</v>
      </c>
      <c r="F517" s="247"/>
      <c r="G517" s="248"/>
      <c r="H517" s="249"/>
      <c r="I517" s="243"/>
      <c r="J517" s="250"/>
      <c r="K517" s="243"/>
      <c r="M517" s="244" t="s">
        <v>522</v>
      </c>
      <c r="O517" s="232"/>
    </row>
    <row r="518" spans="1:80">
      <c r="A518" s="233">
        <v>168</v>
      </c>
      <c r="B518" s="234" t="s">
        <v>912</v>
      </c>
      <c r="C518" s="235" t="s">
        <v>913</v>
      </c>
      <c r="D518" s="236" t="s">
        <v>1723</v>
      </c>
      <c r="E518" s="237">
        <v>11.300599999999999</v>
      </c>
      <c r="F518" s="237">
        <v>0</v>
      </c>
      <c r="G518" s="238">
        <f>E518*F518</f>
        <v>0</v>
      </c>
      <c r="H518" s="239">
        <v>2.1000000000000001E-2</v>
      </c>
      <c r="I518" s="240">
        <f>E518*H518</f>
        <v>0.23731260000000001</v>
      </c>
      <c r="J518" s="239"/>
      <c r="K518" s="240">
        <f>E518*J518</f>
        <v>0</v>
      </c>
      <c r="O518" s="232">
        <v>2</v>
      </c>
      <c r="AA518" s="205">
        <v>3</v>
      </c>
      <c r="AB518" s="205">
        <v>7</v>
      </c>
      <c r="AC518" s="205">
        <v>28375767</v>
      </c>
      <c r="AZ518" s="205">
        <v>2</v>
      </c>
      <c r="BA518" s="205">
        <f>IF(AZ518=1,G518,0)</f>
        <v>0</v>
      </c>
      <c r="BB518" s="205">
        <f>IF(AZ518=2,G518,0)</f>
        <v>0</v>
      </c>
      <c r="BC518" s="205">
        <f>IF(AZ518=3,G518,0)</f>
        <v>0</v>
      </c>
      <c r="BD518" s="205">
        <f>IF(AZ518=4,G518,0)</f>
        <v>0</v>
      </c>
      <c r="BE518" s="205">
        <f>IF(AZ518=5,G518,0)</f>
        <v>0</v>
      </c>
      <c r="CA518" s="232">
        <v>3</v>
      </c>
      <c r="CB518" s="232">
        <v>7</v>
      </c>
    </row>
    <row r="519" spans="1:80">
      <c r="A519" s="241"/>
      <c r="B519" s="245"/>
      <c r="C519" s="375" t="s">
        <v>523</v>
      </c>
      <c r="D519" s="376"/>
      <c r="E519" s="246">
        <v>0</v>
      </c>
      <c r="F519" s="247"/>
      <c r="G519" s="248"/>
      <c r="H519" s="249"/>
      <c r="I519" s="243"/>
      <c r="J519" s="250"/>
      <c r="K519" s="243"/>
      <c r="M519" s="244" t="s">
        <v>523</v>
      </c>
      <c r="O519" s="232"/>
    </row>
    <row r="520" spans="1:80">
      <c r="A520" s="241"/>
      <c r="B520" s="245"/>
      <c r="C520" s="375" t="s">
        <v>524</v>
      </c>
      <c r="D520" s="376"/>
      <c r="E520" s="246">
        <v>6.1948999999999996</v>
      </c>
      <c r="F520" s="247"/>
      <c r="G520" s="248"/>
      <c r="H520" s="249"/>
      <c r="I520" s="243"/>
      <c r="J520" s="250"/>
      <c r="K520" s="243"/>
      <c r="M520" s="244" t="s">
        <v>524</v>
      </c>
      <c r="O520" s="232"/>
    </row>
    <row r="521" spans="1:80">
      <c r="A521" s="241"/>
      <c r="B521" s="245"/>
      <c r="C521" s="375" t="s">
        <v>525</v>
      </c>
      <c r="D521" s="376"/>
      <c r="E521" s="246">
        <v>2.1166999999999998</v>
      </c>
      <c r="F521" s="247"/>
      <c r="G521" s="248"/>
      <c r="H521" s="249"/>
      <c r="I521" s="243"/>
      <c r="J521" s="250"/>
      <c r="K521" s="243"/>
      <c r="M521" s="244" t="s">
        <v>525</v>
      </c>
      <c r="O521" s="232"/>
    </row>
    <row r="522" spans="1:80">
      <c r="A522" s="241"/>
      <c r="B522" s="245"/>
      <c r="C522" s="375" t="s">
        <v>526</v>
      </c>
      <c r="D522" s="376"/>
      <c r="E522" s="246">
        <v>2.3767</v>
      </c>
      <c r="F522" s="247"/>
      <c r="G522" s="248"/>
      <c r="H522" s="249"/>
      <c r="I522" s="243"/>
      <c r="J522" s="250"/>
      <c r="K522" s="243"/>
      <c r="M522" s="244" t="s">
        <v>526</v>
      </c>
      <c r="O522" s="232"/>
    </row>
    <row r="523" spans="1:80">
      <c r="A523" s="241"/>
      <c r="B523" s="245"/>
      <c r="C523" s="375" t="s">
        <v>527</v>
      </c>
      <c r="D523" s="376"/>
      <c r="E523" s="246">
        <v>0.61229999999999996</v>
      </c>
      <c r="F523" s="247"/>
      <c r="G523" s="248"/>
      <c r="H523" s="249"/>
      <c r="I523" s="243"/>
      <c r="J523" s="250"/>
      <c r="K523" s="243"/>
      <c r="M523" s="244" t="s">
        <v>527</v>
      </c>
      <c r="O523" s="232"/>
    </row>
    <row r="524" spans="1:80">
      <c r="A524" s="233">
        <v>169</v>
      </c>
      <c r="B524" s="234" t="s">
        <v>528</v>
      </c>
      <c r="C524" s="235" t="s">
        <v>529</v>
      </c>
      <c r="D524" s="236" t="s">
        <v>1739</v>
      </c>
      <c r="E524" s="237">
        <v>7.5338000000000003</v>
      </c>
      <c r="F524" s="237">
        <v>0</v>
      </c>
      <c r="G524" s="238">
        <f>E524*F524</f>
        <v>0</v>
      </c>
      <c r="H524" s="239">
        <v>2.3E-3</v>
      </c>
      <c r="I524" s="240">
        <f>E524*H524</f>
        <v>1.7327740000000001E-2</v>
      </c>
      <c r="J524" s="239"/>
      <c r="K524" s="240">
        <f>E524*J524</f>
        <v>0</v>
      </c>
      <c r="O524" s="232">
        <v>2</v>
      </c>
      <c r="AA524" s="205">
        <v>3</v>
      </c>
      <c r="AB524" s="205">
        <v>7</v>
      </c>
      <c r="AC524" s="205">
        <v>28375950</v>
      </c>
      <c r="AZ524" s="205">
        <v>2</v>
      </c>
      <c r="BA524" s="205">
        <f>IF(AZ524=1,G524,0)</f>
        <v>0</v>
      </c>
      <c r="BB524" s="205">
        <f>IF(AZ524=2,G524,0)</f>
        <v>0</v>
      </c>
      <c r="BC524" s="205">
        <f>IF(AZ524=3,G524,0)</f>
        <v>0</v>
      </c>
      <c r="BD524" s="205">
        <f>IF(AZ524=4,G524,0)</f>
        <v>0</v>
      </c>
      <c r="BE524" s="205">
        <f>IF(AZ524=5,G524,0)</f>
        <v>0</v>
      </c>
      <c r="CA524" s="232">
        <v>3</v>
      </c>
      <c r="CB524" s="232">
        <v>7</v>
      </c>
    </row>
    <row r="525" spans="1:80">
      <c r="A525" s="241"/>
      <c r="B525" s="245"/>
      <c r="C525" s="375" t="s">
        <v>530</v>
      </c>
      <c r="D525" s="376"/>
      <c r="E525" s="246">
        <v>7.5338000000000003</v>
      </c>
      <c r="F525" s="247"/>
      <c r="G525" s="248"/>
      <c r="H525" s="249"/>
      <c r="I525" s="243"/>
      <c r="J525" s="250"/>
      <c r="K525" s="243"/>
      <c r="M525" s="244" t="s">
        <v>530</v>
      </c>
      <c r="O525" s="232"/>
    </row>
    <row r="526" spans="1:80">
      <c r="A526" s="233">
        <v>170</v>
      </c>
      <c r="B526" s="234" t="s">
        <v>531</v>
      </c>
      <c r="C526" s="235" t="s">
        <v>532</v>
      </c>
      <c r="D526" s="236" t="s">
        <v>1723</v>
      </c>
      <c r="E526" s="237">
        <v>32.3444</v>
      </c>
      <c r="F526" s="237">
        <v>0</v>
      </c>
      <c r="G526" s="238">
        <f>E526*F526</f>
        <v>0</v>
      </c>
      <c r="H526" s="239">
        <v>0.02</v>
      </c>
      <c r="I526" s="240">
        <f>E526*H526</f>
        <v>0.64688800000000002</v>
      </c>
      <c r="J526" s="239"/>
      <c r="K526" s="240">
        <f>E526*J526</f>
        <v>0</v>
      </c>
      <c r="O526" s="232">
        <v>2</v>
      </c>
      <c r="AA526" s="205">
        <v>3</v>
      </c>
      <c r="AB526" s="205">
        <v>7</v>
      </c>
      <c r="AC526" s="205">
        <v>28375971</v>
      </c>
      <c r="AZ526" s="205">
        <v>2</v>
      </c>
      <c r="BA526" s="205">
        <f>IF(AZ526=1,G526,0)</f>
        <v>0</v>
      </c>
      <c r="BB526" s="205">
        <f>IF(AZ526=2,G526,0)</f>
        <v>0</v>
      </c>
      <c r="BC526" s="205">
        <f>IF(AZ526=3,G526,0)</f>
        <v>0</v>
      </c>
      <c r="BD526" s="205">
        <f>IF(AZ526=4,G526,0)</f>
        <v>0</v>
      </c>
      <c r="BE526" s="205">
        <f>IF(AZ526=5,G526,0)</f>
        <v>0</v>
      </c>
      <c r="CA526" s="232">
        <v>3</v>
      </c>
      <c r="CB526" s="232">
        <v>7</v>
      </c>
    </row>
    <row r="527" spans="1:80">
      <c r="A527" s="241"/>
      <c r="B527" s="245"/>
      <c r="C527" s="375" t="s">
        <v>533</v>
      </c>
      <c r="D527" s="376"/>
      <c r="E527" s="246">
        <v>0</v>
      </c>
      <c r="F527" s="247"/>
      <c r="G527" s="248"/>
      <c r="H527" s="249"/>
      <c r="I527" s="243"/>
      <c r="J527" s="250"/>
      <c r="K527" s="243"/>
      <c r="M527" s="244" t="s">
        <v>533</v>
      </c>
      <c r="O527" s="232"/>
    </row>
    <row r="528" spans="1:80">
      <c r="A528" s="241"/>
      <c r="B528" s="245"/>
      <c r="C528" s="375" t="s">
        <v>534</v>
      </c>
      <c r="D528" s="376"/>
      <c r="E528" s="246">
        <v>32.3444</v>
      </c>
      <c r="F528" s="247"/>
      <c r="G528" s="248"/>
      <c r="H528" s="249"/>
      <c r="I528" s="243"/>
      <c r="J528" s="250"/>
      <c r="K528" s="243"/>
      <c r="M528" s="244" t="s">
        <v>534</v>
      </c>
      <c r="O528" s="232"/>
    </row>
    <row r="529" spans="1:80">
      <c r="A529" s="233">
        <v>171</v>
      </c>
      <c r="B529" s="234" t="s">
        <v>535</v>
      </c>
      <c r="C529" s="235" t="s">
        <v>536</v>
      </c>
      <c r="D529" s="236" t="s">
        <v>1739</v>
      </c>
      <c r="E529" s="237">
        <v>244.80070000000001</v>
      </c>
      <c r="F529" s="237">
        <v>0</v>
      </c>
      <c r="G529" s="238">
        <f>E529*F529</f>
        <v>0</v>
      </c>
      <c r="H529" s="239">
        <v>6.6E-3</v>
      </c>
      <c r="I529" s="240">
        <f>E529*H529</f>
        <v>1.6156846200000001</v>
      </c>
      <c r="J529" s="239"/>
      <c r="K529" s="240">
        <f>E529*J529</f>
        <v>0</v>
      </c>
      <c r="O529" s="232">
        <v>2</v>
      </c>
      <c r="AA529" s="205">
        <v>3</v>
      </c>
      <c r="AB529" s="205">
        <v>7</v>
      </c>
      <c r="AC529" s="205">
        <v>28376507</v>
      </c>
      <c r="AZ529" s="205">
        <v>2</v>
      </c>
      <c r="BA529" s="205">
        <f>IF(AZ529=1,G529,0)</f>
        <v>0</v>
      </c>
      <c r="BB529" s="205">
        <f>IF(AZ529=2,G529,0)</f>
        <v>0</v>
      </c>
      <c r="BC529" s="205">
        <f>IF(AZ529=3,G529,0)</f>
        <v>0</v>
      </c>
      <c r="BD529" s="205">
        <f>IF(AZ529=4,G529,0)</f>
        <v>0</v>
      </c>
      <c r="BE529" s="205">
        <f>IF(AZ529=5,G529,0)</f>
        <v>0</v>
      </c>
      <c r="CA529" s="232">
        <v>3</v>
      </c>
      <c r="CB529" s="232">
        <v>7</v>
      </c>
    </row>
    <row r="530" spans="1:80">
      <c r="A530" s="241"/>
      <c r="B530" s="245"/>
      <c r="C530" s="375" t="s">
        <v>533</v>
      </c>
      <c r="D530" s="376"/>
      <c r="E530" s="246">
        <v>0</v>
      </c>
      <c r="F530" s="247"/>
      <c r="G530" s="248"/>
      <c r="H530" s="249"/>
      <c r="I530" s="243"/>
      <c r="J530" s="250"/>
      <c r="K530" s="243"/>
      <c r="M530" s="244" t="s">
        <v>533</v>
      </c>
      <c r="O530" s="232"/>
    </row>
    <row r="531" spans="1:80">
      <c r="A531" s="241"/>
      <c r="B531" s="245"/>
      <c r="C531" s="375" t="s">
        <v>537</v>
      </c>
      <c r="D531" s="376"/>
      <c r="E531" s="246">
        <v>244.80070000000001</v>
      </c>
      <c r="F531" s="247"/>
      <c r="G531" s="248"/>
      <c r="H531" s="249"/>
      <c r="I531" s="243"/>
      <c r="J531" s="250"/>
      <c r="K531" s="243"/>
      <c r="M531" s="244" t="s">
        <v>537</v>
      </c>
      <c r="O531" s="232"/>
    </row>
    <row r="532" spans="1:80">
      <c r="A532" s="233">
        <v>172</v>
      </c>
      <c r="B532" s="234" t="s">
        <v>920</v>
      </c>
      <c r="C532" s="235" t="s">
        <v>921</v>
      </c>
      <c r="D532" s="236" t="s">
        <v>1581</v>
      </c>
      <c r="E532" s="237"/>
      <c r="F532" s="237">
        <v>0</v>
      </c>
      <c r="G532" s="238">
        <f t="shared" ref="G532:G539" si="16">E532*F532</f>
        <v>0</v>
      </c>
      <c r="H532" s="239">
        <v>0</v>
      </c>
      <c r="I532" s="240">
        <f t="shared" ref="I532:I539" si="17">E532*H532</f>
        <v>0</v>
      </c>
      <c r="J532" s="239"/>
      <c r="K532" s="240">
        <f t="shared" ref="K532:K539" si="18">E532*J532</f>
        <v>0</v>
      </c>
      <c r="O532" s="232">
        <v>2</v>
      </c>
      <c r="AA532" s="205">
        <v>7</v>
      </c>
      <c r="AB532" s="205">
        <v>1002</v>
      </c>
      <c r="AC532" s="205">
        <v>5</v>
      </c>
      <c r="AZ532" s="205">
        <v>2</v>
      </c>
      <c r="BA532" s="205">
        <f t="shared" ref="BA532:BA539" si="19">IF(AZ532=1,G532,0)</f>
        <v>0</v>
      </c>
      <c r="BB532" s="205">
        <f t="shared" ref="BB532:BB539" si="20">IF(AZ532=2,G532,0)</f>
        <v>0</v>
      </c>
      <c r="BC532" s="205">
        <f t="shared" ref="BC532:BC539" si="21">IF(AZ532=3,G532,0)</f>
        <v>0</v>
      </c>
      <c r="BD532" s="205">
        <f t="shared" ref="BD532:BD539" si="22">IF(AZ532=4,G532,0)</f>
        <v>0</v>
      </c>
      <c r="BE532" s="205">
        <f t="shared" ref="BE532:BE539" si="23">IF(AZ532=5,G532,0)</f>
        <v>0</v>
      </c>
      <c r="CA532" s="232">
        <v>7</v>
      </c>
      <c r="CB532" s="232">
        <v>1002</v>
      </c>
    </row>
    <row r="533" spans="1:80">
      <c r="A533" s="233">
        <v>173</v>
      </c>
      <c r="B533" s="234" t="s">
        <v>785</v>
      </c>
      <c r="C533" s="235" t="s">
        <v>786</v>
      </c>
      <c r="D533" s="236" t="s">
        <v>1772</v>
      </c>
      <c r="E533" s="237">
        <v>3.1800670000000002</v>
      </c>
      <c r="F533" s="237">
        <v>0</v>
      </c>
      <c r="G533" s="238">
        <f t="shared" si="16"/>
        <v>0</v>
      </c>
      <c r="H533" s="239">
        <v>0</v>
      </c>
      <c r="I533" s="240">
        <f t="shared" si="17"/>
        <v>0</v>
      </c>
      <c r="J533" s="239"/>
      <c r="K533" s="240">
        <f t="shared" si="18"/>
        <v>0</v>
      </c>
      <c r="O533" s="232">
        <v>2</v>
      </c>
      <c r="AA533" s="205">
        <v>8</v>
      </c>
      <c r="AB533" s="205">
        <v>0</v>
      </c>
      <c r="AC533" s="205">
        <v>3</v>
      </c>
      <c r="AZ533" s="205">
        <v>2</v>
      </c>
      <c r="BA533" s="205">
        <f t="shared" si="19"/>
        <v>0</v>
      </c>
      <c r="BB533" s="205">
        <f t="shared" si="20"/>
        <v>0</v>
      </c>
      <c r="BC533" s="205">
        <f t="shared" si="21"/>
        <v>0</v>
      </c>
      <c r="BD533" s="205">
        <f t="shared" si="22"/>
        <v>0</v>
      </c>
      <c r="BE533" s="205">
        <f t="shared" si="23"/>
        <v>0</v>
      </c>
      <c r="CA533" s="232">
        <v>8</v>
      </c>
      <c r="CB533" s="232">
        <v>0</v>
      </c>
    </row>
    <row r="534" spans="1:80">
      <c r="A534" s="233">
        <v>174</v>
      </c>
      <c r="B534" s="234" t="s">
        <v>787</v>
      </c>
      <c r="C534" s="235" t="s">
        <v>788</v>
      </c>
      <c r="D534" s="236" t="s">
        <v>1772</v>
      </c>
      <c r="E534" s="237">
        <v>3.1800670000000002</v>
      </c>
      <c r="F534" s="237">
        <v>0</v>
      </c>
      <c r="G534" s="238">
        <f t="shared" si="16"/>
        <v>0</v>
      </c>
      <c r="H534" s="239">
        <v>0</v>
      </c>
      <c r="I534" s="240">
        <f t="shared" si="17"/>
        <v>0</v>
      </c>
      <c r="J534" s="239"/>
      <c r="K534" s="240">
        <f t="shared" si="18"/>
        <v>0</v>
      </c>
      <c r="O534" s="232">
        <v>2</v>
      </c>
      <c r="AA534" s="205">
        <v>8</v>
      </c>
      <c r="AB534" s="205">
        <v>0</v>
      </c>
      <c r="AC534" s="205">
        <v>3</v>
      </c>
      <c r="AZ534" s="205">
        <v>2</v>
      </c>
      <c r="BA534" s="205">
        <f t="shared" si="19"/>
        <v>0</v>
      </c>
      <c r="BB534" s="205">
        <f t="shared" si="20"/>
        <v>0</v>
      </c>
      <c r="BC534" s="205">
        <f t="shared" si="21"/>
        <v>0</v>
      </c>
      <c r="BD534" s="205">
        <f t="shared" si="22"/>
        <v>0</v>
      </c>
      <c r="BE534" s="205">
        <f t="shared" si="23"/>
        <v>0</v>
      </c>
      <c r="CA534" s="232">
        <v>8</v>
      </c>
      <c r="CB534" s="232">
        <v>0</v>
      </c>
    </row>
    <row r="535" spans="1:80">
      <c r="A535" s="233">
        <v>175</v>
      </c>
      <c r="B535" s="234" t="s">
        <v>789</v>
      </c>
      <c r="C535" s="235" t="s">
        <v>790</v>
      </c>
      <c r="D535" s="236" t="s">
        <v>1772</v>
      </c>
      <c r="E535" s="237">
        <v>28.620602999999999</v>
      </c>
      <c r="F535" s="237">
        <v>0</v>
      </c>
      <c r="G535" s="238">
        <f t="shared" si="16"/>
        <v>0</v>
      </c>
      <c r="H535" s="239">
        <v>0</v>
      </c>
      <c r="I535" s="240">
        <f t="shared" si="17"/>
        <v>0</v>
      </c>
      <c r="J535" s="239"/>
      <c r="K535" s="240">
        <f t="shared" si="18"/>
        <v>0</v>
      </c>
      <c r="O535" s="232">
        <v>2</v>
      </c>
      <c r="AA535" s="205">
        <v>8</v>
      </c>
      <c r="AB535" s="205">
        <v>0</v>
      </c>
      <c r="AC535" s="205">
        <v>3</v>
      </c>
      <c r="AZ535" s="205">
        <v>2</v>
      </c>
      <c r="BA535" s="205">
        <f t="shared" si="19"/>
        <v>0</v>
      </c>
      <c r="BB535" s="205">
        <f t="shared" si="20"/>
        <v>0</v>
      </c>
      <c r="BC535" s="205">
        <f t="shared" si="21"/>
        <v>0</v>
      </c>
      <c r="BD535" s="205">
        <f t="shared" si="22"/>
        <v>0</v>
      </c>
      <c r="BE535" s="205">
        <f t="shared" si="23"/>
        <v>0</v>
      </c>
      <c r="CA535" s="232">
        <v>8</v>
      </c>
      <c r="CB535" s="232">
        <v>0</v>
      </c>
    </row>
    <row r="536" spans="1:80">
      <c r="A536" s="233">
        <v>176</v>
      </c>
      <c r="B536" s="234" t="s">
        <v>791</v>
      </c>
      <c r="C536" s="235" t="s">
        <v>792</v>
      </c>
      <c r="D536" s="236" t="s">
        <v>1772</v>
      </c>
      <c r="E536" s="237">
        <v>3.1800670000000002</v>
      </c>
      <c r="F536" s="237">
        <v>0</v>
      </c>
      <c r="G536" s="238">
        <f t="shared" si="16"/>
        <v>0</v>
      </c>
      <c r="H536" s="239">
        <v>0</v>
      </c>
      <c r="I536" s="240">
        <f t="shared" si="17"/>
        <v>0</v>
      </c>
      <c r="J536" s="239"/>
      <c r="K536" s="240">
        <f t="shared" si="18"/>
        <v>0</v>
      </c>
      <c r="O536" s="232">
        <v>2</v>
      </c>
      <c r="AA536" s="205">
        <v>8</v>
      </c>
      <c r="AB536" s="205">
        <v>0</v>
      </c>
      <c r="AC536" s="205">
        <v>3</v>
      </c>
      <c r="AZ536" s="205">
        <v>2</v>
      </c>
      <c r="BA536" s="205">
        <f t="shared" si="19"/>
        <v>0</v>
      </c>
      <c r="BB536" s="205">
        <f t="shared" si="20"/>
        <v>0</v>
      </c>
      <c r="BC536" s="205">
        <f t="shared" si="21"/>
        <v>0</v>
      </c>
      <c r="BD536" s="205">
        <f t="shared" si="22"/>
        <v>0</v>
      </c>
      <c r="BE536" s="205">
        <f t="shared" si="23"/>
        <v>0</v>
      </c>
      <c r="CA536" s="232">
        <v>8</v>
      </c>
      <c r="CB536" s="232">
        <v>0</v>
      </c>
    </row>
    <row r="537" spans="1:80">
      <c r="A537" s="233">
        <v>177</v>
      </c>
      <c r="B537" s="234" t="s">
        <v>922</v>
      </c>
      <c r="C537" s="235" t="s">
        <v>923</v>
      </c>
      <c r="D537" s="236" t="s">
        <v>1772</v>
      </c>
      <c r="E537" s="237">
        <v>3.1800670000000002</v>
      </c>
      <c r="F537" s="237">
        <v>0</v>
      </c>
      <c r="G537" s="238">
        <f t="shared" si="16"/>
        <v>0</v>
      </c>
      <c r="H537" s="239">
        <v>0</v>
      </c>
      <c r="I537" s="240">
        <f t="shared" si="17"/>
        <v>0</v>
      </c>
      <c r="J537" s="239"/>
      <c r="K537" s="240">
        <f t="shared" si="18"/>
        <v>0</v>
      </c>
      <c r="O537" s="232">
        <v>2</v>
      </c>
      <c r="AA537" s="205">
        <v>8</v>
      </c>
      <c r="AB537" s="205">
        <v>0</v>
      </c>
      <c r="AC537" s="205">
        <v>3</v>
      </c>
      <c r="AZ537" s="205">
        <v>2</v>
      </c>
      <c r="BA537" s="205">
        <f t="shared" si="19"/>
        <v>0</v>
      </c>
      <c r="BB537" s="205">
        <f t="shared" si="20"/>
        <v>0</v>
      </c>
      <c r="BC537" s="205">
        <f t="shared" si="21"/>
        <v>0</v>
      </c>
      <c r="BD537" s="205">
        <f t="shared" si="22"/>
        <v>0</v>
      </c>
      <c r="BE537" s="205">
        <f t="shared" si="23"/>
        <v>0</v>
      </c>
      <c r="CA537" s="232">
        <v>8</v>
      </c>
      <c r="CB537" s="232">
        <v>0</v>
      </c>
    </row>
    <row r="538" spans="1:80">
      <c r="A538" s="233">
        <v>178</v>
      </c>
      <c r="B538" s="234" t="s">
        <v>924</v>
      </c>
      <c r="C538" s="235" t="s">
        <v>925</v>
      </c>
      <c r="D538" s="236" t="s">
        <v>1772</v>
      </c>
      <c r="E538" s="237">
        <v>3.1800670000000002</v>
      </c>
      <c r="F538" s="237">
        <v>0</v>
      </c>
      <c r="G538" s="238">
        <f t="shared" si="16"/>
        <v>0</v>
      </c>
      <c r="H538" s="239">
        <v>0</v>
      </c>
      <c r="I538" s="240">
        <f t="shared" si="17"/>
        <v>0</v>
      </c>
      <c r="J538" s="239"/>
      <c r="K538" s="240">
        <f t="shared" si="18"/>
        <v>0</v>
      </c>
      <c r="O538" s="232">
        <v>2</v>
      </c>
      <c r="AA538" s="205">
        <v>8</v>
      </c>
      <c r="AB538" s="205">
        <v>0</v>
      </c>
      <c r="AC538" s="205">
        <v>3</v>
      </c>
      <c r="AZ538" s="205">
        <v>2</v>
      </c>
      <c r="BA538" s="205">
        <f t="shared" si="19"/>
        <v>0</v>
      </c>
      <c r="BB538" s="205">
        <f t="shared" si="20"/>
        <v>0</v>
      </c>
      <c r="BC538" s="205">
        <f t="shared" si="21"/>
        <v>0</v>
      </c>
      <c r="BD538" s="205">
        <f t="shared" si="22"/>
        <v>0</v>
      </c>
      <c r="BE538" s="205">
        <f t="shared" si="23"/>
        <v>0</v>
      </c>
      <c r="CA538" s="232">
        <v>8</v>
      </c>
      <c r="CB538" s="232">
        <v>0</v>
      </c>
    </row>
    <row r="539" spans="1:80">
      <c r="A539" s="233">
        <v>179</v>
      </c>
      <c r="B539" s="234" t="s">
        <v>926</v>
      </c>
      <c r="C539" s="235" t="s">
        <v>927</v>
      </c>
      <c r="D539" s="236" t="s">
        <v>1772</v>
      </c>
      <c r="E539" s="237">
        <v>3.1800670000000002</v>
      </c>
      <c r="F539" s="237">
        <v>0</v>
      </c>
      <c r="G539" s="238">
        <f t="shared" si="16"/>
        <v>0</v>
      </c>
      <c r="H539" s="239">
        <v>0</v>
      </c>
      <c r="I539" s="240">
        <f t="shared" si="17"/>
        <v>0</v>
      </c>
      <c r="J539" s="239"/>
      <c r="K539" s="240">
        <f t="shared" si="18"/>
        <v>0</v>
      </c>
      <c r="O539" s="232">
        <v>2</v>
      </c>
      <c r="AA539" s="205">
        <v>8</v>
      </c>
      <c r="AB539" s="205">
        <v>0</v>
      </c>
      <c r="AC539" s="205">
        <v>3</v>
      </c>
      <c r="AZ539" s="205">
        <v>2</v>
      </c>
      <c r="BA539" s="205">
        <f t="shared" si="19"/>
        <v>0</v>
      </c>
      <c r="BB539" s="205">
        <f t="shared" si="20"/>
        <v>0</v>
      </c>
      <c r="BC539" s="205">
        <f t="shared" si="21"/>
        <v>0</v>
      </c>
      <c r="BD539" s="205">
        <f t="shared" si="22"/>
        <v>0</v>
      </c>
      <c r="BE539" s="205">
        <f t="shared" si="23"/>
        <v>0</v>
      </c>
      <c r="CA539" s="232">
        <v>8</v>
      </c>
      <c r="CB539" s="232">
        <v>0</v>
      </c>
    </row>
    <row r="540" spans="1:80">
      <c r="A540" s="251"/>
      <c r="B540" s="252" t="s">
        <v>1662</v>
      </c>
      <c r="C540" s="253" t="s">
        <v>882</v>
      </c>
      <c r="D540" s="254"/>
      <c r="E540" s="255"/>
      <c r="F540" s="256"/>
      <c r="G540" s="257">
        <f>SUM(G490:G539)</f>
        <v>0</v>
      </c>
      <c r="H540" s="258"/>
      <c r="I540" s="259">
        <f>SUM(I490:I539)</f>
        <v>2.6987635450000003</v>
      </c>
      <c r="J540" s="258"/>
      <c r="K540" s="259">
        <f>SUM(K490:K539)</f>
        <v>-3.1800670000000002</v>
      </c>
      <c r="O540" s="232">
        <v>4</v>
      </c>
      <c r="BA540" s="260">
        <f>SUM(BA490:BA539)</f>
        <v>0</v>
      </c>
      <c r="BB540" s="260">
        <f>SUM(BB490:BB539)</f>
        <v>0</v>
      </c>
      <c r="BC540" s="260">
        <f>SUM(BC490:BC539)</f>
        <v>0</v>
      </c>
      <c r="BD540" s="260">
        <f>SUM(BD490:BD539)</f>
        <v>0</v>
      </c>
      <c r="BE540" s="260">
        <f>SUM(BE490:BE539)</f>
        <v>0</v>
      </c>
    </row>
    <row r="541" spans="1:80">
      <c r="A541" s="222" t="s">
        <v>1659</v>
      </c>
      <c r="B541" s="223" t="s">
        <v>538</v>
      </c>
      <c r="C541" s="224" t="s">
        <v>539</v>
      </c>
      <c r="D541" s="225"/>
      <c r="E541" s="226"/>
      <c r="F541" s="226"/>
      <c r="G541" s="227"/>
      <c r="H541" s="228"/>
      <c r="I541" s="229"/>
      <c r="J541" s="230"/>
      <c r="K541" s="231"/>
      <c r="O541" s="232">
        <v>1</v>
      </c>
    </row>
    <row r="542" spans="1:80">
      <c r="A542" s="233">
        <v>180</v>
      </c>
      <c r="B542" s="234" t="s">
        <v>541</v>
      </c>
      <c r="C542" s="235" t="s">
        <v>542</v>
      </c>
      <c r="D542" s="236" t="s">
        <v>1739</v>
      </c>
      <c r="E542" s="237">
        <v>410.1</v>
      </c>
      <c r="F542" s="237">
        <v>0</v>
      </c>
      <c r="G542" s="238">
        <f>E542*F542</f>
        <v>0</v>
      </c>
      <c r="H542" s="239">
        <v>0</v>
      </c>
      <c r="I542" s="240">
        <f>E542*H542</f>
        <v>0</v>
      </c>
      <c r="J542" s="239">
        <v>-1.4999999999999999E-2</v>
      </c>
      <c r="K542" s="240">
        <f>E542*J542</f>
        <v>-6.1515000000000004</v>
      </c>
      <c r="O542" s="232">
        <v>2</v>
      </c>
      <c r="AA542" s="205">
        <v>1</v>
      </c>
      <c r="AB542" s="205">
        <v>7</v>
      </c>
      <c r="AC542" s="205">
        <v>7</v>
      </c>
      <c r="AZ542" s="205">
        <v>2</v>
      </c>
      <c r="BA542" s="205">
        <f>IF(AZ542=1,G542,0)</f>
        <v>0</v>
      </c>
      <c r="BB542" s="205">
        <f>IF(AZ542=2,G542,0)</f>
        <v>0</v>
      </c>
      <c r="BC542" s="205">
        <f>IF(AZ542=3,G542,0)</f>
        <v>0</v>
      </c>
      <c r="BD542" s="205">
        <f>IF(AZ542=4,G542,0)</f>
        <v>0</v>
      </c>
      <c r="BE542" s="205">
        <f>IF(AZ542=5,G542,0)</f>
        <v>0</v>
      </c>
      <c r="CA542" s="232">
        <v>1</v>
      </c>
      <c r="CB542" s="232">
        <v>7</v>
      </c>
    </row>
    <row r="543" spans="1:80">
      <c r="A543" s="241"/>
      <c r="B543" s="245"/>
      <c r="C543" s="375" t="s">
        <v>543</v>
      </c>
      <c r="D543" s="376"/>
      <c r="E543" s="246">
        <v>205.05</v>
      </c>
      <c r="F543" s="247"/>
      <c r="G543" s="248"/>
      <c r="H543" s="249"/>
      <c r="I543" s="243"/>
      <c r="J543" s="250"/>
      <c r="K543" s="243"/>
      <c r="M543" s="244" t="s">
        <v>543</v>
      </c>
      <c r="O543" s="232"/>
    </row>
    <row r="544" spans="1:80">
      <c r="A544" s="241"/>
      <c r="B544" s="245"/>
      <c r="C544" s="375" t="s">
        <v>544</v>
      </c>
      <c r="D544" s="376"/>
      <c r="E544" s="246">
        <v>205.05</v>
      </c>
      <c r="F544" s="247"/>
      <c r="G544" s="248"/>
      <c r="H544" s="249"/>
      <c r="I544" s="243"/>
      <c r="J544" s="250"/>
      <c r="K544" s="243"/>
      <c r="M544" s="244" t="s">
        <v>544</v>
      </c>
      <c r="O544" s="232"/>
    </row>
    <row r="545" spans="1:80">
      <c r="A545" s="233">
        <v>181</v>
      </c>
      <c r="B545" s="234" t="s">
        <v>545</v>
      </c>
      <c r="C545" s="235" t="s">
        <v>546</v>
      </c>
      <c r="D545" s="236" t="s">
        <v>1856</v>
      </c>
      <c r="E545" s="237">
        <v>346.8</v>
      </c>
      <c r="F545" s="237">
        <v>0</v>
      </c>
      <c r="G545" s="238">
        <f>E545*F545</f>
        <v>0</v>
      </c>
      <c r="H545" s="239">
        <v>1.6000000000000001E-4</v>
      </c>
      <c r="I545" s="240">
        <f>E545*H545</f>
        <v>5.548800000000001E-2</v>
      </c>
      <c r="J545" s="239">
        <v>-8.0000000000000002E-3</v>
      </c>
      <c r="K545" s="240">
        <f>E545*J545</f>
        <v>-2.7744</v>
      </c>
      <c r="O545" s="232">
        <v>2</v>
      </c>
      <c r="AA545" s="205">
        <v>1</v>
      </c>
      <c r="AB545" s="205">
        <v>7</v>
      </c>
      <c r="AC545" s="205">
        <v>7</v>
      </c>
      <c r="AZ545" s="205">
        <v>2</v>
      </c>
      <c r="BA545" s="205">
        <f>IF(AZ545=1,G545,0)</f>
        <v>0</v>
      </c>
      <c r="BB545" s="205">
        <f>IF(AZ545=2,G545,0)</f>
        <v>0</v>
      </c>
      <c r="BC545" s="205">
        <f>IF(AZ545=3,G545,0)</f>
        <v>0</v>
      </c>
      <c r="BD545" s="205">
        <f>IF(AZ545=4,G545,0)</f>
        <v>0</v>
      </c>
      <c r="BE545" s="205">
        <f>IF(AZ545=5,G545,0)</f>
        <v>0</v>
      </c>
      <c r="CA545" s="232">
        <v>1</v>
      </c>
      <c r="CB545" s="232">
        <v>7</v>
      </c>
    </row>
    <row r="546" spans="1:80" ht="22.5">
      <c r="A546" s="241"/>
      <c r="B546" s="245"/>
      <c r="C546" s="375" t="s">
        <v>547</v>
      </c>
      <c r="D546" s="376"/>
      <c r="E546" s="246">
        <v>346.8</v>
      </c>
      <c r="F546" s="247"/>
      <c r="G546" s="248"/>
      <c r="H546" s="249"/>
      <c r="I546" s="243"/>
      <c r="J546" s="250"/>
      <c r="K546" s="243"/>
      <c r="M546" s="244" t="s">
        <v>547</v>
      </c>
      <c r="O546" s="232"/>
    </row>
    <row r="547" spans="1:80">
      <c r="A547" s="233">
        <v>182</v>
      </c>
      <c r="B547" s="234" t="s">
        <v>548</v>
      </c>
      <c r="C547" s="235" t="s">
        <v>549</v>
      </c>
      <c r="D547" s="236" t="s">
        <v>1581</v>
      </c>
      <c r="E547" s="237"/>
      <c r="F547" s="237">
        <v>0</v>
      </c>
      <c r="G547" s="238">
        <f t="shared" ref="G547:G554" si="24">E547*F547</f>
        <v>0</v>
      </c>
      <c r="H547" s="239">
        <v>0</v>
      </c>
      <c r="I547" s="240">
        <f t="shared" ref="I547:I554" si="25">E547*H547</f>
        <v>0</v>
      </c>
      <c r="J547" s="239"/>
      <c r="K547" s="240">
        <f t="shared" ref="K547:K554" si="26">E547*J547</f>
        <v>0</v>
      </c>
      <c r="O547" s="232">
        <v>2</v>
      </c>
      <c r="AA547" s="205">
        <v>7</v>
      </c>
      <c r="AB547" s="205">
        <v>1002</v>
      </c>
      <c r="AC547" s="205">
        <v>5</v>
      </c>
      <c r="AZ547" s="205">
        <v>2</v>
      </c>
      <c r="BA547" s="205">
        <f t="shared" ref="BA547:BA554" si="27">IF(AZ547=1,G547,0)</f>
        <v>0</v>
      </c>
      <c r="BB547" s="205">
        <f t="shared" ref="BB547:BB554" si="28">IF(AZ547=2,G547,0)</f>
        <v>0</v>
      </c>
      <c r="BC547" s="205">
        <f t="shared" ref="BC547:BC554" si="29">IF(AZ547=3,G547,0)</f>
        <v>0</v>
      </c>
      <c r="BD547" s="205">
        <f t="shared" ref="BD547:BD554" si="30">IF(AZ547=4,G547,0)</f>
        <v>0</v>
      </c>
      <c r="BE547" s="205">
        <f t="shared" ref="BE547:BE554" si="31">IF(AZ547=5,G547,0)</f>
        <v>0</v>
      </c>
      <c r="CA547" s="232">
        <v>7</v>
      </c>
      <c r="CB547" s="232">
        <v>1002</v>
      </c>
    </row>
    <row r="548" spans="1:80">
      <c r="A548" s="233">
        <v>183</v>
      </c>
      <c r="B548" s="234" t="s">
        <v>785</v>
      </c>
      <c r="C548" s="235" t="s">
        <v>786</v>
      </c>
      <c r="D548" s="236" t="s">
        <v>1772</v>
      </c>
      <c r="E548" s="237">
        <v>8.9259000000000004</v>
      </c>
      <c r="F548" s="237">
        <v>0</v>
      </c>
      <c r="G548" s="238">
        <f t="shared" si="24"/>
        <v>0</v>
      </c>
      <c r="H548" s="239">
        <v>0</v>
      </c>
      <c r="I548" s="240">
        <f t="shared" si="25"/>
        <v>0</v>
      </c>
      <c r="J548" s="239"/>
      <c r="K548" s="240">
        <f t="shared" si="26"/>
        <v>0</v>
      </c>
      <c r="O548" s="232">
        <v>2</v>
      </c>
      <c r="AA548" s="205">
        <v>8</v>
      </c>
      <c r="AB548" s="205">
        <v>1</v>
      </c>
      <c r="AC548" s="205">
        <v>3</v>
      </c>
      <c r="AZ548" s="205">
        <v>2</v>
      </c>
      <c r="BA548" s="205">
        <f t="shared" si="27"/>
        <v>0</v>
      </c>
      <c r="BB548" s="205">
        <f t="shared" si="28"/>
        <v>0</v>
      </c>
      <c r="BC548" s="205">
        <f t="shared" si="29"/>
        <v>0</v>
      </c>
      <c r="BD548" s="205">
        <f t="shared" si="30"/>
        <v>0</v>
      </c>
      <c r="BE548" s="205">
        <f t="shared" si="31"/>
        <v>0</v>
      </c>
      <c r="CA548" s="232">
        <v>8</v>
      </c>
      <c r="CB548" s="232">
        <v>1</v>
      </c>
    </row>
    <row r="549" spans="1:80">
      <c r="A549" s="233">
        <v>184</v>
      </c>
      <c r="B549" s="234" t="s">
        <v>787</v>
      </c>
      <c r="C549" s="235" t="s">
        <v>788</v>
      </c>
      <c r="D549" s="236" t="s">
        <v>1772</v>
      </c>
      <c r="E549" s="237">
        <v>8.9259000000000004</v>
      </c>
      <c r="F549" s="237">
        <v>0</v>
      </c>
      <c r="G549" s="238">
        <f t="shared" si="24"/>
        <v>0</v>
      </c>
      <c r="H549" s="239">
        <v>0</v>
      </c>
      <c r="I549" s="240">
        <f t="shared" si="25"/>
        <v>0</v>
      </c>
      <c r="J549" s="239"/>
      <c r="K549" s="240">
        <f t="shared" si="26"/>
        <v>0</v>
      </c>
      <c r="O549" s="232">
        <v>2</v>
      </c>
      <c r="AA549" s="205">
        <v>8</v>
      </c>
      <c r="AB549" s="205">
        <v>1</v>
      </c>
      <c r="AC549" s="205">
        <v>3</v>
      </c>
      <c r="AZ549" s="205">
        <v>2</v>
      </c>
      <c r="BA549" s="205">
        <f t="shared" si="27"/>
        <v>0</v>
      </c>
      <c r="BB549" s="205">
        <f t="shared" si="28"/>
        <v>0</v>
      </c>
      <c r="BC549" s="205">
        <f t="shared" si="29"/>
        <v>0</v>
      </c>
      <c r="BD549" s="205">
        <f t="shared" si="30"/>
        <v>0</v>
      </c>
      <c r="BE549" s="205">
        <f t="shared" si="31"/>
        <v>0</v>
      </c>
      <c r="CA549" s="232">
        <v>8</v>
      </c>
      <c r="CB549" s="232">
        <v>1</v>
      </c>
    </row>
    <row r="550" spans="1:80">
      <c r="A550" s="233">
        <v>185</v>
      </c>
      <c r="B550" s="234" t="s">
        <v>789</v>
      </c>
      <c r="C550" s="235" t="s">
        <v>790</v>
      </c>
      <c r="D550" s="236" t="s">
        <v>1772</v>
      </c>
      <c r="E550" s="237">
        <v>80.333100000000002</v>
      </c>
      <c r="F550" s="237">
        <v>0</v>
      </c>
      <c r="G550" s="238">
        <f t="shared" si="24"/>
        <v>0</v>
      </c>
      <c r="H550" s="239">
        <v>0</v>
      </c>
      <c r="I550" s="240">
        <f t="shared" si="25"/>
        <v>0</v>
      </c>
      <c r="J550" s="239"/>
      <c r="K550" s="240">
        <f t="shared" si="26"/>
        <v>0</v>
      </c>
      <c r="O550" s="232">
        <v>2</v>
      </c>
      <c r="AA550" s="205">
        <v>8</v>
      </c>
      <c r="AB550" s="205">
        <v>1</v>
      </c>
      <c r="AC550" s="205">
        <v>3</v>
      </c>
      <c r="AZ550" s="205">
        <v>2</v>
      </c>
      <c r="BA550" s="205">
        <f t="shared" si="27"/>
        <v>0</v>
      </c>
      <c r="BB550" s="205">
        <f t="shared" si="28"/>
        <v>0</v>
      </c>
      <c r="BC550" s="205">
        <f t="shared" si="29"/>
        <v>0</v>
      </c>
      <c r="BD550" s="205">
        <f t="shared" si="30"/>
        <v>0</v>
      </c>
      <c r="BE550" s="205">
        <f t="shared" si="31"/>
        <v>0</v>
      </c>
      <c r="CA550" s="232">
        <v>8</v>
      </c>
      <c r="CB550" s="232">
        <v>1</v>
      </c>
    </row>
    <row r="551" spans="1:80">
      <c r="A551" s="233">
        <v>186</v>
      </c>
      <c r="B551" s="234" t="s">
        <v>791</v>
      </c>
      <c r="C551" s="235" t="s">
        <v>792</v>
      </c>
      <c r="D551" s="236" t="s">
        <v>1772</v>
      </c>
      <c r="E551" s="237">
        <v>8.9259000000000004</v>
      </c>
      <c r="F551" s="237">
        <v>0</v>
      </c>
      <c r="G551" s="238">
        <f t="shared" si="24"/>
        <v>0</v>
      </c>
      <c r="H551" s="239">
        <v>0</v>
      </c>
      <c r="I551" s="240">
        <f t="shared" si="25"/>
        <v>0</v>
      </c>
      <c r="J551" s="239"/>
      <c r="K551" s="240">
        <f t="shared" si="26"/>
        <v>0</v>
      </c>
      <c r="O551" s="232">
        <v>2</v>
      </c>
      <c r="AA551" s="205">
        <v>8</v>
      </c>
      <c r="AB551" s="205">
        <v>1</v>
      </c>
      <c r="AC551" s="205">
        <v>3</v>
      </c>
      <c r="AZ551" s="205">
        <v>2</v>
      </c>
      <c r="BA551" s="205">
        <f t="shared" si="27"/>
        <v>0</v>
      </c>
      <c r="BB551" s="205">
        <f t="shared" si="28"/>
        <v>0</v>
      </c>
      <c r="BC551" s="205">
        <f t="shared" si="29"/>
        <v>0</v>
      </c>
      <c r="BD551" s="205">
        <f t="shared" si="30"/>
        <v>0</v>
      </c>
      <c r="BE551" s="205">
        <f t="shared" si="31"/>
        <v>0</v>
      </c>
      <c r="CA551" s="232">
        <v>8</v>
      </c>
      <c r="CB551" s="232">
        <v>1</v>
      </c>
    </row>
    <row r="552" spans="1:80">
      <c r="A552" s="233">
        <v>187</v>
      </c>
      <c r="B552" s="234" t="s">
        <v>922</v>
      </c>
      <c r="C552" s="235" t="s">
        <v>923</v>
      </c>
      <c r="D552" s="236" t="s">
        <v>1772</v>
      </c>
      <c r="E552" s="237">
        <v>8.9259000000000004</v>
      </c>
      <c r="F552" s="237">
        <v>0</v>
      </c>
      <c r="G552" s="238">
        <f t="shared" si="24"/>
        <v>0</v>
      </c>
      <c r="H552" s="239">
        <v>0</v>
      </c>
      <c r="I552" s="240">
        <f t="shared" si="25"/>
        <v>0</v>
      </c>
      <c r="J552" s="239"/>
      <c r="K552" s="240">
        <f t="shared" si="26"/>
        <v>0</v>
      </c>
      <c r="O552" s="232">
        <v>2</v>
      </c>
      <c r="AA552" s="205">
        <v>8</v>
      </c>
      <c r="AB552" s="205">
        <v>1</v>
      </c>
      <c r="AC552" s="205">
        <v>3</v>
      </c>
      <c r="AZ552" s="205">
        <v>2</v>
      </c>
      <c r="BA552" s="205">
        <f t="shared" si="27"/>
        <v>0</v>
      </c>
      <c r="BB552" s="205">
        <f t="shared" si="28"/>
        <v>0</v>
      </c>
      <c r="BC552" s="205">
        <f t="shared" si="29"/>
        <v>0</v>
      </c>
      <c r="BD552" s="205">
        <f t="shared" si="30"/>
        <v>0</v>
      </c>
      <c r="BE552" s="205">
        <f t="shared" si="31"/>
        <v>0</v>
      </c>
      <c r="CA552" s="232">
        <v>8</v>
      </c>
      <c r="CB552" s="232">
        <v>1</v>
      </c>
    </row>
    <row r="553" spans="1:80">
      <c r="A553" s="233">
        <v>188</v>
      </c>
      <c r="B553" s="234" t="s">
        <v>924</v>
      </c>
      <c r="C553" s="235" t="s">
        <v>925</v>
      </c>
      <c r="D553" s="236" t="s">
        <v>1772</v>
      </c>
      <c r="E553" s="237">
        <v>8.9259000000000004</v>
      </c>
      <c r="F553" s="237">
        <v>0</v>
      </c>
      <c r="G553" s="238">
        <f t="shared" si="24"/>
        <v>0</v>
      </c>
      <c r="H553" s="239">
        <v>0</v>
      </c>
      <c r="I553" s="240">
        <f t="shared" si="25"/>
        <v>0</v>
      </c>
      <c r="J553" s="239"/>
      <c r="K553" s="240">
        <f t="shared" si="26"/>
        <v>0</v>
      </c>
      <c r="O553" s="232">
        <v>2</v>
      </c>
      <c r="AA553" s="205">
        <v>8</v>
      </c>
      <c r="AB553" s="205">
        <v>1</v>
      </c>
      <c r="AC553" s="205">
        <v>3</v>
      </c>
      <c r="AZ553" s="205">
        <v>2</v>
      </c>
      <c r="BA553" s="205">
        <f t="shared" si="27"/>
        <v>0</v>
      </c>
      <c r="BB553" s="205">
        <f t="shared" si="28"/>
        <v>0</v>
      </c>
      <c r="BC553" s="205">
        <f t="shared" si="29"/>
        <v>0</v>
      </c>
      <c r="BD553" s="205">
        <f t="shared" si="30"/>
        <v>0</v>
      </c>
      <c r="BE553" s="205">
        <f t="shared" si="31"/>
        <v>0</v>
      </c>
      <c r="CA553" s="232">
        <v>8</v>
      </c>
      <c r="CB553" s="232">
        <v>1</v>
      </c>
    </row>
    <row r="554" spans="1:80">
      <c r="A554" s="233">
        <v>189</v>
      </c>
      <c r="B554" s="234" t="s">
        <v>550</v>
      </c>
      <c r="C554" s="235" t="s">
        <v>551</v>
      </c>
      <c r="D554" s="236" t="s">
        <v>1772</v>
      </c>
      <c r="E554" s="237">
        <v>8.9259000000000004</v>
      </c>
      <c r="F554" s="237">
        <v>0</v>
      </c>
      <c r="G554" s="238">
        <f t="shared" si="24"/>
        <v>0</v>
      </c>
      <c r="H554" s="239">
        <v>0</v>
      </c>
      <c r="I554" s="240">
        <f t="shared" si="25"/>
        <v>0</v>
      </c>
      <c r="J554" s="239"/>
      <c r="K554" s="240">
        <f t="shared" si="26"/>
        <v>0</v>
      </c>
      <c r="O554" s="232">
        <v>2</v>
      </c>
      <c r="AA554" s="205">
        <v>8</v>
      </c>
      <c r="AB554" s="205">
        <v>0</v>
      </c>
      <c r="AC554" s="205">
        <v>3</v>
      </c>
      <c r="AZ554" s="205">
        <v>2</v>
      </c>
      <c r="BA554" s="205">
        <f t="shared" si="27"/>
        <v>0</v>
      </c>
      <c r="BB554" s="205">
        <f t="shared" si="28"/>
        <v>0</v>
      </c>
      <c r="BC554" s="205">
        <f t="shared" si="29"/>
        <v>0</v>
      </c>
      <c r="BD554" s="205">
        <f t="shared" si="30"/>
        <v>0</v>
      </c>
      <c r="BE554" s="205">
        <f t="shared" si="31"/>
        <v>0</v>
      </c>
      <c r="CA554" s="232">
        <v>8</v>
      </c>
      <c r="CB554" s="232">
        <v>0</v>
      </c>
    </row>
    <row r="555" spans="1:80">
      <c r="A555" s="251"/>
      <c r="B555" s="252" t="s">
        <v>1662</v>
      </c>
      <c r="C555" s="253" t="s">
        <v>540</v>
      </c>
      <c r="D555" s="254"/>
      <c r="E555" s="255"/>
      <c r="F555" s="256"/>
      <c r="G555" s="257">
        <f>SUM(G541:G554)</f>
        <v>0</v>
      </c>
      <c r="H555" s="258"/>
      <c r="I555" s="259">
        <f>SUM(I541:I554)</f>
        <v>5.548800000000001E-2</v>
      </c>
      <c r="J555" s="258"/>
      <c r="K555" s="259">
        <f>SUM(K541:K554)</f>
        <v>-8.9259000000000004</v>
      </c>
      <c r="O555" s="232">
        <v>4</v>
      </c>
      <c r="BA555" s="260">
        <f>SUM(BA541:BA554)</f>
        <v>0</v>
      </c>
      <c r="BB555" s="260">
        <f>SUM(BB541:BB554)</f>
        <v>0</v>
      </c>
      <c r="BC555" s="260">
        <f>SUM(BC541:BC554)</f>
        <v>0</v>
      </c>
      <c r="BD555" s="260">
        <f>SUM(BD541:BD554)</f>
        <v>0</v>
      </c>
      <c r="BE555" s="260">
        <f>SUM(BE541:BE554)</f>
        <v>0</v>
      </c>
    </row>
    <row r="556" spans="1:80">
      <c r="A556" s="222" t="s">
        <v>1659</v>
      </c>
      <c r="B556" s="223" t="s">
        <v>928</v>
      </c>
      <c r="C556" s="224" t="s">
        <v>929</v>
      </c>
      <c r="D556" s="225"/>
      <c r="E556" s="226"/>
      <c r="F556" s="226"/>
      <c r="G556" s="227"/>
      <c r="H556" s="228"/>
      <c r="I556" s="229"/>
      <c r="J556" s="230"/>
      <c r="K556" s="231"/>
      <c r="O556" s="232">
        <v>1</v>
      </c>
    </row>
    <row r="557" spans="1:80">
      <c r="A557" s="233">
        <v>190</v>
      </c>
      <c r="B557" s="234" t="s">
        <v>931</v>
      </c>
      <c r="C557" s="235" t="s">
        <v>932</v>
      </c>
      <c r="D557" s="236" t="s">
        <v>1739</v>
      </c>
      <c r="E557" s="237">
        <v>26.73</v>
      </c>
      <c r="F557" s="237">
        <v>0</v>
      </c>
      <c r="G557" s="238">
        <f>E557*F557</f>
        <v>0</v>
      </c>
      <c r="H557" s="239">
        <v>7.2999999999999996E-4</v>
      </c>
      <c r="I557" s="240">
        <f>E557*H557</f>
        <v>1.95129E-2</v>
      </c>
      <c r="J557" s="239">
        <v>0</v>
      </c>
      <c r="K557" s="240">
        <f>E557*J557</f>
        <v>0</v>
      </c>
      <c r="O557" s="232">
        <v>2</v>
      </c>
      <c r="AA557" s="205">
        <v>1</v>
      </c>
      <c r="AB557" s="205">
        <v>7</v>
      </c>
      <c r="AC557" s="205">
        <v>7</v>
      </c>
      <c r="AZ557" s="205">
        <v>2</v>
      </c>
      <c r="BA557" s="205">
        <f>IF(AZ557=1,G557,0)</f>
        <v>0</v>
      </c>
      <c r="BB557" s="205">
        <f>IF(AZ557=2,G557,0)</f>
        <v>0</v>
      </c>
      <c r="BC557" s="205">
        <f>IF(AZ557=3,G557,0)</f>
        <v>0</v>
      </c>
      <c r="BD557" s="205">
        <f>IF(AZ557=4,G557,0)</f>
        <v>0</v>
      </c>
      <c r="BE557" s="205">
        <f>IF(AZ557=5,G557,0)</f>
        <v>0</v>
      </c>
      <c r="CA557" s="232">
        <v>1</v>
      </c>
      <c r="CB557" s="232">
        <v>7</v>
      </c>
    </row>
    <row r="558" spans="1:80" ht="22.5">
      <c r="A558" s="241"/>
      <c r="B558" s="245"/>
      <c r="C558" s="375" t="s">
        <v>241</v>
      </c>
      <c r="D558" s="376"/>
      <c r="E558" s="246">
        <v>26.73</v>
      </c>
      <c r="F558" s="247"/>
      <c r="G558" s="248"/>
      <c r="H558" s="249"/>
      <c r="I558" s="243"/>
      <c r="J558" s="250"/>
      <c r="K558" s="243"/>
      <c r="M558" s="244" t="s">
        <v>241</v>
      </c>
      <c r="O558" s="232"/>
    </row>
    <row r="559" spans="1:80">
      <c r="A559" s="233">
        <v>191</v>
      </c>
      <c r="B559" s="234" t="s">
        <v>934</v>
      </c>
      <c r="C559" s="235" t="s">
        <v>935</v>
      </c>
      <c r="D559" s="236" t="s">
        <v>1856</v>
      </c>
      <c r="E559" s="237">
        <v>40.094999999999999</v>
      </c>
      <c r="F559" s="237">
        <v>0</v>
      </c>
      <c r="G559" s="238">
        <f>E559*F559</f>
        <v>0</v>
      </c>
      <c r="H559" s="239">
        <v>0</v>
      </c>
      <c r="I559" s="240">
        <f>E559*H559</f>
        <v>0</v>
      </c>
      <c r="J559" s="239">
        <v>0</v>
      </c>
      <c r="K559" s="240">
        <f>E559*J559</f>
        <v>0</v>
      </c>
      <c r="O559" s="232">
        <v>2</v>
      </c>
      <c r="AA559" s="205">
        <v>1</v>
      </c>
      <c r="AB559" s="205">
        <v>7</v>
      </c>
      <c r="AC559" s="205">
        <v>7</v>
      </c>
      <c r="AZ559" s="205">
        <v>2</v>
      </c>
      <c r="BA559" s="205">
        <f>IF(AZ559=1,G559,0)</f>
        <v>0</v>
      </c>
      <c r="BB559" s="205">
        <f>IF(AZ559=2,G559,0)</f>
        <v>0</v>
      </c>
      <c r="BC559" s="205">
        <f>IF(AZ559=3,G559,0)</f>
        <v>0</v>
      </c>
      <c r="BD559" s="205">
        <f>IF(AZ559=4,G559,0)</f>
        <v>0</v>
      </c>
      <c r="BE559" s="205">
        <f>IF(AZ559=5,G559,0)</f>
        <v>0</v>
      </c>
      <c r="CA559" s="232">
        <v>1</v>
      </c>
      <c r="CB559" s="232">
        <v>7</v>
      </c>
    </row>
    <row r="560" spans="1:80">
      <c r="A560" s="241"/>
      <c r="B560" s="245"/>
      <c r="C560" s="375" t="s">
        <v>552</v>
      </c>
      <c r="D560" s="376"/>
      <c r="E560" s="246">
        <v>40.094999999999999</v>
      </c>
      <c r="F560" s="247"/>
      <c r="G560" s="248"/>
      <c r="H560" s="249"/>
      <c r="I560" s="243"/>
      <c r="J560" s="250"/>
      <c r="K560" s="243"/>
      <c r="M560" s="244" t="s">
        <v>552</v>
      </c>
      <c r="O560" s="232"/>
    </row>
    <row r="561" spans="1:80" ht="22.5">
      <c r="A561" s="233">
        <v>192</v>
      </c>
      <c r="B561" s="234" t="s">
        <v>937</v>
      </c>
      <c r="C561" s="235" t="s">
        <v>938</v>
      </c>
      <c r="D561" s="236" t="s">
        <v>1739</v>
      </c>
      <c r="E561" s="237">
        <v>29.402999999999999</v>
      </c>
      <c r="F561" s="237">
        <v>0</v>
      </c>
      <c r="G561" s="238">
        <f>E561*F561</f>
        <v>0</v>
      </c>
      <c r="H561" s="239">
        <v>1.4999999999999999E-2</v>
      </c>
      <c r="I561" s="240">
        <f>E561*H561</f>
        <v>0.44104499999999996</v>
      </c>
      <c r="J561" s="239"/>
      <c r="K561" s="240">
        <f>E561*J561</f>
        <v>0</v>
      </c>
      <c r="O561" s="232">
        <v>2</v>
      </c>
      <c r="AA561" s="205">
        <v>3</v>
      </c>
      <c r="AB561" s="205">
        <v>1</v>
      </c>
      <c r="AC561" s="205">
        <v>59533301</v>
      </c>
      <c r="AZ561" s="205">
        <v>2</v>
      </c>
      <c r="BA561" s="205">
        <f>IF(AZ561=1,G561,0)</f>
        <v>0</v>
      </c>
      <c r="BB561" s="205">
        <f>IF(AZ561=2,G561,0)</f>
        <v>0</v>
      </c>
      <c r="BC561" s="205">
        <f>IF(AZ561=3,G561,0)</f>
        <v>0</v>
      </c>
      <c r="BD561" s="205">
        <f>IF(AZ561=4,G561,0)</f>
        <v>0</v>
      </c>
      <c r="BE561" s="205">
        <f>IF(AZ561=5,G561,0)</f>
        <v>0</v>
      </c>
      <c r="CA561" s="232">
        <v>3</v>
      </c>
      <c r="CB561" s="232">
        <v>1</v>
      </c>
    </row>
    <row r="562" spans="1:80">
      <c r="A562" s="241"/>
      <c r="B562" s="245"/>
      <c r="C562" s="375" t="s">
        <v>553</v>
      </c>
      <c r="D562" s="376"/>
      <c r="E562" s="246">
        <v>29.402999999999999</v>
      </c>
      <c r="F562" s="247"/>
      <c r="G562" s="248"/>
      <c r="H562" s="249"/>
      <c r="I562" s="243"/>
      <c r="J562" s="250"/>
      <c r="K562" s="243"/>
      <c r="M562" s="244" t="s">
        <v>553</v>
      </c>
      <c r="O562" s="232"/>
    </row>
    <row r="563" spans="1:80">
      <c r="A563" s="233">
        <v>193</v>
      </c>
      <c r="B563" s="234" t="s">
        <v>940</v>
      </c>
      <c r="C563" s="235" t="s">
        <v>941</v>
      </c>
      <c r="D563" s="236" t="s">
        <v>1581</v>
      </c>
      <c r="E563" s="237"/>
      <c r="F563" s="237">
        <v>0</v>
      </c>
      <c r="G563" s="238">
        <f>E563*F563</f>
        <v>0</v>
      </c>
      <c r="H563" s="239">
        <v>0</v>
      </c>
      <c r="I563" s="240">
        <f>E563*H563</f>
        <v>0</v>
      </c>
      <c r="J563" s="239"/>
      <c r="K563" s="240">
        <f>E563*J563</f>
        <v>0</v>
      </c>
      <c r="O563" s="232">
        <v>2</v>
      </c>
      <c r="AA563" s="205">
        <v>7</v>
      </c>
      <c r="AB563" s="205">
        <v>1002</v>
      </c>
      <c r="AC563" s="205">
        <v>5</v>
      </c>
      <c r="AZ563" s="205">
        <v>2</v>
      </c>
      <c r="BA563" s="205">
        <f>IF(AZ563=1,G563,0)</f>
        <v>0</v>
      </c>
      <c r="BB563" s="205">
        <f>IF(AZ563=2,G563,0)</f>
        <v>0</v>
      </c>
      <c r="BC563" s="205">
        <f>IF(AZ563=3,G563,0)</f>
        <v>0</v>
      </c>
      <c r="BD563" s="205">
        <f>IF(AZ563=4,G563,0)</f>
        <v>0</v>
      </c>
      <c r="BE563" s="205">
        <f>IF(AZ563=5,G563,0)</f>
        <v>0</v>
      </c>
      <c r="CA563" s="232">
        <v>7</v>
      </c>
      <c r="CB563" s="232">
        <v>1002</v>
      </c>
    </row>
    <row r="564" spans="1:80">
      <c r="A564" s="251"/>
      <c r="B564" s="252" t="s">
        <v>1662</v>
      </c>
      <c r="C564" s="253" t="s">
        <v>930</v>
      </c>
      <c r="D564" s="254"/>
      <c r="E564" s="255"/>
      <c r="F564" s="256"/>
      <c r="G564" s="257">
        <f>SUM(G556:G563)</f>
        <v>0</v>
      </c>
      <c r="H564" s="258"/>
      <c r="I564" s="259">
        <f>SUM(I556:I563)</f>
        <v>0.46055789999999996</v>
      </c>
      <c r="J564" s="258"/>
      <c r="K564" s="259">
        <f>SUM(K556:K563)</f>
        <v>0</v>
      </c>
      <c r="O564" s="232">
        <v>4</v>
      </c>
      <c r="BA564" s="260">
        <f>SUM(BA556:BA563)</f>
        <v>0</v>
      </c>
      <c r="BB564" s="260">
        <f>SUM(BB556:BB563)</f>
        <v>0</v>
      </c>
      <c r="BC564" s="260">
        <f>SUM(BC556:BC563)</f>
        <v>0</v>
      </c>
      <c r="BD564" s="260">
        <f>SUM(BD556:BD563)</f>
        <v>0</v>
      </c>
      <c r="BE564" s="260">
        <f>SUM(BE556:BE563)</f>
        <v>0</v>
      </c>
    </row>
    <row r="565" spans="1:80">
      <c r="A565" s="222" t="s">
        <v>1659</v>
      </c>
      <c r="B565" s="223" t="s">
        <v>942</v>
      </c>
      <c r="C565" s="224" t="s">
        <v>943</v>
      </c>
      <c r="D565" s="225"/>
      <c r="E565" s="226"/>
      <c r="F565" s="226"/>
      <c r="G565" s="227"/>
      <c r="H565" s="228"/>
      <c r="I565" s="229"/>
      <c r="J565" s="230"/>
      <c r="K565" s="231"/>
      <c r="O565" s="232">
        <v>1</v>
      </c>
    </row>
    <row r="566" spans="1:80">
      <c r="A566" s="233">
        <v>194</v>
      </c>
      <c r="B566" s="234" t="s">
        <v>554</v>
      </c>
      <c r="C566" s="235" t="s">
        <v>555</v>
      </c>
      <c r="D566" s="236" t="s">
        <v>1856</v>
      </c>
      <c r="E566" s="237">
        <v>42.3</v>
      </c>
      <c r="F566" s="237">
        <v>0</v>
      </c>
      <c r="G566" s="238">
        <f>E566*F566</f>
        <v>0</v>
      </c>
      <c r="H566" s="239">
        <v>0</v>
      </c>
      <c r="I566" s="240">
        <f>E566*H566</f>
        <v>0</v>
      </c>
      <c r="J566" s="239">
        <v>-2.0500000000000002E-3</v>
      </c>
      <c r="K566" s="240">
        <f>E566*J566</f>
        <v>-8.6715E-2</v>
      </c>
      <c r="O566" s="232">
        <v>2</v>
      </c>
      <c r="AA566" s="205">
        <v>1</v>
      </c>
      <c r="AB566" s="205">
        <v>7</v>
      </c>
      <c r="AC566" s="205">
        <v>7</v>
      </c>
      <c r="AZ566" s="205">
        <v>2</v>
      </c>
      <c r="BA566" s="205">
        <f>IF(AZ566=1,G566,0)</f>
        <v>0</v>
      </c>
      <c r="BB566" s="205">
        <f>IF(AZ566=2,G566,0)</f>
        <v>0</v>
      </c>
      <c r="BC566" s="205">
        <f>IF(AZ566=3,G566,0)</f>
        <v>0</v>
      </c>
      <c r="BD566" s="205">
        <f>IF(AZ566=4,G566,0)</f>
        <v>0</v>
      </c>
      <c r="BE566" s="205">
        <f>IF(AZ566=5,G566,0)</f>
        <v>0</v>
      </c>
      <c r="CA566" s="232">
        <v>1</v>
      </c>
      <c r="CB566" s="232">
        <v>7</v>
      </c>
    </row>
    <row r="567" spans="1:80">
      <c r="A567" s="241"/>
      <c r="B567" s="245"/>
      <c r="C567" s="375" t="s">
        <v>556</v>
      </c>
      <c r="D567" s="376"/>
      <c r="E567" s="246">
        <v>42.3</v>
      </c>
      <c r="F567" s="247"/>
      <c r="G567" s="248"/>
      <c r="H567" s="249"/>
      <c r="I567" s="243"/>
      <c r="J567" s="250"/>
      <c r="K567" s="243"/>
      <c r="M567" s="244" t="s">
        <v>556</v>
      </c>
      <c r="O567" s="232"/>
    </row>
    <row r="568" spans="1:80">
      <c r="A568" s="233">
        <v>195</v>
      </c>
      <c r="B568" s="234" t="s">
        <v>557</v>
      </c>
      <c r="C568" s="235" t="s">
        <v>558</v>
      </c>
      <c r="D568" s="236" t="s">
        <v>1856</v>
      </c>
      <c r="E568" s="237">
        <v>28.1</v>
      </c>
      <c r="F568" s="237">
        <v>0</v>
      </c>
      <c r="G568" s="238">
        <f>E568*F568</f>
        <v>0</v>
      </c>
      <c r="H568" s="239">
        <v>0</v>
      </c>
      <c r="I568" s="240">
        <f>E568*H568</f>
        <v>0</v>
      </c>
      <c r="J568" s="239">
        <v>-3.3600000000000001E-3</v>
      </c>
      <c r="K568" s="240">
        <f>E568*J568</f>
        <v>-9.4416000000000014E-2</v>
      </c>
      <c r="O568" s="232">
        <v>2</v>
      </c>
      <c r="AA568" s="205">
        <v>1</v>
      </c>
      <c r="AB568" s="205">
        <v>7</v>
      </c>
      <c r="AC568" s="205">
        <v>7</v>
      </c>
      <c r="AZ568" s="205">
        <v>2</v>
      </c>
      <c r="BA568" s="205">
        <f>IF(AZ568=1,G568,0)</f>
        <v>0</v>
      </c>
      <c r="BB568" s="205">
        <f>IF(AZ568=2,G568,0)</f>
        <v>0</v>
      </c>
      <c r="BC568" s="205">
        <f>IF(AZ568=3,G568,0)</f>
        <v>0</v>
      </c>
      <c r="BD568" s="205">
        <f>IF(AZ568=4,G568,0)</f>
        <v>0</v>
      </c>
      <c r="BE568" s="205">
        <f>IF(AZ568=5,G568,0)</f>
        <v>0</v>
      </c>
      <c r="CA568" s="232">
        <v>1</v>
      </c>
      <c r="CB568" s="232">
        <v>7</v>
      </c>
    </row>
    <row r="569" spans="1:80">
      <c r="A569" s="241"/>
      <c r="B569" s="245"/>
      <c r="C569" s="375" t="s">
        <v>559</v>
      </c>
      <c r="D569" s="376"/>
      <c r="E569" s="246">
        <v>28.1</v>
      </c>
      <c r="F569" s="247"/>
      <c r="G569" s="248"/>
      <c r="H569" s="249"/>
      <c r="I569" s="243"/>
      <c r="J569" s="250"/>
      <c r="K569" s="243"/>
      <c r="M569" s="244" t="s">
        <v>559</v>
      </c>
      <c r="O569" s="232"/>
    </row>
    <row r="570" spans="1:80">
      <c r="A570" s="233">
        <v>196</v>
      </c>
      <c r="B570" s="234" t="s">
        <v>560</v>
      </c>
      <c r="C570" s="235" t="s">
        <v>561</v>
      </c>
      <c r="D570" s="236" t="s">
        <v>1798</v>
      </c>
      <c r="E570" s="237">
        <v>4</v>
      </c>
      <c r="F570" s="237">
        <v>0</v>
      </c>
      <c r="G570" s="238">
        <f>E570*F570</f>
        <v>0</v>
      </c>
      <c r="H570" s="239">
        <v>0</v>
      </c>
      <c r="I570" s="240">
        <f>E570*H570</f>
        <v>0</v>
      </c>
      <c r="J570" s="239">
        <v>-1.15E-3</v>
      </c>
      <c r="K570" s="240">
        <f>E570*J570</f>
        <v>-4.5999999999999999E-3</v>
      </c>
      <c r="O570" s="232">
        <v>2</v>
      </c>
      <c r="AA570" s="205">
        <v>1</v>
      </c>
      <c r="AB570" s="205">
        <v>7</v>
      </c>
      <c r="AC570" s="205">
        <v>7</v>
      </c>
      <c r="AZ570" s="205">
        <v>2</v>
      </c>
      <c r="BA570" s="205">
        <f>IF(AZ570=1,G570,0)</f>
        <v>0</v>
      </c>
      <c r="BB570" s="205">
        <f>IF(AZ570=2,G570,0)</f>
        <v>0</v>
      </c>
      <c r="BC570" s="205">
        <f>IF(AZ570=3,G570,0)</f>
        <v>0</v>
      </c>
      <c r="BD570" s="205">
        <f>IF(AZ570=4,G570,0)</f>
        <v>0</v>
      </c>
      <c r="BE570" s="205">
        <f>IF(AZ570=5,G570,0)</f>
        <v>0</v>
      </c>
      <c r="CA570" s="232">
        <v>1</v>
      </c>
      <c r="CB570" s="232">
        <v>7</v>
      </c>
    </row>
    <row r="571" spans="1:80">
      <c r="A571" s="241"/>
      <c r="B571" s="245"/>
      <c r="C571" s="375" t="s">
        <v>1892</v>
      </c>
      <c r="D571" s="376"/>
      <c r="E571" s="246">
        <v>4</v>
      </c>
      <c r="F571" s="247"/>
      <c r="G571" s="248"/>
      <c r="H571" s="249"/>
      <c r="I571" s="243"/>
      <c r="J571" s="250"/>
      <c r="K571" s="243"/>
      <c r="M571" s="244">
        <v>4</v>
      </c>
      <c r="O571" s="232"/>
    </row>
    <row r="572" spans="1:80">
      <c r="A572" s="233">
        <v>197</v>
      </c>
      <c r="B572" s="234" t="s">
        <v>562</v>
      </c>
      <c r="C572" s="235" t="s">
        <v>563</v>
      </c>
      <c r="D572" s="236" t="s">
        <v>1856</v>
      </c>
      <c r="E572" s="237">
        <v>2.4</v>
      </c>
      <c r="F572" s="237">
        <v>0</v>
      </c>
      <c r="G572" s="238">
        <f>E572*F572</f>
        <v>0</v>
      </c>
      <c r="H572" s="239">
        <v>0</v>
      </c>
      <c r="I572" s="240">
        <f>E572*H572</f>
        <v>0</v>
      </c>
      <c r="J572" s="239">
        <v>-2.8700000000000002E-3</v>
      </c>
      <c r="K572" s="240">
        <f>E572*J572</f>
        <v>-6.888E-3</v>
      </c>
      <c r="O572" s="232">
        <v>2</v>
      </c>
      <c r="AA572" s="205">
        <v>1</v>
      </c>
      <c r="AB572" s="205">
        <v>7</v>
      </c>
      <c r="AC572" s="205">
        <v>7</v>
      </c>
      <c r="AZ572" s="205">
        <v>2</v>
      </c>
      <c r="BA572" s="205">
        <f>IF(AZ572=1,G572,0)</f>
        <v>0</v>
      </c>
      <c r="BB572" s="205">
        <f>IF(AZ572=2,G572,0)</f>
        <v>0</v>
      </c>
      <c r="BC572" s="205">
        <f>IF(AZ572=3,G572,0)</f>
        <v>0</v>
      </c>
      <c r="BD572" s="205">
        <f>IF(AZ572=4,G572,0)</f>
        <v>0</v>
      </c>
      <c r="BE572" s="205">
        <f>IF(AZ572=5,G572,0)</f>
        <v>0</v>
      </c>
      <c r="CA572" s="232">
        <v>1</v>
      </c>
      <c r="CB572" s="232">
        <v>7</v>
      </c>
    </row>
    <row r="573" spans="1:80">
      <c r="A573" s="241"/>
      <c r="B573" s="245"/>
      <c r="C573" s="375" t="s">
        <v>564</v>
      </c>
      <c r="D573" s="376"/>
      <c r="E573" s="246">
        <v>2.4</v>
      </c>
      <c r="F573" s="247"/>
      <c r="G573" s="248"/>
      <c r="H573" s="249"/>
      <c r="I573" s="243"/>
      <c r="J573" s="250"/>
      <c r="K573" s="243"/>
      <c r="M573" s="244" t="s">
        <v>564</v>
      </c>
      <c r="O573" s="232"/>
    </row>
    <row r="574" spans="1:80">
      <c r="A574" s="233">
        <v>198</v>
      </c>
      <c r="B574" s="234" t="s">
        <v>565</v>
      </c>
      <c r="C574" s="235" t="s">
        <v>566</v>
      </c>
      <c r="D574" s="236" t="s">
        <v>1856</v>
      </c>
      <c r="E574" s="237">
        <v>11.3</v>
      </c>
      <c r="F574" s="237">
        <v>0</v>
      </c>
      <c r="G574" s="238">
        <f>E574*F574</f>
        <v>0</v>
      </c>
      <c r="H574" s="239">
        <v>0</v>
      </c>
      <c r="I574" s="240">
        <f>E574*H574</f>
        <v>0</v>
      </c>
      <c r="J574" s="239">
        <v>-2.2599999999999999E-3</v>
      </c>
      <c r="K574" s="240">
        <f>E574*J574</f>
        <v>-2.5538000000000002E-2</v>
      </c>
      <c r="O574" s="232">
        <v>2</v>
      </c>
      <c r="AA574" s="205">
        <v>1</v>
      </c>
      <c r="AB574" s="205">
        <v>7</v>
      </c>
      <c r="AC574" s="205">
        <v>7</v>
      </c>
      <c r="AZ574" s="205">
        <v>2</v>
      </c>
      <c r="BA574" s="205">
        <f>IF(AZ574=1,G574,0)</f>
        <v>0</v>
      </c>
      <c r="BB574" s="205">
        <f>IF(AZ574=2,G574,0)</f>
        <v>0</v>
      </c>
      <c r="BC574" s="205">
        <f>IF(AZ574=3,G574,0)</f>
        <v>0</v>
      </c>
      <c r="BD574" s="205">
        <f>IF(AZ574=4,G574,0)</f>
        <v>0</v>
      </c>
      <c r="BE574" s="205">
        <f>IF(AZ574=5,G574,0)</f>
        <v>0</v>
      </c>
      <c r="CA574" s="232">
        <v>1</v>
      </c>
      <c r="CB574" s="232">
        <v>7</v>
      </c>
    </row>
    <row r="575" spans="1:80">
      <c r="A575" s="241"/>
      <c r="B575" s="245"/>
      <c r="C575" s="375" t="s">
        <v>567</v>
      </c>
      <c r="D575" s="376"/>
      <c r="E575" s="246">
        <v>11.3</v>
      </c>
      <c r="F575" s="247"/>
      <c r="G575" s="248"/>
      <c r="H575" s="249"/>
      <c r="I575" s="243"/>
      <c r="J575" s="250"/>
      <c r="K575" s="243"/>
      <c r="M575" s="244" t="s">
        <v>567</v>
      </c>
      <c r="O575" s="232"/>
    </row>
    <row r="576" spans="1:80" ht="22.5">
      <c r="A576" s="233">
        <v>199</v>
      </c>
      <c r="B576" s="234" t="s">
        <v>568</v>
      </c>
      <c r="C576" s="235" t="s">
        <v>569</v>
      </c>
      <c r="D576" s="236" t="s">
        <v>1798</v>
      </c>
      <c r="E576" s="237">
        <v>4</v>
      </c>
      <c r="F576" s="237">
        <v>0</v>
      </c>
      <c r="G576" s="238">
        <f>E576*F576</f>
        <v>0</v>
      </c>
      <c r="H576" s="239">
        <v>4.0000000000000002E-4</v>
      </c>
      <c r="I576" s="240">
        <f>E576*H576</f>
        <v>1.6000000000000001E-3</v>
      </c>
      <c r="J576" s="239">
        <v>0</v>
      </c>
      <c r="K576" s="240">
        <f>E576*J576</f>
        <v>0</v>
      </c>
      <c r="O576" s="232">
        <v>2</v>
      </c>
      <c r="AA576" s="205">
        <v>1</v>
      </c>
      <c r="AB576" s="205">
        <v>7</v>
      </c>
      <c r="AC576" s="205">
        <v>7</v>
      </c>
      <c r="AZ576" s="205">
        <v>2</v>
      </c>
      <c r="BA576" s="205">
        <f>IF(AZ576=1,G576,0)</f>
        <v>0</v>
      </c>
      <c r="BB576" s="205">
        <f>IF(AZ576=2,G576,0)</f>
        <v>0</v>
      </c>
      <c r="BC576" s="205">
        <f>IF(AZ576=3,G576,0)</f>
        <v>0</v>
      </c>
      <c r="BD576" s="205">
        <f>IF(AZ576=4,G576,0)</f>
        <v>0</v>
      </c>
      <c r="BE576" s="205">
        <f>IF(AZ576=5,G576,0)</f>
        <v>0</v>
      </c>
      <c r="CA576" s="232">
        <v>1</v>
      </c>
      <c r="CB576" s="232">
        <v>7</v>
      </c>
    </row>
    <row r="577" spans="1:80">
      <c r="A577" s="241"/>
      <c r="B577" s="245"/>
      <c r="C577" s="375" t="s">
        <v>570</v>
      </c>
      <c r="D577" s="376"/>
      <c r="E577" s="246">
        <v>4</v>
      </c>
      <c r="F577" s="247"/>
      <c r="G577" s="248"/>
      <c r="H577" s="249"/>
      <c r="I577" s="243"/>
      <c r="J577" s="250"/>
      <c r="K577" s="243"/>
      <c r="M577" s="244" t="s">
        <v>570</v>
      </c>
      <c r="O577" s="232"/>
    </row>
    <row r="578" spans="1:80" ht="22.5">
      <c r="A578" s="233">
        <v>200</v>
      </c>
      <c r="B578" s="234" t="s">
        <v>571</v>
      </c>
      <c r="C578" s="235" t="s">
        <v>572</v>
      </c>
      <c r="D578" s="236" t="s">
        <v>1856</v>
      </c>
      <c r="E578" s="237">
        <v>28.1</v>
      </c>
      <c r="F578" s="237">
        <v>0</v>
      </c>
      <c r="G578" s="238">
        <f>E578*F578</f>
        <v>0</v>
      </c>
      <c r="H578" s="239">
        <v>2.2499999999999998E-3</v>
      </c>
      <c r="I578" s="240">
        <f>E578*H578</f>
        <v>6.3225000000000003E-2</v>
      </c>
      <c r="J578" s="239">
        <v>0</v>
      </c>
      <c r="K578" s="240">
        <f>E578*J578</f>
        <v>0</v>
      </c>
      <c r="O578" s="232">
        <v>2</v>
      </c>
      <c r="AA578" s="205">
        <v>1</v>
      </c>
      <c r="AB578" s="205">
        <v>7</v>
      </c>
      <c r="AC578" s="205">
        <v>7</v>
      </c>
      <c r="AZ578" s="205">
        <v>2</v>
      </c>
      <c r="BA578" s="205">
        <f>IF(AZ578=1,G578,0)</f>
        <v>0</v>
      </c>
      <c r="BB578" s="205">
        <f>IF(AZ578=2,G578,0)</f>
        <v>0</v>
      </c>
      <c r="BC578" s="205">
        <f>IF(AZ578=3,G578,0)</f>
        <v>0</v>
      </c>
      <c r="BD578" s="205">
        <f>IF(AZ578=4,G578,0)</f>
        <v>0</v>
      </c>
      <c r="BE578" s="205">
        <f>IF(AZ578=5,G578,0)</f>
        <v>0</v>
      </c>
      <c r="CA578" s="232">
        <v>1</v>
      </c>
      <c r="CB578" s="232">
        <v>7</v>
      </c>
    </row>
    <row r="579" spans="1:80">
      <c r="A579" s="241"/>
      <c r="B579" s="245"/>
      <c r="C579" s="375" t="s">
        <v>573</v>
      </c>
      <c r="D579" s="376"/>
      <c r="E579" s="246">
        <v>7.5</v>
      </c>
      <c r="F579" s="247"/>
      <c r="G579" s="248"/>
      <c r="H579" s="249"/>
      <c r="I579" s="243"/>
      <c r="J579" s="250"/>
      <c r="K579" s="243"/>
      <c r="M579" s="244" t="s">
        <v>573</v>
      </c>
      <c r="O579" s="232"/>
    </row>
    <row r="580" spans="1:80">
      <c r="A580" s="241"/>
      <c r="B580" s="245"/>
      <c r="C580" s="375" t="s">
        <v>574</v>
      </c>
      <c r="D580" s="376"/>
      <c r="E580" s="246">
        <v>10.5</v>
      </c>
      <c r="F580" s="247"/>
      <c r="G580" s="248"/>
      <c r="H580" s="249"/>
      <c r="I580" s="243"/>
      <c r="J580" s="250"/>
      <c r="K580" s="243"/>
      <c r="M580" s="244" t="s">
        <v>574</v>
      </c>
      <c r="O580" s="232"/>
    </row>
    <row r="581" spans="1:80">
      <c r="A581" s="241"/>
      <c r="B581" s="245"/>
      <c r="C581" s="375" t="s">
        <v>575</v>
      </c>
      <c r="D581" s="376"/>
      <c r="E581" s="246">
        <v>10.1</v>
      </c>
      <c r="F581" s="247"/>
      <c r="G581" s="248"/>
      <c r="H581" s="249"/>
      <c r="I581" s="243"/>
      <c r="J581" s="250"/>
      <c r="K581" s="243"/>
      <c r="M581" s="244" t="s">
        <v>575</v>
      </c>
      <c r="O581" s="232"/>
    </row>
    <row r="582" spans="1:80" ht="22.5">
      <c r="A582" s="233">
        <v>201</v>
      </c>
      <c r="B582" s="234" t="s">
        <v>576</v>
      </c>
      <c r="C582" s="235" t="s">
        <v>577</v>
      </c>
      <c r="D582" s="236" t="s">
        <v>1856</v>
      </c>
      <c r="E582" s="237">
        <v>11.3</v>
      </c>
      <c r="F582" s="237">
        <v>0</v>
      </c>
      <c r="G582" s="238">
        <f>E582*F582</f>
        <v>0</v>
      </c>
      <c r="H582" s="239">
        <v>3.1199999999999999E-3</v>
      </c>
      <c r="I582" s="240">
        <f>E582*H582</f>
        <v>3.5256000000000003E-2</v>
      </c>
      <c r="J582" s="239">
        <v>0</v>
      </c>
      <c r="K582" s="240">
        <f>E582*J582</f>
        <v>0</v>
      </c>
      <c r="O582" s="232">
        <v>2</v>
      </c>
      <c r="AA582" s="205">
        <v>1</v>
      </c>
      <c r="AB582" s="205">
        <v>7</v>
      </c>
      <c r="AC582" s="205">
        <v>7</v>
      </c>
      <c r="AZ582" s="205">
        <v>2</v>
      </c>
      <c r="BA582" s="205">
        <f>IF(AZ582=1,G582,0)</f>
        <v>0</v>
      </c>
      <c r="BB582" s="205">
        <f>IF(AZ582=2,G582,0)</f>
        <v>0</v>
      </c>
      <c r="BC582" s="205">
        <f>IF(AZ582=3,G582,0)</f>
        <v>0</v>
      </c>
      <c r="BD582" s="205">
        <f>IF(AZ582=4,G582,0)</f>
        <v>0</v>
      </c>
      <c r="BE582" s="205">
        <f>IF(AZ582=5,G582,0)</f>
        <v>0</v>
      </c>
      <c r="CA582" s="232">
        <v>1</v>
      </c>
      <c r="CB582" s="232">
        <v>7</v>
      </c>
    </row>
    <row r="583" spans="1:80">
      <c r="A583" s="241"/>
      <c r="B583" s="245"/>
      <c r="C583" s="375" t="s">
        <v>578</v>
      </c>
      <c r="D583" s="376"/>
      <c r="E583" s="246">
        <v>11.3</v>
      </c>
      <c r="F583" s="247"/>
      <c r="G583" s="248"/>
      <c r="H583" s="249"/>
      <c r="I583" s="243"/>
      <c r="J583" s="250"/>
      <c r="K583" s="243"/>
      <c r="M583" s="244" t="s">
        <v>578</v>
      </c>
      <c r="O583" s="232"/>
    </row>
    <row r="584" spans="1:80" ht="22.5">
      <c r="A584" s="233">
        <v>202</v>
      </c>
      <c r="B584" s="234" t="s">
        <v>579</v>
      </c>
      <c r="C584" s="235" t="s">
        <v>580</v>
      </c>
      <c r="D584" s="236" t="s">
        <v>1856</v>
      </c>
      <c r="E584" s="237">
        <v>1.2</v>
      </c>
      <c r="F584" s="237">
        <v>0</v>
      </c>
      <c r="G584" s="238">
        <f>E584*F584</f>
        <v>0</v>
      </c>
      <c r="H584" s="239">
        <v>2.7299999999999998E-3</v>
      </c>
      <c r="I584" s="240">
        <f>E584*H584</f>
        <v>3.2759999999999998E-3</v>
      </c>
      <c r="J584" s="239">
        <v>0</v>
      </c>
      <c r="K584" s="240">
        <f>E584*J584</f>
        <v>0</v>
      </c>
      <c r="O584" s="232">
        <v>2</v>
      </c>
      <c r="AA584" s="205">
        <v>1</v>
      </c>
      <c r="AB584" s="205">
        <v>7</v>
      </c>
      <c r="AC584" s="205">
        <v>7</v>
      </c>
      <c r="AZ584" s="205">
        <v>2</v>
      </c>
      <c r="BA584" s="205">
        <f>IF(AZ584=1,G584,0)</f>
        <v>0</v>
      </c>
      <c r="BB584" s="205">
        <f>IF(AZ584=2,G584,0)</f>
        <v>0</v>
      </c>
      <c r="BC584" s="205">
        <f>IF(AZ584=3,G584,0)</f>
        <v>0</v>
      </c>
      <c r="BD584" s="205">
        <f>IF(AZ584=4,G584,0)</f>
        <v>0</v>
      </c>
      <c r="BE584" s="205">
        <f>IF(AZ584=5,G584,0)</f>
        <v>0</v>
      </c>
      <c r="CA584" s="232">
        <v>1</v>
      </c>
      <c r="CB584" s="232">
        <v>7</v>
      </c>
    </row>
    <row r="585" spans="1:80">
      <c r="A585" s="241"/>
      <c r="B585" s="245"/>
      <c r="C585" s="375" t="s">
        <v>581</v>
      </c>
      <c r="D585" s="376"/>
      <c r="E585" s="246">
        <v>1.2</v>
      </c>
      <c r="F585" s="247"/>
      <c r="G585" s="248"/>
      <c r="H585" s="249"/>
      <c r="I585" s="243"/>
      <c r="J585" s="250"/>
      <c r="K585" s="243"/>
      <c r="M585" s="244" t="s">
        <v>581</v>
      </c>
      <c r="O585" s="232"/>
    </row>
    <row r="586" spans="1:80" ht="22.5">
      <c r="A586" s="233">
        <v>203</v>
      </c>
      <c r="B586" s="234" t="s">
        <v>582</v>
      </c>
      <c r="C586" s="235" t="s">
        <v>583</v>
      </c>
      <c r="D586" s="236" t="s">
        <v>1856</v>
      </c>
      <c r="E586" s="237">
        <v>20.55</v>
      </c>
      <c r="F586" s="237">
        <v>0</v>
      </c>
      <c r="G586" s="238">
        <f>E586*F586</f>
        <v>0</v>
      </c>
      <c r="H586" s="239">
        <v>0</v>
      </c>
      <c r="I586" s="240">
        <f>E586*H586</f>
        <v>0</v>
      </c>
      <c r="J586" s="239"/>
      <c r="K586" s="240">
        <f>E586*J586</f>
        <v>0</v>
      </c>
      <c r="O586" s="232">
        <v>2</v>
      </c>
      <c r="AA586" s="205">
        <v>12</v>
      </c>
      <c r="AB586" s="205">
        <v>0</v>
      </c>
      <c r="AC586" s="205">
        <v>5</v>
      </c>
      <c r="AZ586" s="205">
        <v>2</v>
      </c>
      <c r="BA586" s="205">
        <f>IF(AZ586=1,G586,0)</f>
        <v>0</v>
      </c>
      <c r="BB586" s="205">
        <f>IF(AZ586=2,G586,0)</f>
        <v>0</v>
      </c>
      <c r="BC586" s="205">
        <f>IF(AZ586=3,G586,0)</f>
        <v>0</v>
      </c>
      <c r="BD586" s="205">
        <f>IF(AZ586=4,G586,0)</f>
        <v>0</v>
      </c>
      <c r="BE586" s="205">
        <f>IF(AZ586=5,G586,0)</f>
        <v>0</v>
      </c>
      <c r="CA586" s="232">
        <v>12</v>
      </c>
      <c r="CB586" s="232">
        <v>0</v>
      </c>
    </row>
    <row r="587" spans="1:80">
      <c r="A587" s="241"/>
      <c r="B587" s="245"/>
      <c r="C587" s="375" t="s">
        <v>584</v>
      </c>
      <c r="D587" s="376"/>
      <c r="E587" s="246">
        <v>20.55</v>
      </c>
      <c r="F587" s="247"/>
      <c r="G587" s="248"/>
      <c r="H587" s="249"/>
      <c r="I587" s="243"/>
      <c r="J587" s="250"/>
      <c r="K587" s="243"/>
      <c r="M587" s="244" t="s">
        <v>584</v>
      </c>
      <c r="O587" s="232"/>
    </row>
    <row r="588" spans="1:80">
      <c r="A588" s="233">
        <v>204</v>
      </c>
      <c r="B588" s="234" t="s">
        <v>960</v>
      </c>
      <c r="C588" s="235" t="s">
        <v>961</v>
      </c>
      <c r="D588" s="236" t="s">
        <v>1581</v>
      </c>
      <c r="E588" s="237"/>
      <c r="F588" s="237">
        <v>0</v>
      </c>
      <c r="G588" s="238">
        <f t="shared" ref="G588:G593" si="32">E588*F588</f>
        <v>0</v>
      </c>
      <c r="H588" s="239">
        <v>0</v>
      </c>
      <c r="I588" s="240">
        <f t="shared" ref="I588:I593" si="33">E588*H588</f>
        <v>0</v>
      </c>
      <c r="J588" s="239"/>
      <c r="K588" s="240">
        <f t="shared" ref="K588:K593" si="34">E588*J588</f>
        <v>0</v>
      </c>
      <c r="O588" s="232">
        <v>2</v>
      </c>
      <c r="AA588" s="205">
        <v>7</v>
      </c>
      <c r="AB588" s="205">
        <v>1002</v>
      </c>
      <c r="AC588" s="205">
        <v>5</v>
      </c>
      <c r="AZ588" s="205">
        <v>2</v>
      </c>
      <c r="BA588" s="205">
        <f t="shared" ref="BA588:BA593" si="35">IF(AZ588=1,G588,0)</f>
        <v>0</v>
      </c>
      <c r="BB588" s="205">
        <f t="shared" ref="BB588:BB593" si="36">IF(AZ588=2,G588,0)</f>
        <v>0</v>
      </c>
      <c r="BC588" s="205">
        <f t="shared" ref="BC588:BC593" si="37">IF(AZ588=3,G588,0)</f>
        <v>0</v>
      </c>
      <c r="BD588" s="205">
        <f t="shared" ref="BD588:BD593" si="38">IF(AZ588=4,G588,0)</f>
        <v>0</v>
      </c>
      <c r="BE588" s="205">
        <f t="shared" ref="BE588:BE593" si="39">IF(AZ588=5,G588,0)</f>
        <v>0</v>
      </c>
      <c r="CA588" s="232">
        <v>7</v>
      </c>
      <c r="CB588" s="232">
        <v>1002</v>
      </c>
    </row>
    <row r="589" spans="1:80">
      <c r="A589" s="233">
        <v>205</v>
      </c>
      <c r="B589" s="234" t="s">
        <v>585</v>
      </c>
      <c r="C589" s="235" t="s">
        <v>586</v>
      </c>
      <c r="D589" s="236" t="s">
        <v>1772</v>
      </c>
      <c r="E589" s="237">
        <v>0.21815699999999999</v>
      </c>
      <c r="F589" s="237">
        <v>0</v>
      </c>
      <c r="G589" s="238">
        <f t="shared" si="32"/>
        <v>0</v>
      </c>
      <c r="H589" s="239">
        <v>0</v>
      </c>
      <c r="I589" s="240">
        <f t="shared" si="33"/>
        <v>0</v>
      </c>
      <c r="J589" s="239"/>
      <c r="K589" s="240">
        <f t="shared" si="34"/>
        <v>0</v>
      </c>
      <c r="O589" s="232">
        <v>2</v>
      </c>
      <c r="AA589" s="205">
        <v>8</v>
      </c>
      <c r="AB589" s="205">
        <v>0</v>
      </c>
      <c r="AC589" s="205">
        <v>3</v>
      </c>
      <c r="AZ589" s="205">
        <v>2</v>
      </c>
      <c r="BA589" s="205">
        <f t="shared" si="35"/>
        <v>0</v>
      </c>
      <c r="BB589" s="205">
        <f t="shared" si="36"/>
        <v>0</v>
      </c>
      <c r="BC589" s="205">
        <f t="shared" si="37"/>
        <v>0</v>
      </c>
      <c r="BD589" s="205">
        <f t="shared" si="38"/>
        <v>0</v>
      </c>
      <c r="BE589" s="205">
        <f t="shared" si="39"/>
        <v>0</v>
      </c>
      <c r="CA589" s="232">
        <v>8</v>
      </c>
      <c r="CB589" s="232">
        <v>0</v>
      </c>
    </row>
    <row r="590" spans="1:80">
      <c r="A590" s="233">
        <v>206</v>
      </c>
      <c r="B590" s="234" t="s">
        <v>787</v>
      </c>
      <c r="C590" s="235" t="s">
        <v>788</v>
      </c>
      <c r="D590" s="236" t="s">
        <v>1772</v>
      </c>
      <c r="E590" s="237">
        <v>0.21815699999999999</v>
      </c>
      <c r="F590" s="237">
        <v>0</v>
      </c>
      <c r="G590" s="238">
        <f t="shared" si="32"/>
        <v>0</v>
      </c>
      <c r="H590" s="239">
        <v>0</v>
      </c>
      <c r="I590" s="240">
        <f t="shared" si="33"/>
        <v>0</v>
      </c>
      <c r="J590" s="239"/>
      <c r="K590" s="240">
        <f t="shared" si="34"/>
        <v>0</v>
      </c>
      <c r="O590" s="232">
        <v>2</v>
      </c>
      <c r="AA590" s="205">
        <v>8</v>
      </c>
      <c r="AB590" s="205">
        <v>1</v>
      </c>
      <c r="AC590" s="205">
        <v>3</v>
      </c>
      <c r="AZ590" s="205">
        <v>2</v>
      </c>
      <c r="BA590" s="205">
        <f t="shared" si="35"/>
        <v>0</v>
      </c>
      <c r="BB590" s="205">
        <f t="shared" si="36"/>
        <v>0</v>
      </c>
      <c r="BC590" s="205">
        <f t="shared" si="37"/>
        <v>0</v>
      </c>
      <c r="BD590" s="205">
        <f t="shared" si="38"/>
        <v>0</v>
      </c>
      <c r="BE590" s="205">
        <f t="shared" si="39"/>
        <v>0</v>
      </c>
      <c r="CA590" s="232">
        <v>8</v>
      </c>
      <c r="CB590" s="232">
        <v>1</v>
      </c>
    </row>
    <row r="591" spans="1:80">
      <c r="A591" s="233">
        <v>207</v>
      </c>
      <c r="B591" s="234" t="s">
        <v>789</v>
      </c>
      <c r="C591" s="235" t="s">
        <v>790</v>
      </c>
      <c r="D591" s="236" t="s">
        <v>1772</v>
      </c>
      <c r="E591" s="237">
        <v>1.9634130000000001</v>
      </c>
      <c r="F591" s="237">
        <v>0</v>
      </c>
      <c r="G591" s="238">
        <f t="shared" si="32"/>
        <v>0</v>
      </c>
      <c r="H591" s="239">
        <v>0</v>
      </c>
      <c r="I591" s="240">
        <f t="shared" si="33"/>
        <v>0</v>
      </c>
      <c r="J591" s="239"/>
      <c r="K591" s="240">
        <f t="shared" si="34"/>
        <v>0</v>
      </c>
      <c r="O591" s="232">
        <v>2</v>
      </c>
      <c r="AA591" s="205">
        <v>8</v>
      </c>
      <c r="AB591" s="205">
        <v>1</v>
      </c>
      <c r="AC591" s="205">
        <v>3</v>
      </c>
      <c r="AZ591" s="205">
        <v>2</v>
      </c>
      <c r="BA591" s="205">
        <f t="shared" si="35"/>
        <v>0</v>
      </c>
      <c r="BB591" s="205">
        <f t="shared" si="36"/>
        <v>0</v>
      </c>
      <c r="BC591" s="205">
        <f t="shared" si="37"/>
        <v>0</v>
      </c>
      <c r="BD591" s="205">
        <f t="shared" si="38"/>
        <v>0</v>
      </c>
      <c r="BE591" s="205">
        <f t="shared" si="39"/>
        <v>0</v>
      </c>
      <c r="CA591" s="232">
        <v>8</v>
      </c>
      <c r="CB591" s="232">
        <v>1</v>
      </c>
    </row>
    <row r="592" spans="1:80">
      <c r="A592" s="233">
        <v>208</v>
      </c>
      <c r="B592" s="234" t="s">
        <v>791</v>
      </c>
      <c r="C592" s="235" t="s">
        <v>792</v>
      </c>
      <c r="D592" s="236" t="s">
        <v>1772</v>
      </c>
      <c r="E592" s="237">
        <v>0.21815699999999999</v>
      </c>
      <c r="F592" s="237">
        <v>0</v>
      </c>
      <c r="G592" s="238">
        <f t="shared" si="32"/>
        <v>0</v>
      </c>
      <c r="H592" s="239">
        <v>0</v>
      </c>
      <c r="I592" s="240">
        <f t="shared" si="33"/>
        <v>0</v>
      </c>
      <c r="J592" s="239"/>
      <c r="K592" s="240">
        <f t="shared" si="34"/>
        <v>0</v>
      </c>
      <c r="O592" s="232">
        <v>2</v>
      </c>
      <c r="AA592" s="205">
        <v>8</v>
      </c>
      <c r="AB592" s="205">
        <v>1</v>
      </c>
      <c r="AC592" s="205">
        <v>3</v>
      </c>
      <c r="AZ592" s="205">
        <v>2</v>
      </c>
      <c r="BA592" s="205">
        <f t="shared" si="35"/>
        <v>0</v>
      </c>
      <c r="BB592" s="205">
        <f t="shared" si="36"/>
        <v>0</v>
      </c>
      <c r="BC592" s="205">
        <f t="shared" si="37"/>
        <v>0</v>
      </c>
      <c r="BD592" s="205">
        <f t="shared" si="38"/>
        <v>0</v>
      </c>
      <c r="BE592" s="205">
        <f t="shared" si="39"/>
        <v>0</v>
      </c>
      <c r="CA592" s="232">
        <v>8</v>
      </c>
      <c r="CB592" s="232">
        <v>1</v>
      </c>
    </row>
    <row r="593" spans="1:80">
      <c r="A593" s="233">
        <v>209</v>
      </c>
      <c r="B593" s="234" t="s">
        <v>36</v>
      </c>
      <c r="C593" s="235" t="s">
        <v>37</v>
      </c>
      <c r="D593" s="236" t="s">
        <v>1772</v>
      </c>
      <c r="E593" s="237">
        <v>0.21815699999999999</v>
      </c>
      <c r="F593" s="237">
        <v>0</v>
      </c>
      <c r="G593" s="238">
        <f t="shared" si="32"/>
        <v>0</v>
      </c>
      <c r="H593" s="239">
        <v>0</v>
      </c>
      <c r="I593" s="240">
        <f t="shared" si="33"/>
        <v>0</v>
      </c>
      <c r="J593" s="239"/>
      <c r="K593" s="240">
        <f t="shared" si="34"/>
        <v>0</v>
      </c>
      <c r="O593" s="232">
        <v>2</v>
      </c>
      <c r="AA593" s="205">
        <v>8</v>
      </c>
      <c r="AB593" s="205">
        <v>0</v>
      </c>
      <c r="AC593" s="205">
        <v>3</v>
      </c>
      <c r="AZ593" s="205">
        <v>2</v>
      </c>
      <c r="BA593" s="205">
        <f t="shared" si="35"/>
        <v>0</v>
      </c>
      <c r="BB593" s="205">
        <f t="shared" si="36"/>
        <v>0</v>
      </c>
      <c r="BC593" s="205">
        <f t="shared" si="37"/>
        <v>0</v>
      </c>
      <c r="BD593" s="205">
        <f t="shared" si="38"/>
        <v>0</v>
      </c>
      <c r="BE593" s="205">
        <f t="shared" si="39"/>
        <v>0</v>
      </c>
      <c r="CA593" s="232">
        <v>8</v>
      </c>
      <c r="CB593" s="232">
        <v>0</v>
      </c>
    </row>
    <row r="594" spans="1:80">
      <c r="A594" s="251"/>
      <c r="B594" s="252" t="s">
        <v>1662</v>
      </c>
      <c r="C594" s="253" t="s">
        <v>944</v>
      </c>
      <c r="D594" s="254"/>
      <c r="E594" s="255"/>
      <c r="F594" s="256"/>
      <c r="G594" s="257">
        <f>SUM(G565:G593)</f>
        <v>0</v>
      </c>
      <c r="H594" s="258"/>
      <c r="I594" s="259">
        <f>SUM(I565:I593)</f>
        <v>0.103357</v>
      </c>
      <c r="J594" s="258"/>
      <c r="K594" s="259">
        <f>SUM(K565:K593)</f>
        <v>-0.21815700000000002</v>
      </c>
      <c r="O594" s="232">
        <v>4</v>
      </c>
      <c r="BA594" s="260">
        <f>SUM(BA565:BA593)</f>
        <v>0</v>
      </c>
      <c r="BB594" s="260">
        <f>SUM(BB565:BB593)</f>
        <v>0</v>
      </c>
      <c r="BC594" s="260">
        <f>SUM(BC565:BC593)</f>
        <v>0</v>
      </c>
      <c r="BD594" s="260">
        <f>SUM(BD565:BD593)</f>
        <v>0</v>
      </c>
      <c r="BE594" s="260">
        <f>SUM(BE565:BE593)</f>
        <v>0</v>
      </c>
    </row>
    <row r="595" spans="1:80">
      <c r="A595" s="222" t="s">
        <v>1659</v>
      </c>
      <c r="B595" s="223" t="s">
        <v>962</v>
      </c>
      <c r="C595" s="224" t="s">
        <v>963</v>
      </c>
      <c r="D595" s="225"/>
      <c r="E595" s="226"/>
      <c r="F595" s="226"/>
      <c r="G595" s="227"/>
      <c r="H595" s="228"/>
      <c r="I595" s="229"/>
      <c r="J595" s="230"/>
      <c r="K595" s="231"/>
      <c r="O595" s="232">
        <v>1</v>
      </c>
    </row>
    <row r="596" spans="1:80" ht="22.5">
      <c r="A596" s="328">
        <v>210</v>
      </c>
      <c r="B596" s="329" t="s">
        <v>965</v>
      </c>
      <c r="C596" s="330" t="s">
        <v>587</v>
      </c>
      <c r="D596" s="331" t="s">
        <v>1798</v>
      </c>
      <c r="E596" s="332">
        <v>1</v>
      </c>
      <c r="F596" s="332">
        <v>0</v>
      </c>
      <c r="G596" s="333">
        <f>E596*F596</f>
        <v>0</v>
      </c>
      <c r="H596" s="239">
        <v>0</v>
      </c>
      <c r="I596" s="240">
        <f>E596*H596</f>
        <v>0</v>
      </c>
      <c r="J596" s="239"/>
      <c r="K596" s="240">
        <f>E596*J596</f>
        <v>0</v>
      </c>
      <c r="O596" s="232">
        <v>2</v>
      </c>
      <c r="AA596" s="205">
        <v>12</v>
      </c>
      <c r="AB596" s="205">
        <v>0</v>
      </c>
      <c r="AC596" s="205">
        <v>6</v>
      </c>
      <c r="AZ596" s="205">
        <v>2</v>
      </c>
      <c r="BA596" s="205">
        <f>IF(AZ596=1,G596,0)</f>
        <v>0</v>
      </c>
      <c r="BB596" s="205">
        <f>IF(AZ596=2,G596,0)</f>
        <v>0</v>
      </c>
      <c r="BC596" s="205">
        <f>IF(AZ596=3,G596,0)</f>
        <v>0</v>
      </c>
      <c r="BD596" s="205">
        <f>IF(AZ596=4,G596,0)</f>
        <v>0</v>
      </c>
      <c r="BE596" s="205">
        <f>IF(AZ596=5,G596,0)</f>
        <v>0</v>
      </c>
      <c r="CA596" s="232">
        <v>12</v>
      </c>
      <c r="CB596" s="232">
        <v>0</v>
      </c>
    </row>
    <row r="597" spans="1:80">
      <c r="A597" s="334"/>
      <c r="B597" s="335"/>
      <c r="C597" s="381" t="s">
        <v>588</v>
      </c>
      <c r="D597" s="382"/>
      <c r="E597" s="336">
        <v>1</v>
      </c>
      <c r="F597" s="337"/>
      <c r="G597" s="338"/>
      <c r="H597" s="249"/>
      <c r="I597" s="243"/>
      <c r="J597" s="250"/>
      <c r="K597" s="243"/>
      <c r="M597" s="244" t="s">
        <v>588</v>
      </c>
      <c r="O597" s="232"/>
    </row>
    <row r="598" spans="1:80" ht="22.5">
      <c r="A598" s="328">
        <v>211</v>
      </c>
      <c r="B598" s="329" t="s">
        <v>968</v>
      </c>
      <c r="C598" s="330" t="s">
        <v>589</v>
      </c>
      <c r="D598" s="331" t="s">
        <v>1798</v>
      </c>
      <c r="E598" s="332">
        <v>2</v>
      </c>
      <c r="F598" s="332">
        <v>0</v>
      </c>
      <c r="G598" s="333">
        <f>E598*F598</f>
        <v>0</v>
      </c>
      <c r="H598" s="239">
        <v>0</v>
      </c>
      <c r="I598" s="240">
        <f>E598*H598</f>
        <v>0</v>
      </c>
      <c r="J598" s="239"/>
      <c r="K598" s="240">
        <f>E598*J598</f>
        <v>0</v>
      </c>
      <c r="O598" s="232">
        <v>2</v>
      </c>
      <c r="AA598" s="205">
        <v>12</v>
      </c>
      <c r="AB598" s="205">
        <v>0</v>
      </c>
      <c r="AC598" s="205">
        <v>7</v>
      </c>
      <c r="AZ598" s="205">
        <v>2</v>
      </c>
      <c r="BA598" s="205">
        <f>IF(AZ598=1,G598,0)</f>
        <v>0</v>
      </c>
      <c r="BB598" s="205">
        <f>IF(AZ598=2,G598,0)</f>
        <v>0</v>
      </c>
      <c r="BC598" s="205">
        <f>IF(AZ598=3,G598,0)</f>
        <v>0</v>
      </c>
      <c r="BD598" s="205">
        <f>IF(AZ598=4,G598,0)</f>
        <v>0</v>
      </c>
      <c r="BE598" s="205">
        <f>IF(AZ598=5,G598,0)</f>
        <v>0</v>
      </c>
      <c r="CA598" s="232">
        <v>12</v>
      </c>
      <c r="CB598" s="232">
        <v>0</v>
      </c>
    </row>
    <row r="599" spans="1:80">
      <c r="A599" s="334"/>
      <c r="B599" s="335"/>
      <c r="C599" s="381" t="s">
        <v>590</v>
      </c>
      <c r="D599" s="382"/>
      <c r="E599" s="336">
        <v>2</v>
      </c>
      <c r="F599" s="337"/>
      <c r="G599" s="338"/>
      <c r="H599" s="249"/>
      <c r="I599" s="243"/>
      <c r="J599" s="250"/>
      <c r="K599" s="243"/>
      <c r="M599" s="244" t="s">
        <v>590</v>
      </c>
      <c r="O599" s="232"/>
    </row>
    <row r="600" spans="1:80" ht="22.5">
      <c r="A600" s="328">
        <v>212</v>
      </c>
      <c r="B600" s="329" t="s">
        <v>970</v>
      </c>
      <c r="C600" s="330" t="s">
        <v>591</v>
      </c>
      <c r="D600" s="331" t="s">
        <v>1798</v>
      </c>
      <c r="E600" s="332">
        <v>1</v>
      </c>
      <c r="F600" s="332">
        <v>0</v>
      </c>
      <c r="G600" s="333">
        <f>E600*F600</f>
        <v>0</v>
      </c>
      <c r="H600" s="239">
        <v>0</v>
      </c>
      <c r="I600" s="240">
        <f>E600*H600</f>
        <v>0</v>
      </c>
      <c r="J600" s="239"/>
      <c r="K600" s="240">
        <f>E600*J600</f>
        <v>0</v>
      </c>
      <c r="O600" s="232">
        <v>2</v>
      </c>
      <c r="AA600" s="205">
        <v>12</v>
      </c>
      <c r="AB600" s="205">
        <v>0</v>
      </c>
      <c r="AC600" s="205">
        <v>8</v>
      </c>
      <c r="AZ600" s="205">
        <v>2</v>
      </c>
      <c r="BA600" s="205">
        <f>IF(AZ600=1,G600,0)</f>
        <v>0</v>
      </c>
      <c r="BB600" s="205">
        <f>IF(AZ600=2,G600,0)</f>
        <v>0</v>
      </c>
      <c r="BC600" s="205">
        <f>IF(AZ600=3,G600,0)</f>
        <v>0</v>
      </c>
      <c r="BD600" s="205">
        <f>IF(AZ600=4,G600,0)</f>
        <v>0</v>
      </c>
      <c r="BE600" s="205">
        <f>IF(AZ600=5,G600,0)</f>
        <v>0</v>
      </c>
      <c r="CA600" s="232">
        <v>12</v>
      </c>
      <c r="CB600" s="232">
        <v>0</v>
      </c>
    </row>
    <row r="601" spans="1:80">
      <c r="A601" s="334"/>
      <c r="B601" s="335"/>
      <c r="C601" s="381" t="s">
        <v>588</v>
      </c>
      <c r="D601" s="382"/>
      <c r="E601" s="336">
        <v>1</v>
      </c>
      <c r="F601" s="337"/>
      <c r="G601" s="338"/>
      <c r="H601" s="249"/>
      <c r="I601" s="243"/>
      <c r="J601" s="250"/>
      <c r="K601" s="243"/>
      <c r="M601" s="244" t="s">
        <v>588</v>
      </c>
      <c r="O601" s="232"/>
    </row>
    <row r="602" spans="1:80" ht="22.5">
      <c r="A602" s="328">
        <v>213</v>
      </c>
      <c r="B602" s="329" t="s">
        <v>972</v>
      </c>
      <c r="C602" s="330" t="s">
        <v>592</v>
      </c>
      <c r="D602" s="331" t="s">
        <v>1798</v>
      </c>
      <c r="E602" s="332">
        <v>1</v>
      </c>
      <c r="F602" s="332">
        <v>0</v>
      </c>
      <c r="G602" s="333">
        <f>E602*F602</f>
        <v>0</v>
      </c>
      <c r="H602" s="239">
        <v>0</v>
      </c>
      <c r="I602" s="240">
        <f>E602*H602</f>
        <v>0</v>
      </c>
      <c r="J602" s="239"/>
      <c r="K602" s="240">
        <f>E602*J602</f>
        <v>0</v>
      </c>
      <c r="O602" s="232">
        <v>2</v>
      </c>
      <c r="AA602" s="205">
        <v>12</v>
      </c>
      <c r="AB602" s="205">
        <v>0</v>
      </c>
      <c r="AC602" s="205">
        <v>9</v>
      </c>
      <c r="AZ602" s="205">
        <v>2</v>
      </c>
      <c r="BA602" s="205">
        <f>IF(AZ602=1,G602,0)</f>
        <v>0</v>
      </c>
      <c r="BB602" s="205">
        <f>IF(AZ602=2,G602,0)</f>
        <v>0</v>
      </c>
      <c r="BC602" s="205">
        <f>IF(AZ602=3,G602,0)</f>
        <v>0</v>
      </c>
      <c r="BD602" s="205">
        <f>IF(AZ602=4,G602,0)</f>
        <v>0</v>
      </c>
      <c r="BE602" s="205">
        <f>IF(AZ602=5,G602,0)</f>
        <v>0</v>
      </c>
      <c r="CA602" s="232">
        <v>12</v>
      </c>
      <c r="CB602" s="232">
        <v>0</v>
      </c>
    </row>
    <row r="603" spans="1:80">
      <c r="A603" s="334"/>
      <c r="B603" s="335"/>
      <c r="C603" s="381" t="s">
        <v>588</v>
      </c>
      <c r="D603" s="382"/>
      <c r="E603" s="336">
        <v>1</v>
      </c>
      <c r="F603" s="337"/>
      <c r="G603" s="338"/>
      <c r="H603" s="249"/>
      <c r="I603" s="243"/>
      <c r="J603" s="250"/>
      <c r="K603" s="243"/>
      <c r="M603" s="244" t="s">
        <v>588</v>
      </c>
      <c r="O603" s="232"/>
    </row>
    <row r="604" spans="1:80" ht="22.5">
      <c r="A604" s="328">
        <v>214</v>
      </c>
      <c r="B604" s="329" t="s">
        <v>974</v>
      </c>
      <c r="C604" s="330" t="s">
        <v>593</v>
      </c>
      <c r="D604" s="331" t="s">
        <v>1798</v>
      </c>
      <c r="E604" s="332">
        <v>2</v>
      </c>
      <c r="F604" s="332">
        <v>0</v>
      </c>
      <c r="G604" s="333">
        <f>E604*F604</f>
        <v>0</v>
      </c>
      <c r="H604" s="239">
        <v>0</v>
      </c>
      <c r="I604" s="240">
        <f>E604*H604</f>
        <v>0</v>
      </c>
      <c r="J604" s="239"/>
      <c r="K604" s="240">
        <f>E604*J604</f>
        <v>0</v>
      </c>
      <c r="O604" s="232">
        <v>2</v>
      </c>
      <c r="AA604" s="205">
        <v>12</v>
      </c>
      <c r="AB604" s="205">
        <v>0</v>
      </c>
      <c r="AC604" s="205">
        <v>10</v>
      </c>
      <c r="AZ604" s="205">
        <v>2</v>
      </c>
      <c r="BA604" s="205">
        <f>IF(AZ604=1,G604,0)</f>
        <v>0</v>
      </c>
      <c r="BB604" s="205">
        <f>IF(AZ604=2,G604,0)</f>
        <v>0</v>
      </c>
      <c r="BC604" s="205">
        <f>IF(AZ604=3,G604,0)</f>
        <v>0</v>
      </c>
      <c r="BD604" s="205">
        <f>IF(AZ604=4,G604,0)</f>
        <v>0</v>
      </c>
      <c r="BE604" s="205">
        <f>IF(AZ604=5,G604,0)</f>
        <v>0</v>
      </c>
      <c r="CA604" s="232">
        <v>12</v>
      </c>
      <c r="CB604" s="232">
        <v>0</v>
      </c>
    </row>
    <row r="605" spans="1:80">
      <c r="A605" s="334"/>
      <c r="B605" s="335"/>
      <c r="C605" s="381" t="s">
        <v>590</v>
      </c>
      <c r="D605" s="382"/>
      <c r="E605" s="336">
        <v>2</v>
      </c>
      <c r="F605" s="337"/>
      <c r="G605" s="338"/>
      <c r="H605" s="249"/>
      <c r="I605" s="243"/>
      <c r="J605" s="250"/>
      <c r="K605" s="243"/>
      <c r="M605" s="244" t="s">
        <v>590</v>
      </c>
      <c r="O605" s="232"/>
    </row>
    <row r="606" spans="1:80" ht="22.5">
      <c r="A606" s="328">
        <v>215</v>
      </c>
      <c r="B606" s="329" t="s">
        <v>975</v>
      </c>
      <c r="C606" s="330" t="s">
        <v>594</v>
      </c>
      <c r="D606" s="331" t="s">
        <v>1798</v>
      </c>
      <c r="E606" s="332">
        <v>2</v>
      </c>
      <c r="F606" s="332">
        <v>0</v>
      </c>
      <c r="G606" s="333">
        <f>E606*F606</f>
        <v>0</v>
      </c>
      <c r="H606" s="239">
        <v>0</v>
      </c>
      <c r="I606" s="240">
        <f>E606*H606</f>
        <v>0</v>
      </c>
      <c r="J606" s="239"/>
      <c r="K606" s="240">
        <f>E606*J606</f>
        <v>0</v>
      </c>
      <c r="O606" s="232">
        <v>2</v>
      </c>
      <c r="AA606" s="205">
        <v>12</v>
      </c>
      <c r="AB606" s="205">
        <v>0</v>
      </c>
      <c r="AC606" s="205">
        <v>12</v>
      </c>
      <c r="AZ606" s="205">
        <v>2</v>
      </c>
      <c r="BA606" s="205">
        <f>IF(AZ606=1,G606,0)</f>
        <v>0</v>
      </c>
      <c r="BB606" s="205">
        <f>IF(AZ606=2,G606,0)</f>
        <v>0</v>
      </c>
      <c r="BC606" s="205">
        <f>IF(AZ606=3,G606,0)</f>
        <v>0</v>
      </c>
      <c r="BD606" s="205">
        <f>IF(AZ606=4,G606,0)</f>
        <v>0</v>
      </c>
      <c r="BE606" s="205">
        <f>IF(AZ606=5,G606,0)</f>
        <v>0</v>
      </c>
      <c r="CA606" s="232">
        <v>12</v>
      </c>
      <c r="CB606" s="232">
        <v>0</v>
      </c>
    </row>
    <row r="607" spans="1:80">
      <c r="A607" s="334"/>
      <c r="B607" s="335"/>
      <c r="C607" s="381" t="s">
        <v>590</v>
      </c>
      <c r="D607" s="382"/>
      <c r="E607" s="336">
        <v>2</v>
      </c>
      <c r="F607" s="337"/>
      <c r="G607" s="338"/>
      <c r="H607" s="249"/>
      <c r="I607" s="243"/>
      <c r="J607" s="250"/>
      <c r="K607" s="243"/>
      <c r="M607" s="244" t="s">
        <v>590</v>
      </c>
      <c r="O607" s="232"/>
    </row>
    <row r="608" spans="1:80" ht="22.5">
      <c r="A608" s="328">
        <v>216</v>
      </c>
      <c r="B608" s="329" t="s">
        <v>975</v>
      </c>
      <c r="C608" s="330" t="s">
        <v>594</v>
      </c>
      <c r="D608" s="331" t="s">
        <v>1798</v>
      </c>
      <c r="E608" s="332">
        <v>2</v>
      </c>
      <c r="F608" s="332">
        <v>0</v>
      </c>
      <c r="G608" s="333">
        <f>E608*F608</f>
        <v>0</v>
      </c>
      <c r="H608" s="239">
        <v>0</v>
      </c>
      <c r="I608" s="240">
        <f>E608*H608</f>
        <v>0</v>
      </c>
      <c r="J608" s="239"/>
      <c r="K608" s="240">
        <f>E608*J608</f>
        <v>0</v>
      </c>
      <c r="O608" s="232">
        <v>2</v>
      </c>
      <c r="AA608" s="205">
        <v>12</v>
      </c>
      <c r="AB608" s="205">
        <v>0</v>
      </c>
      <c r="AC608" s="205">
        <v>11</v>
      </c>
      <c r="AZ608" s="205">
        <v>2</v>
      </c>
      <c r="BA608" s="205">
        <f>IF(AZ608=1,G608,0)</f>
        <v>0</v>
      </c>
      <c r="BB608" s="205">
        <f>IF(AZ608=2,G608,0)</f>
        <v>0</v>
      </c>
      <c r="BC608" s="205">
        <f>IF(AZ608=3,G608,0)</f>
        <v>0</v>
      </c>
      <c r="BD608" s="205">
        <f>IF(AZ608=4,G608,0)</f>
        <v>0</v>
      </c>
      <c r="BE608" s="205">
        <f>IF(AZ608=5,G608,0)</f>
        <v>0</v>
      </c>
      <c r="CA608" s="232">
        <v>12</v>
      </c>
      <c r="CB608" s="232">
        <v>0</v>
      </c>
    </row>
    <row r="609" spans="1:80">
      <c r="A609" s="334"/>
      <c r="B609" s="335"/>
      <c r="C609" s="381" t="s">
        <v>590</v>
      </c>
      <c r="D609" s="382"/>
      <c r="E609" s="336">
        <v>2</v>
      </c>
      <c r="F609" s="337"/>
      <c r="G609" s="338"/>
      <c r="H609" s="249"/>
      <c r="I609" s="243"/>
      <c r="J609" s="250"/>
      <c r="K609" s="243"/>
      <c r="M609" s="244" t="s">
        <v>590</v>
      </c>
      <c r="O609" s="232"/>
    </row>
    <row r="610" spans="1:80" ht="22.5">
      <c r="A610" s="328">
        <v>217</v>
      </c>
      <c r="B610" s="329" t="s">
        <v>976</v>
      </c>
      <c r="C610" s="330" t="s">
        <v>594</v>
      </c>
      <c r="D610" s="331" t="s">
        <v>1798</v>
      </c>
      <c r="E610" s="332">
        <v>1</v>
      </c>
      <c r="F610" s="332">
        <v>0</v>
      </c>
      <c r="G610" s="333">
        <f>E610*F610</f>
        <v>0</v>
      </c>
      <c r="H610" s="239">
        <v>0</v>
      </c>
      <c r="I610" s="240">
        <f>E610*H610</f>
        <v>0</v>
      </c>
      <c r="J610" s="239"/>
      <c r="K610" s="240">
        <f>E610*J610</f>
        <v>0</v>
      </c>
      <c r="O610" s="232">
        <v>2</v>
      </c>
      <c r="AA610" s="205">
        <v>12</v>
      </c>
      <c r="AB610" s="205">
        <v>0</v>
      </c>
      <c r="AC610" s="205">
        <v>13</v>
      </c>
      <c r="AZ610" s="205">
        <v>2</v>
      </c>
      <c r="BA610" s="205">
        <f>IF(AZ610=1,G610,0)</f>
        <v>0</v>
      </c>
      <c r="BB610" s="205">
        <f>IF(AZ610=2,G610,0)</f>
        <v>0</v>
      </c>
      <c r="BC610" s="205">
        <f>IF(AZ610=3,G610,0)</f>
        <v>0</v>
      </c>
      <c r="BD610" s="205">
        <f>IF(AZ610=4,G610,0)</f>
        <v>0</v>
      </c>
      <c r="BE610" s="205">
        <f>IF(AZ610=5,G610,0)</f>
        <v>0</v>
      </c>
      <c r="CA610" s="232">
        <v>12</v>
      </c>
      <c r="CB610" s="232">
        <v>0</v>
      </c>
    </row>
    <row r="611" spans="1:80">
      <c r="A611" s="334"/>
      <c r="B611" s="335"/>
      <c r="C611" s="381" t="s">
        <v>588</v>
      </c>
      <c r="D611" s="382"/>
      <c r="E611" s="336">
        <v>1</v>
      </c>
      <c r="F611" s="337"/>
      <c r="G611" s="338"/>
      <c r="H611" s="249"/>
      <c r="I611" s="243"/>
      <c r="J611" s="250"/>
      <c r="K611" s="243"/>
      <c r="M611" s="244" t="s">
        <v>588</v>
      </c>
      <c r="O611" s="232"/>
    </row>
    <row r="612" spans="1:80" ht="22.5">
      <c r="A612" s="328">
        <v>218</v>
      </c>
      <c r="B612" s="329" t="s">
        <v>978</v>
      </c>
      <c r="C612" s="330" t="s">
        <v>594</v>
      </c>
      <c r="D612" s="331" t="s">
        <v>1798</v>
      </c>
      <c r="E612" s="332">
        <v>2</v>
      </c>
      <c r="F612" s="332">
        <v>0</v>
      </c>
      <c r="G612" s="333">
        <f>E612*F612</f>
        <v>0</v>
      </c>
      <c r="H612" s="239">
        <v>0</v>
      </c>
      <c r="I612" s="240">
        <f>E612*H612</f>
        <v>0</v>
      </c>
      <c r="J612" s="239"/>
      <c r="K612" s="240">
        <f>E612*J612</f>
        <v>0</v>
      </c>
      <c r="O612" s="232">
        <v>2</v>
      </c>
      <c r="AA612" s="205">
        <v>12</v>
      </c>
      <c r="AB612" s="205">
        <v>0</v>
      </c>
      <c r="AC612" s="205">
        <v>14</v>
      </c>
      <c r="AZ612" s="205">
        <v>2</v>
      </c>
      <c r="BA612" s="205">
        <f>IF(AZ612=1,G612,0)</f>
        <v>0</v>
      </c>
      <c r="BB612" s="205">
        <f>IF(AZ612=2,G612,0)</f>
        <v>0</v>
      </c>
      <c r="BC612" s="205">
        <f>IF(AZ612=3,G612,0)</f>
        <v>0</v>
      </c>
      <c r="BD612" s="205">
        <f>IF(AZ612=4,G612,0)</f>
        <v>0</v>
      </c>
      <c r="BE612" s="205">
        <f>IF(AZ612=5,G612,0)</f>
        <v>0</v>
      </c>
      <c r="CA612" s="232">
        <v>12</v>
      </c>
      <c r="CB612" s="232">
        <v>0</v>
      </c>
    </row>
    <row r="613" spans="1:80">
      <c r="A613" s="334"/>
      <c r="B613" s="335"/>
      <c r="C613" s="381" t="s">
        <v>590</v>
      </c>
      <c r="D613" s="382"/>
      <c r="E613" s="336">
        <v>2</v>
      </c>
      <c r="F613" s="337"/>
      <c r="G613" s="338"/>
      <c r="H613" s="249"/>
      <c r="I613" s="243"/>
      <c r="J613" s="250"/>
      <c r="K613" s="243"/>
      <c r="M613" s="244" t="s">
        <v>590</v>
      </c>
      <c r="O613" s="232"/>
    </row>
    <row r="614" spans="1:80" ht="22.5">
      <c r="A614" s="328">
        <v>219</v>
      </c>
      <c r="B614" s="329" t="s">
        <v>979</v>
      </c>
      <c r="C614" s="330" t="s">
        <v>594</v>
      </c>
      <c r="D614" s="331" t="s">
        <v>1798</v>
      </c>
      <c r="E614" s="332">
        <v>2</v>
      </c>
      <c r="F614" s="332">
        <v>0</v>
      </c>
      <c r="G614" s="333">
        <f>E614*F614</f>
        <v>0</v>
      </c>
      <c r="H614" s="239">
        <v>0</v>
      </c>
      <c r="I614" s="240">
        <f>E614*H614</f>
        <v>0</v>
      </c>
      <c r="J614" s="239"/>
      <c r="K614" s="240">
        <f>E614*J614</f>
        <v>0</v>
      </c>
      <c r="O614" s="232">
        <v>2</v>
      </c>
      <c r="AA614" s="205">
        <v>12</v>
      </c>
      <c r="AB614" s="205">
        <v>0</v>
      </c>
      <c r="AC614" s="205">
        <v>15</v>
      </c>
      <c r="AZ614" s="205">
        <v>2</v>
      </c>
      <c r="BA614" s="205">
        <f>IF(AZ614=1,G614,0)</f>
        <v>0</v>
      </c>
      <c r="BB614" s="205">
        <f>IF(AZ614=2,G614,0)</f>
        <v>0</v>
      </c>
      <c r="BC614" s="205">
        <f>IF(AZ614=3,G614,0)</f>
        <v>0</v>
      </c>
      <c r="BD614" s="205">
        <f>IF(AZ614=4,G614,0)</f>
        <v>0</v>
      </c>
      <c r="BE614" s="205">
        <f>IF(AZ614=5,G614,0)</f>
        <v>0</v>
      </c>
      <c r="CA614" s="232">
        <v>12</v>
      </c>
      <c r="CB614" s="232">
        <v>0</v>
      </c>
    </row>
    <row r="615" spans="1:80">
      <c r="A615" s="334"/>
      <c r="B615" s="335"/>
      <c r="C615" s="381" t="s">
        <v>590</v>
      </c>
      <c r="D615" s="382"/>
      <c r="E615" s="336">
        <v>2</v>
      </c>
      <c r="F615" s="337"/>
      <c r="G615" s="338"/>
      <c r="H615" s="249"/>
      <c r="I615" s="243"/>
      <c r="J615" s="250"/>
      <c r="K615" s="243"/>
      <c r="M615" s="244" t="s">
        <v>590</v>
      </c>
      <c r="O615" s="232"/>
    </row>
    <row r="616" spans="1:80" ht="22.5">
      <c r="A616" s="328">
        <v>220</v>
      </c>
      <c r="B616" s="329" t="s">
        <v>981</v>
      </c>
      <c r="C616" s="330" t="s">
        <v>595</v>
      </c>
      <c r="D616" s="331" t="s">
        <v>1798</v>
      </c>
      <c r="E616" s="332">
        <v>1</v>
      </c>
      <c r="F616" s="332">
        <v>0</v>
      </c>
      <c r="G616" s="333">
        <f>E616*F616</f>
        <v>0</v>
      </c>
      <c r="H616" s="239">
        <v>0</v>
      </c>
      <c r="I616" s="240">
        <f>E616*H616</f>
        <v>0</v>
      </c>
      <c r="J616" s="239"/>
      <c r="K616" s="240">
        <f>E616*J616</f>
        <v>0</v>
      </c>
      <c r="O616" s="232">
        <v>2</v>
      </c>
      <c r="AA616" s="205">
        <v>12</v>
      </c>
      <c r="AB616" s="205">
        <v>0</v>
      </c>
      <c r="AC616" s="205">
        <v>16</v>
      </c>
      <c r="AZ616" s="205">
        <v>2</v>
      </c>
      <c r="BA616" s="205">
        <f>IF(AZ616=1,G616,0)</f>
        <v>0</v>
      </c>
      <c r="BB616" s="205">
        <f>IF(AZ616=2,G616,0)</f>
        <v>0</v>
      </c>
      <c r="BC616" s="205">
        <f>IF(AZ616=3,G616,0)</f>
        <v>0</v>
      </c>
      <c r="BD616" s="205">
        <f>IF(AZ616=4,G616,0)</f>
        <v>0</v>
      </c>
      <c r="BE616" s="205">
        <f>IF(AZ616=5,G616,0)</f>
        <v>0</v>
      </c>
      <c r="CA616" s="232">
        <v>12</v>
      </c>
      <c r="CB616" s="232">
        <v>0</v>
      </c>
    </row>
    <row r="617" spans="1:80">
      <c r="A617" s="334"/>
      <c r="B617" s="335"/>
      <c r="C617" s="381" t="s">
        <v>588</v>
      </c>
      <c r="D617" s="382"/>
      <c r="E617" s="336">
        <v>1</v>
      </c>
      <c r="F617" s="337"/>
      <c r="G617" s="338"/>
      <c r="H617" s="249"/>
      <c r="I617" s="243"/>
      <c r="J617" s="250"/>
      <c r="K617" s="243"/>
      <c r="M617" s="244" t="s">
        <v>588</v>
      </c>
      <c r="O617" s="232"/>
    </row>
    <row r="618" spans="1:80" ht="22.5">
      <c r="A618" s="328">
        <v>221</v>
      </c>
      <c r="B618" s="329" t="s">
        <v>982</v>
      </c>
      <c r="C618" s="330" t="s">
        <v>596</v>
      </c>
      <c r="D618" s="331" t="s">
        <v>1798</v>
      </c>
      <c r="E618" s="332">
        <v>1</v>
      </c>
      <c r="F618" s="332">
        <v>0</v>
      </c>
      <c r="G618" s="333">
        <f>E618*F618</f>
        <v>0</v>
      </c>
      <c r="H618" s="239">
        <v>0</v>
      </c>
      <c r="I618" s="240">
        <f>E618*H618</f>
        <v>0</v>
      </c>
      <c r="J618" s="239"/>
      <c r="K618" s="240">
        <f>E618*J618</f>
        <v>0</v>
      </c>
      <c r="O618" s="232">
        <v>2</v>
      </c>
      <c r="AA618" s="205">
        <v>12</v>
      </c>
      <c r="AB618" s="205">
        <v>0</v>
      </c>
      <c r="AC618" s="205">
        <v>17</v>
      </c>
      <c r="AZ618" s="205">
        <v>2</v>
      </c>
      <c r="BA618" s="205">
        <f>IF(AZ618=1,G618,0)</f>
        <v>0</v>
      </c>
      <c r="BB618" s="205">
        <f>IF(AZ618=2,G618,0)</f>
        <v>0</v>
      </c>
      <c r="BC618" s="205">
        <f>IF(AZ618=3,G618,0)</f>
        <v>0</v>
      </c>
      <c r="BD618" s="205">
        <f>IF(AZ618=4,G618,0)</f>
        <v>0</v>
      </c>
      <c r="BE618" s="205">
        <f>IF(AZ618=5,G618,0)</f>
        <v>0</v>
      </c>
      <c r="CA618" s="232">
        <v>12</v>
      </c>
      <c r="CB618" s="232">
        <v>0</v>
      </c>
    </row>
    <row r="619" spans="1:80">
      <c r="A619" s="334"/>
      <c r="B619" s="335"/>
      <c r="C619" s="381" t="s">
        <v>588</v>
      </c>
      <c r="D619" s="382"/>
      <c r="E619" s="336">
        <v>1</v>
      </c>
      <c r="F619" s="337"/>
      <c r="G619" s="338"/>
      <c r="H619" s="249"/>
      <c r="I619" s="243"/>
      <c r="J619" s="250"/>
      <c r="K619" s="243"/>
      <c r="M619" s="244" t="s">
        <v>588</v>
      </c>
      <c r="O619" s="232"/>
    </row>
    <row r="620" spans="1:80" ht="22.5">
      <c r="A620" s="328">
        <v>222</v>
      </c>
      <c r="B620" s="329" t="s">
        <v>984</v>
      </c>
      <c r="C620" s="330" t="s">
        <v>596</v>
      </c>
      <c r="D620" s="331" t="s">
        <v>1798</v>
      </c>
      <c r="E620" s="332">
        <v>1</v>
      </c>
      <c r="F620" s="332">
        <v>0</v>
      </c>
      <c r="G620" s="333">
        <f>E620*F620</f>
        <v>0</v>
      </c>
      <c r="H620" s="239">
        <v>0</v>
      </c>
      <c r="I620" s="240">
        <f>E620*H620</f>
        <v>0</v>
      </c>
      <c r="J620" s="239"/>
      <c r="K620" s="240">
        <f>E620*J620</f>
        <v>0</v>
      </c>
      <c r="O620" s="232">
        <v>2</v>
      </c>
      <c r="AA620" s="205">
        <v>12</v>
      </c>
      <c r="AB620" s="205">
        <v>0</v>
      </c>
      <c r="AC620" s="205">
        <v>18</v>
      </c>
      <c r="AZ620" s="205">
        <v>2</v>
      </c>
      <c r="BA620" s="205">
        <f>IF(AZ620=1,G620,0)</f>
        <v>0</v>
      </c>
      <c r="BB620" s="205">
        <f>IF(AZ620=2,G620,0)</f>
        <v>0</v>
      </c>
      <c r="BC620" s="205">
        <f>IF(AZ620=3,G620,0)</f>
        <v>0</v>
      </c>
      <c r="BD620" s="205">
        <f>IF(AZ620=4,G620,0)</f>
        <v>0</v>
      </c>
      <c r="BE620" s="205">
        <f>IF(AZ620=5,G620,0)</f>
        <v>0</v>
      </c>
      <c r="CA620" s="232">
        <v>12</v>
      </c>
      <c r="CB620" s="232">
        <v>0</v>
      </c>
    </row>
    <row r="621" spans="1:80">
      <c r="A621" s="334"/>
      <c r="B621" s="335"/>
      <c r="C621" s="381" t="s">
        <v>588</v>
      </c>
      <c r="D621" s="382"/>
      <c r="E621" s="336">
        <v>1</v>
      </c>
      <c r="F621" s="337"/>
      <c r="G621" s="338"/>
      <c r="H621" s="249"/>
      <c r="I621" s="243"/>
      <c r="J621" s="250"/>
      <c r="K621" s="243"/>
      <c r="M621" s="244" t="s">
        <v>588</v>
      </c>
      <c r="O621" s="232"/>
    </row>
    <row r="622" spans="1:80" ht="22.5">
      <c r="A622" s="328">
        <v>223</v>
      </c>
      <c r="B622" s="329" t="s">
        <v>985</v>
      </c>
      <c r="C622" s="330" t="s">
        <v>1011</v>
      </c>
      <c r="D622" s="331" t="s">
        <v>1798</v>
      </c>
      <c r="E622" s="332">
        <v>1</v>
      </c>
      <c r="F622" s="332">
        <v>0</v>
      </c>
      <c r="G622" s="333">
        <f>E622*F622</f>
        <v>0</v>
      </c>
      <c r="H622" s="239">
        <v>0</v>
      </c>
      <c r="I622" s="240">
        <f>E622*H622</f>
        <v>0</v>
      </c>
      <c r="J622" s="239"/>
      <c r="K622" s="240">
        <f>E622*J622</f>
        <v>0</v>
      </c>
      <c r="O622" s="232">
        <v>2</v>
      </c>
      <c r="AA622" s="205">
        <v>12</v>
      </c>
      <c r="AB622" s="205">
        <v>0</v>
      </c>
      <c r="AC622" s="205">
        <v>19</v>
      </c>
      <c r="AZ622" s="205">
        <v>2</v>
      </c>
      <c r="BA622" s="205">
        <f>IF(AZ622=1,G622,0)</f>
        <v>0</v>
      </c>
      <c r="BB622" s="205">
        <f>IF(AZ622=2,G622,0)</f>
        <v>0</v>
      </c>
      <c r="BC622" s="205">
        <f>IF(AZ622=3,G622,0)</f>
        <v>0</v>
      </c>
      <c r="BD622" s="205">
        <f>IF(AZ622=4,G622,0)</f>
        <v>0</v>
      </c>
      <c r="BE622" s="205">
        <f>IF(AZ622=5,G622,0)</f>
        <v>0</v>
      </c>
      <c r="CA622" s="232">
        <v>12</v>
      </c>
      <c r="CB622" s="232">
        <v>0</v>
      </c>
    </row>
    <row r="623" spans="1:80">
      <c r="A623" s="334"/>
      <c r="B623" s="335"/>
      <c r="C623" s="381" t="s">
        <v>588</v>
      </c>
      <c r="D623" s="382"/>
      <c r="E623" s="336">
        <v>1</v>
      </c>
      <c r="F623" s="337"/>
      <c r="G623" s="338"/>
      <c r="H623" s="249"/>
      <c r="I623" s="243"/>
      <c r="J623" s="250"/>
      <c r="K623" s="243"/>
      <c r="M623" s="244" t="s">
        <v>588</v>
      </c>
      <c r="O623" s="232"/>
    </row>
    <row r="624" spans="1:80" ht="22.5">
      <c r="A624" s="328">
        <v>224</v>
      </c>
      <c r="B624" s="329" t="s">
        <v>986</v>
      </c>
      <c r="C624" s="330" t="s">
        <v>597</v>
      </c>
      <c r="D624" s="331" t="s">
        <v>1798</v>
      </c>
      <c r="E624" s="332">
        <v>1</v>
      </c>
      <c r="F624" s="332">
        <v>0</v>
      </c>
      <c r="G624" s="333">
        <f>E624*F624</f>
        <v>0</v>
      </c>
      <c r="H624" s="239">
        <v>0</v>
      </c>
      <c r="I624" s="240">
        <f>E624*H624</f>
        <v>0</v>
      </c>
      <c r="J624" s="239"/>
      <c r="K624" s="240">
        <f>E624*J624</f>
        <v>0</v>
      </c>
      <c r="O624" s="232">
        <v>2</v>
      </c>
      <c r="AA624" s="205">
        <v>12</v>
      </c>
      <c r="AB624" s="205">
        <v>0</v>
      </c>
      <c r="AC624" s="205">
        <v>20</v>
      </c>
      <c r="AZ624" s="205">
        <v>2</v>
      </c>
      <c r="BA624" s="205">
        <f>IF(AZ624=1,G624,0)</f>
        <v>0</v>
      </c>
      <c r="BB624" s="205">
        <f>IF(AZ624=2,G624,0)</f>
        <v>0</v>
      </c>
      <c r="BC624" s="205">
        <f>IF(AZ624=3,G624,0)</f>
        <v>0</v>
      </c>
      <c r="BD624" s="205">
        <f>IF(AZ624=4,G624,0)</f>
        <v>0</v>
      </c>
      <c r="BE624" s="205">
        <f>IF(AZ624=5,G624,0)</f>
        <v>0</v>
      </c>
      <c r="CA624" s="232">
        <v>12</v>
      </c>
      <c r="CB624" s="232">
        <v>0</v>
      </c>
    </row>
    <row r="625" spans="1:80">
      <c r="A625" s="334"/>
      <c r="B625" s="335"/>
      <c r="C625" s="381" t="s">
        <v>588</v>
      </c>
      <c r="D625" s="382"/>
      <c r="E625" s="336">
        <v>1</v>
      </c>
      <c r="F625" s="337"/>
      <c r="G625" s="338"/>
      <c r="H625" s="249"/>
      <c r="I625" s="243"/>
      <c r="J625" s="250"/>
      <c r="K625" s="243"/>
      <c r="M625" s="244" t="s">
        <v>588</v>
      </c>
      <c r="O625" s="232"/>
    </row>
    <row r="626" spans="1:80" ht="22.5">
      <c r="A626" s="328">
        <v>225</v>
      </c>
      <c r="B626" s="329" t="s">
        <v>987</v>
      </c>
      <c r="C626" s="330" t="s">
        <v>598</v>
      </c>
      <c r="D626" s="331" t="s">
        <v>1798</v>
      </c>
      <c r="E626" s="332">
        <v>1</v>
      </c>
      <c r="F626" s="332">
        <v>0</v>
      </c>
      <c r="G626" s="333">
        <f>E626*F626</f>
        <v>0</v>
      </c>
      <c r="H626" s="239">
        <v>0</v>
      </c>
      <c r="I626" s="240">
        <f>E626*H626</f>
        <v>0</v>
      </c>
      <c r="J626" s="239"/>
      <c r="K626" s="240">
        <f>E626*J626</f>
        <v>0</v>
      </c>
      <c r="O626" s="232">
        <v>2</v>
      </c>
      <c r="AA626" s="205">
        <v>12</v>
      </c>
      <c r="AB626" s="205">
        <v>0</v>
      </c>
      <c r="AC626" s="205">
        <v>21</v>
      </c>
      <c r="AZ626" s="205">
        <v>2</v>
      </c>
      <c r="BA626" s="205">
        <f>IF(AZ626=1,G626,0)</f>
        <v>0</v>
      </c>
      <c r="BB626" s="205">
        <f>IF(AZ626=2,G626,0)</f>
        <v>0</v>
      </c>
      <c r="BC626" s="205">
        <f>IF(AZ626=3,G626,0)</f>
        <v>0</v>
      </c>
      <c r="BD626" s="205">
        <f>IF(AZ626=4,G626,0)</f>
        <v>0</v>
      </c>
      <c r="BE626" s="205">
        <f>IF(AZ626=5,G626,0)</f>
        <v>0</v>
      </c>
      <c r="CA626" s="232">
        <v>12</v>
      </c>
      <c r="CB626" s="232">
        <v>0</v>
      </c>
    </row>
    <row r="627" spans="1:80">
      <c r="A627" s="334"/>
      <c r="B627" s="335"/>
      <c r="C627" s="381" t="s">
        <v>599</v>
      </c>
      <c r="D627" s="382"/>
      <c r="E627" s="336">
        <v>1</v>
      </c>
      <c r="F627" s="337"/>
      <c r="G627" s="338"/>
      <c r="H627" s="249"/>
      <c r="I627" s="243"/>
      <c r="J627" s="250"/>
      <c r="K627" s="243"/>
      <c r="M627" s="244" t="s">
        <v>599</v>
      </c>
      <c r="O627" s="232"/>
    </row>
    <row r="628" spans="1:80" ht="22.5">
      <c r="A628" s="328">
        <v>226</v>
      </c>
      <c r="B628" s="329" t="s">
        <v>989</v>
      </c>
      <c r="C628" s="330" t="s">
        <v>600</v>
      </c>
      <c r="D628" s="331" t="s">
        <v>1798</v>
      </c>
      <c r="E628" s="332">
        <v>1</v>
      </c>
      <c r="F628" s="332">
        <v>0</v>
      </c>
      <c r="G628" s="333">
        <f>E628*F628</f>
        <v>0</v>
      </c>
      <c r="H628" s="239">
        <v>0</v>
      </c>
      <c r="I628" s="240">
        <f>E628*H628</f>
        <v>0</v>
      </c>
      <c r="J628" s="239"/>
      <c r="K628" s="240">
        <f>E628*J628</f>
        <v>0</v>
      </c>
      <c r="O628" s="232">
        <v>2</v>
      </c>
      <c r="AA628" s="205">
        <v>12</v>
      </c>
      <c r="AB628" s="205">
        <v>0</v>
      </c>
      <c r="AC628" s="205">
        <v>22</v>
      </c>
      <c r="AZ628" s="205">
        <v>2</v>
      </c>
      <c r="BA628" s="205">
        <f>IF(AZ628=1,G628,0)</f>
        <v>0</v>
      </c>
      <c r="BB628" s="205">
        <f>IF(AZ628=2,G628,0)</f>
        <v>0</v>
      </c>
      <c r="BC628" s="205">
        <f>IF(AZ628=3,G628,0)</f>
        <v>0</v>
      </c>
      <c r="BD628" s="205">
        <f>IF(AZ628=4,G628,0)</f>
        <v>0</v>
      </c>
      <c r="BE628" s="205">
        <f>IF(AZ628=5,G628,0)</f>
        <v>0</v>
      </c>
      <c r="CA628" s="232">
        <v>12</v>
      </c>
      <c r="CB628" s="232">
        <v>0</v>
      </c>
    </row>
    <row r="629" spans="1:80">
      <c r="A629" s="334"/>
      <c r="B629" s="335"/>
      <c r="C629" s="381" t="s">
        <v>599</v>
      </c>
      <c r="D629" s="382"/>
      <c r="E629" s="336">
        <v>1</v>
      </c>
      <c r="F629" s="337"/>
      <c r="G629" s="338"/>
      <c r="H629" s="249"/>
      <c r="I629" s="243"/>
      <c r="J629" s="250"/>
      <c r="K629" s="243"/>
      <c r="M629" s="244" t="s">
        <v>599</v>
      </c>
      <c r="O629" s="232"/>
    </row>
    <row r="630" spans="1:80" ht="22.5">
      <c r="A630" s="328">
        <v>227</v>
      </c>
      <c r="B630" s="329" t="s">
        <v>990</v>
      </c>
      <c r="C630" s="330" t="s">
        <v>601</v>
      </c>
      <c r="D630" s="331" t="s">
        <v>1798</v>
      </c>
      <c r="E630" s="332">
        <v>2</v>
      </c>
      <c r="F630" s="332">
        <v>0</v>
      </c>
      <c r="G630" s="333">
        <f>E630*F630</f>
        <v>0</v>
      </c>
      <c r="H630" s="239">
        <v>0</v>
      </c>
      <c r="I630" s="240">
        <f>E630*H630</f>
        <v>0</v>
      </c>
      <c r="J630" s="239"/>
      <c r="K630" s="240">
        <f>E630*J630</f>
        <v>0</v>
      </c>
      <c r="O630" s="232">
        <v>2</v>
      </c>
      <c r="AA630" s="205">
        <v>12</v>
      </c>
      <c r="AB630" s="205">
        <v>0</v>
      </c>
      <c r="AC630" s="205">
        <v>23</v>
      </c>
      <c r="AZ630" s="205">
        <v>2</v>
      </c>
      <c r="BA630" s="205">
        <f>IF(AZ630=1,G630,0)</f>
        <v>0</v>
      </c>
      <c r="BB630" s="205">
        <f>IF(AZ630=2,G630,0)</f>
        <v>0</v>
      </c>
      <c r="BC630" s="205">
        <f>IF(AZ630=3,G630,0)</f>
        <v>0</v>
      </c>
      <c r="BD630" s="205">
        <f>IF(AZ630=4,G630,0)</f>
        <v>0</v>
      </c>
      <c r="BE630" s="205">
        <f>IF(AZ630=5,G630,0)</f>
        <v>0</v>
      </c>
      <c r="CA630" s="232">
        <v>12</v>
      </c>
      <c r="CB630" s="232">
        <v>0</v>
      </c>
    </row>
    <row r="631" spans="1:80">
      <c r="A631" s="334"/>
      <c r="B631" s="335"/>
      <c r="C631" s="381" t="s">
        <v>602</v>
      </c>
      <c r="D631" s="382"/>
      <c r="E631" s="336">
        <v>2</v>
      </c>
      <c r="F631" s="337"/>
      <c r="G631" s="338"/>
      <c r="H631" s="249"/>
      <c r="I631" s="243"/>
      <c r="J631" s="250"/>
      <c r="K631" s="243"/>
      <c r="M631" s="244" t="s">
        <v>602</v>
      </c>
      <c r="O631" s="232"/>
    </row>
    <row r="632" spans="1:80">
      <c r="A632" s="328">
        <v>228</v>
      </c>
      <c r="B632" s="329" t="s">
        <v>992</v>
      </c>
      <c r="C632" s="330" t="s">
        <v>603</v>
      </c>
      <c r="D632" s="331" t="s">
        <v>1798</v>
      </c>
      <c r="E632" s="332">
        <v>1</v>
      </c>
      <c r="F632" s="332">
        <v>0</v>
      </c>
      <c r="G632" s="333">
        <f>E632*F632</f>
        <v>0</v>
      </c>
      <c r="H632" s="239">
        <v>0</v>
      </c>
      <c r="I632" s="240">
        <f>E632*H632</f>
        <v>0</v>
      </c>
      <c r="J632" s="239"/>
      <c r="K632" s="240">
        <f>E632*J632</f>
        <v>0</v>
      </c>
      <c r="O632" s="232">
        <v>2</v>
      </c>
      <c r="AA632" s="205">
        <v>12</v>
      </c>
      <c r="AB632" s="205">
        <v>0</v>
      </c>
      <c r="AC632" s="205">
        <v>24</v>
      </c>
      <c r="AZ632" s="205">
        <v>2</v>
      </c>
      <c r="BA632" s="205">
        <f>IF(AZ632=1,G632,0)</f>
        <v>0</v>
      </c>
      <c r="BB632" s="205">
        <f>IF(AZ632=2,G632,0)</f>
        <v>0</v>
      </c>
      <c r="BC632" s="205">
        <f>IF(AZ632=3,G632,0)</f>
        <v>0</v>
      </c>
      <c r="BD632" s="205">
        <f>IF(AZ632=4,G632,0)</f>
        <v>0</v>
      </c>
      <c r="BE632" s="205">
        <f>IF(AZ632=5,G632,0)</f>
        <v>0</v>
      </c>
      <c r="CA632" s="232">
        <v>12</v>
      </c>
      <c r="CB632" s="232">
        <v>0</v>
      </c>
    </row>
    <row r="633" spans="1:80" ht="22.5">
      <c r="A633" s="334"/>
      <c r="B633" s="335"/>
      <c r="C633" s="381" t="s">
        <v>604</v>
      </c>
      <c r="D633" s="382"/>
      <c r="E633" s="336">
        <v>1</v>
      </c>
      <c r="F633" s="337"/>
      <c r="G633" s="338"/>
      <c r="H633" s="249"/>
      <c r="I633" s="243"/>
      <c r="J633" s="250"/>
      <c r="K633" s="243"/>
      <c r="M633" s="244" t="s">
        <v>604</v>
      </c>
      <c r="O633" s="232"/>
    </row>
    <row r="634" spans="1:80">
      <c r="A634" s="328">
        <v>229</v>
      </c>
      <c r="B634" s="329" t="s">
        <v>994</v>
      </c>
      <c r="C634" s="330" t="s">
        <v>605</v>
      </c>
      <c r="D634" s="331" t="s">
        <v>1798</v>
      </c>
      <c r="E634" s="332">
        <v>1</v>
      </c>
      <c r="F634" s="332">
        <v>0</v>
      </c>
      <c r="G634" s="333">
        <f>E634*F634</f>
        <v>0</v>
      </c>
      <c r="H634" s="239">
        <v>0</v>
      </c>
      <c r="I634" s="240">
        <f>E634*H634</f>
        <v>0</v>
      </c>
      <c r="J634" s="239"/>
      <c r="K634" s="240">
        <f>E634*J634</f>
        <v>0</v>
      </c>
      <c r="O634" s="232">
        <v>2</v>
      </c>
      <c r="AA634" s="205">
        <v>12</v>
      </c>
      <c r="AB634" s="205">
        <v>0</v>
      </c>
      <c r="AC634" s="205">
        <v>25</v>
      </c>
      <c r="AZ634" s="205">
        <v>2</v>
      </c>
      <c r="BA634" s="205">
        <f>IF(AZ634=1,G634,0)</f>
        <v>0</v>
      </c>
      <c r="BB634" s="205">
        <f>IF(AZ634=2,G634,0)</f>
        <v>0</v>
      </c>
      <c r="BC634" s="205">
        <f>IF(AZ634=3,G634,0)</f>
        <v>0</v>
      </c>
      <c r="BD634" s="205">
        <f>IF(AZ634=4,G634,0)</f>
        <v>0</v>
      </c>
      <c r="BE634" s="205">
        <f>IF(AZ634=5,G634,0)</f>
        <v>0</v>
      </c>
      <c r="CA634" s="232">
        <v>12</v>
      </c>
      <c r="CB634" s="232">
        <v>0</v>
      </c>
    </row>
    <row r="635" spans="1:80" ht="22.5">
      <c r="A635" s="334"/>
      <c r="B635" s="335"/>
      <c r="C635" s="381" t="s">
        <v>604</v>
      </c>
      <c r="D635" s="382"/>
      <c r="E635" s="336">
        <v>1</v>
      </c>
      <c r="F635" s="337"/>
      <c r="G635" s="338"/>
      <c r="H635" s="249"/>
      <c r="I635" s="243"/>
      <c r="J635" s="250"/>
      <c r="K635" s="243"/>
      <c r="M635" s="244" t="s">
        <v>604</v>
      </c>
      <c r="O635" s="232"/>
    </row>
    <row r="636" spans="1:80">
      <c r="A636" s="328">
        <v>230</v>
      </c>
      <c r="B636" s="329" t="s">
        <v>995</v>
      </c>
      <c r="C636" s="330" t="s">
        <v>606</v>
      </c>
      <c r="D636" s="331" t="s">
        <v>1798</v>
      </c>
      <c r="E636" s="332">
        <v>4</v>
      </c>
      <c r="F636" s="332">
        <v>0</v>
      </c>
      <c r="G636" s="333">
        <f>E636*F636</f>
        <v>0</v>
      </c>
      <c r="H636" s="239">
        <v>0</v>
      </c>
      <c r="I636" s="240">
        <f>E636*H636</f>
        <v>0</v>
      </c>
      <c r="J636" s="239"/>
      <c r="K636" s="240">
        <f>E636*J636</f>
        <v>0</v>
      </c>
      <c r="O636" s="232">
        <v>2</v>
      </c>
      <c r="AA636" s="205">
        <v>12</v>
      </c>
      <c r="AB636" s="205">
        <v>0</v>
      </c>
      <c r="AC636" s="205">
        <v>26</v>
      </c>
      <c r="AZ636" s="205">
        <v>2</v>
      </c>
      <c r="BA636" s="205">
        <f>IF(AZ636=1,G636,0)</f>
        <v>0</v>
      </c>
      <c r="BB636" s="205">
        <f>IF(AZ636=2,G636,0)</f>
        <v>0</v>
      </c>
      <c r="BC636" s="205">
        <f>IF(AZ636=3,G636,0)</f>
        <v>0</v>
      </c>
      <c r="BD636" s="205">
        <f>IF(AZ636=4,G636,0)</f>
        <v>0</v>
      </c>
      <c r="BE636" s="205">
        <f>IF(AZ636=5,G636,0)</f>
        <v>0</v>
      </c>
      <c r="CA636" s="232">
        <v>12</v>
      </c>
      <c r="CB636" s="232">
        <v>0</v>
      </c>
    </row>
    <row r="637" spans="1:80" ht="22.5">
      <c r="A637" s="334"/>
      <c r="B637" s="335"/>
      <c r="C637" s="381" t="s">
        <v>607</v>
      </c>
      <c r="D637" s="382"/>
      <c r="E637" s="336">
        <v>4</v>
      </c>
      <c r="F637" s="337"/>
      <c r="G637" s="338"/>
      <c r="H637" s="249"/>
      <c r="I637" s="243"/>
      <c r="J637" s="250"/>
      <c r="K637" s="243"/>
      <c r="M637" s="244" t="s">
        <v>607</v>
      </c>
      <c r="O637" s="232"/>
    </row>
    <row r="638" spans="1:80">
      <c r="A638" s="328">
        <v>231</v>
      </c>
      <c r="B638" s="329" t="s">
        <v>997</v>
      </c>
      <c r="C638" s="330" t="s">
        <v>608</v>
      </c>
      <c r="D638" s="331" t="s">
        <v>1798</v>
      </c>
      <c r="E638" s="332">
        <v>1</v>
      </c>
      <c r="F638" s="332">
        <v>0</v>
      </c>
      <c r="G638" s="333">
        <f>E638*F638</f>
        <v>0</v>
      </c>
      <c r="H638" s="239">
        <v>0</v>
      </c>
      <c r="I638" s="240">
        <f>E638*H638</f>
        <v>0</v>
      </c>
      <c r="J638" s="239"/>
      <c r="K638" s="240">
        <f>E638*J638</f>
        <v>0</v>
      </c>
      <c r="O638" s="232">
        <v>2</v>
      </c>
      <c r="AA638" s="205">
        <v>12</v>
      </c>
      <c r="AB638" s="205">
        <v>0</v>
      </c>
      <c r="AC638" s="205">
        <v>27</v>
      </c>
      <c r="AZ638" s="205">
        <v>2</v>
      </c>
      <c r="BA638" s="205">
        <f>IF(AZ638=1,G638,0)</f>
        <v>0</v>
      </c>
      <c r="BB638" s="205">
        <f>IF(AZ638=2,G638,0)</f>
        <v>0</v>
      </c>
      <c r="BC638" s="205">
        <f>IF(AZ638=3,G638,0)</f>
        <v>0</v>
      </c>
      <c r="BD638" s="205">
        <f>IF(AZ638=4,G638,0)</f>
        <v>0</v>
      </c>
      <c r="BE638" s="205">
        <f>IF(AZ638=5,G638,0)</f>
        <v>0</v>
      </c>
      <c r="CA638" s="232">
        <v>12</v>
      </c>
      <c r="CB638" s="232">
        <v>0</v>
      </c>
    </row>
    <row r="639" spans="1:80" ht="22.5">
      <c r="A639" s="334"/>
      <c r="B639" s="335"/>
      <c r="C639" s="381" t="s">
        <v>604</v>
      </c>
      <c r="D639" s="382"/>
      <c r="E639" s="336">
        <v>1</v>
      </c>
      <c r="F639" s="337"/>
      <c r="G639" s="338"/>
      <c r="H639" s="249"/>
      <c r="I639" s="243"/>
      <c r="J639" s="250"/>
      <c r="K639" s="243"/>
      <c r="M639" s="244" t="s">
        <v>604</v>
      </c>
      <c r="O639" s="232"/>
    </row>
    <row r="640" spans="1:80">
      <c r="A640" s="328">
        <v>232</v>
      </c>
      <c r="B640" s="329" t="s">
        <v>999</v>
      </c>
      <c r="C640" s="330" t="s">
        <v>609</v>
      </c>
      <c r="D640" s="331" t="s">
        <v>1798</v>
      </c>
      <c r="E640" s="332">
        <v>1</v>
      </c>
      <c r="F640" s="332">
        <v>0</v>
      </c>
      <c r="G640" s="333">
        <f>E640*F640</f>
        <v>0</v>
      </c>
      <c r="H640" s="239">
        <v>0</v>
      </c>
      <c r="I640" s="240">
        <f>E640*H640</f>
        <v>0</v>
      </c>
      <c r="J640" s="239"/>
      <c r="K640" s="240">
        <f>E640*J640</f>
        <v>0</v>
      </c>
      <c r="O640" s="232">
        <v>2</v>
      </c>
      <c r="AA640" s="205">
        <v>12</v>
      </c>
      <c r="AB640" s="205">
        <v>0</v>
      </c>
      <c r="AC640" s="205">
        <v>28</v>
      </c>
      <c r="AZ640" s="205">
        <v>2</v>
      </c>
      <c r="BA640" s="205">
        <f>IF(AZ640=1,G640,0)</f>
        <v>0</v>
      </c>
      <c r="BB640" s="205">
        <f>IF(AZ640=2,G640,0)</f>
        <v>0</v>
      </c>
      <c r="BC640" s="205">
        <f>IF(AZ640=3,G640,0)</f>
        <v>0</v>
      </c>
      <c r="BD640" s="205">
        <f>IF(AZ640=4,G640,0)</f>
        <v>0</v>
      </c>
      <c r="BE640" s="205">
        <f>IF(AZ640=5,G640,0)</f>
        <v>0</v>
      </c>
      <c r="CA640" s="232">
        <v>12</v>
      </c>
      <c r="CB640" s="232">
        <v>0</v>
      </c>
    </row>
    <row r="641" spans="1:80" ht="22.5">
      <c r="A641" s="334"/>
      <c r="B641" s="335"/>
      <c r="C641" s="381" t="s">
        <v>604</v>
      </c>
      <c r="D641" s="382"/>
      <c r="E641" s="336">
        <v>1</v>
      </c>
      <c r="F641" s="337"/>
      <c r="G641" s="338"/>
      <c r="H641" s="249"/>
      <c r="I641" s="243"/>
      <c r="J641" s="250"/>
      <c r="K641" s="243"/>
      <c r="M641" s="244" t="s">
        <v>604</v>
      </c>
      <c r="O641" s="232"/>
    </row>
    <row r="642" spans="1:80">
      <c r="A642" s="328">
        <v>233</v>
      </c>
      <c r="B642" s="329" t="s">
        <v>1001</v>
      </c>
      <c r="C642" s="330" t="s">
        <v>610</v>
      </c>
      <c r="D642" s="331" t="s">
        <v>1798</v>
      </c>
      <c r="E642" s="332">
        <v>2</v>
      </c>
      <c r="F642" s="332">
        <v>0</v>
      </c>
      <c r="G642" s="333">
        <f>E642*F642</f>
        <v>0</v>
      </c>
      <c r="H642" s="239">
        <v>0</v>
      </c>
      <c r="I642" s="240">
        <f>E642*H642</f>
        <v>0</v>
      </c>
      <c r="J642" s="239"/>
      <c r="K642" s="240">
        <f>E642*J642</f>
        <v>0</v>
      </c>
      <c r="O642" s="232">
        <v>2</v>
      </c>
      <c r="AA642" s="205">
        <v>12</v>
      </c>
      <c r="AB642" s="205">
        <v>0</v>
      </c>
      <c r="AC642" s="205">
        <v>29</v>
      </c>
      <c r="AZ642" s="205">
        <v>2</v>
      </c>
      <c r="BA642" s="205">
        <f>IF(AZ642=1,G642,0)</f>
        <v>0</v>
      </c>
      <c r="BB642" s="205">
        <f>IF(AZ642=2,G642,0)</f>
        <v>0</v>
      </c>
      <c r="BC642" s="205">
        <f>IF(AZ642=3,G642,0)</f>
        <v>0</v>
      </c>
      <c r="BD642" s="205">
        <f>IF(AZ642=4,G642,0)</f>
        <v>0</v>
      </c>
      <c r="BE642" s="205">
        <f>IF(AZ642=5,G642,0)</f>
        <v>0</v>
      </c>
      <c r="CA642" s="232">
        <v>12</v>
      </c>
      <c r="CB642" s="232">
        <v>0</v>
      </c>
    </row>
    <row r="643" spans="1:80" ht="22.5">
      <c r="A643" s="334"/>
      <c r="B643" s="335"/>
      <c r="C643" s="381" t="s">
        <v>611</v>
      </c>
      <c r="D643" s="382"/>
      <c r="E643" s="336">
        <v>2</v>
      </c>
      <c r="F643" s="337"/>
      <c r="G643" s="338"/>
      <c r="H643" s="249"/>
      <c r="I643" s="243"/>
      <c r="J643" s="250"/>
      <c r="K643" s="243"/>
      <c r="M643" s="244" t="s">
        <v>611</v>
      </c>
      <c r="O643" s="232"/>
    </row>
    <row r="644" spans="1:80">
      <c r="A644" s="328">
        <v>234</v>
      </c>
      <c r="B644" s="329" t="s">
        <v>1003</v>
      </c>
      <c r="C644" s="330" t="s">
        <v>612</v>
      </c>
      <c r="D644" s="331" t="s">
        <v>1798</v>
      </c>
      <c r="E644" s="332">
        <v>2</v>
      </c>
      <c r="F644" s="332">
        <v>0</v>
      </c>
      <c r="G644" s="333">
        <f>E644*F644</f>
        <v>0</v>
      </c>
      <c r="H644" s="239">
        <v>0</v>
      </c>
      <c r="I644" s="240">
        <f>E644*H644</f>
        <v>0</v>
      </c>
      <c r="J644" s="239"/>
      <c r="K644" s="240">
        <f>E644*J644</f>
        <v>0</v>
      </c>
      <c r="O644" s="232">
        <v>2</v>
      </c>
      <c r="AA644" s="205">
        <v>12</v>
      </c>
      <c r="AB644" s="205">
        <v>0</v>
      </c>
      <c r="AC644" s="205">
        <v>30</v>
      </c>
      <c r="AZ644" s="205">
        <v>2</v>
      </c>
      <c r="BA644" s="205">
        <f>IF(AZ644=1,G644,0)</f>
        <v>0</v>
      </c>
      <c r="BB644" s="205">
        <f>IF(AZ644=2,G644,0)</f>
        <v>0</v>
      </c>
      <c r="BC644" s="205">
        <f>IF(AZ644=3,G644,0)</f>
        <v>0</v>
      </c>
      <c r="BD644" s="205">
        <f>IF(AZ644=4,G644,0)</f>
        <v>0</v>
      </c>
      <c r="BE644" s="205">
        <f>IF(AZ644=5,G644,0)</f>
        <v>0</v>
      </c>
      <c r="CA644" s="232">
        <v>12</v>
      </c>
      <c r="CB644" s="232">
        <v>0</v>
      </c>
    </row>
    <row r="645" spans="1:80" ht="22.5">
      <c r="A645" s="334"/>
      <c r="B645" s="335"/>
      <c r="C645" s="381" t="s">
        <v>611</v>
      </c>
      <c r="D645" s="382"/>
      <c r="E645" s="336">
        <v>2</v>
      </c>
      <c r="F645" s="337"/>
      <c r="G645" s="338"/>
      <c r="H645" s="249"/>
      <c r="I645" s="243"/>
      <c r="J645" s="250"/>
      <c r="K645" s="243"/>
      <c r="M645" s="244" t="s">
        <v>611</v>
      </c>
      <c r="O645" s="232"/>
    </row>
    <row r="646" spans="1:80">
      <c r="A646" s="328">
        <v>235</v>
      </c>
      <c r="B646" s="329" t="s">
        <v>1004</v>
      </c>
      <c r="C646" s="330" t="s">
        <v>613</v>
      </c>
      <c r="D646" s="331" t="s">
        <v>1798</v>
      </c>
      <c r="E646" s="332">
        <v>2</v>
      </c>
      <c r="F646" s="332">
        <v>0</v>
      </c>
      <c r="G646" s="333">
        <f>E646*F646</f>
        <v>0</v>
      </c>
      <c r="H646" s="239">
        <v>0</v>
      </c>
      <c r="I646" s="240">
        <f>E646*H646</f>
        <v>0</v>
      </c>
      <c r="J646" s="239"/>
      <c r="K646" s="240">
        <f>E646*J646</f>
        <v>0</v>
      </c>
      <c r="O646" s="232">
        <v>2</v>
      </c>
      <c r="AA646" s="205">
        <v>12</v>
      </c>
      <c r="AB646" s="205">
        <v>0</v>
      </c>
      <c r="AC646" s="205">
        <v>31</v>
      </c>
      <c r="AZ646" s="205">
        <v>2</v>
      </c>
      <c r="BA646" s="205">
        <f>IF(AZ646=1,G646,0)</f>
        <v>0</v>
      </c>
      <c r="BB646" s="205">
        <f>IF(AZ646=2,G646,0)</f>
        <v>0</v>
      </c>
      <c r="BC646" s="205">
        <f>IF(AZ646=3,G646,0)</f>
        <v>0</v>
      </c>
      <c r="BD646" s="205">
        <f>IF(AZ646=4,G646,0)</f>
        <v>0</v>
      </c>
      <c r="BE646" s="205">
        <f>IF(AZ646=5,G646,0)</f>
        <v>0</v>
      </c>
      <c r="CA646" s="232">
        <v>12</v>
      </c>
      <c r="CB646" s="232">
        <v>0</v>
      </c>
    </row>
    <row r="647" spans="1:80" ht="22.5">
      <c r="A647" s="334"/>
      <c r="B647" s="335"/>
      <c r="C647" s="381" t="s">
        <v>611</v>
      </c>
      <c r="D647" s="382"/>
      <c r="E647" s="336">
        <v>2</v>
      </c>
      <c r="F647" s="337"/>
      <c r="G647" s="338"/>
      <c r="H647" s="249"/>
      <c r="I647" s="243"/>
      <c r="J647" s="250"/>
      <c r="K647" s="243"/>
      <c r="M647" s="244" t="s">
        <v>611</v>
      </c>
      <c r="O647" s="232"/>
    </row>
    <row r="648" spans="1:80">
      <c r="A648" s="328">
        <v>236</v>
      </c>
      <c r="B648" s="329" t="s">
        <v>1006</v>
      </c>
      <c r="C648" s="330" t="s">
        <v>614</v>
      </c>
      <c r="D648" s="331" t="s">
        <v>1798</v>
      </c>
      <c r="E648" s="332">
        <v>1</v>
      </c>
      <c r="F648" s="332">
        <v>0</v>
      </c>
      <c r="G648" s="333">
        <f>E648*F648</f>
        <v>0</v>
      </c>
      <c r="H648" s="239">
        <v>0</v>
      </c>
      <c r="I648" s="240">
        <f>E648*H648</f>
        <v>0</v>
      </c>
      <c r="J648" s="239"/>
      <c r="K648" s="240">
        <f>E648*J648</f>
        <v>0</v>
      </c>
      <c r="O648" s="232">
        <v>2</v>
      </c>
      <c r="AA648" s="205">
        <v>12</v>
      </c>
      <c r="AB648" s="205">
        <v>0</v>
      </c>
      <c r="AC648" s="205">
        <v>32</v>
      </c>
      <c r="AZ648" s="205">
        <v>2</v>
      </c>
      <c r="BA648" s="205">
        <f>IF(AZ648=1,G648,0)</f>
        <v>0</v>
      </c>
      <c r="BB648" s="205">
        <f>IF(AZ648=2,G648,0)</f>
        <v>0</v>
      </c>
      <c r="BC648" s="205">
        <f>IF(AZ648=3,G648,0)</f>
        <v>0</v>
      </c>
      <c r="BD648" s="205">
        <f>IF(AZ648=4,G648,0)</f>
        <v>0</v>
      </c>
      <c r="BE648" s="205">
        <f>IF(AZ648=5,G648,0)</f>
        <v>0</v>
      </c>
      <c r="CA648" s="232">
        <v>12</v>
      </c>
      <c r="CB648" s="232">
        <v>0</v>
      </c>
    </row>
    <row r="649" spans="1:80" ht="22.5">
      <c r="A649" s="334"/>
      <c r="B649" s="335"/>
      <c r="C649" s="381" t="s">
        <v>604</v>
      </c>
      <c r="D649" s="382"/>
      <c r="E649" s="336">
        <v>1</v>
      </c>
      <c r="F649" s="337"/>
      <c r="G649" s="338"/>
      <c r="H649" s="249"/>
      <c r="I649" s="243"/>
      <c r="J649" s="250"/>
      <c r="K649" s="243"/>
      <c r="M649" s="244" t="s">
        <v>604</v>
      </c>
      <c r="O649" s="232"/>
    </row>
    <row r="650" spans="1:80">
      <c r="A650" s="328">
        <v>237</v>
      </c>
      <c r="B650" s="329" t="s">
        <v>1008</v>
      </c>
      <c r="C650" s="330" t="s">
        <v>615</v>
      </c>
      <c r="D650" s="331" t="s">
        <v>1798</v>
      </c>
      <c r="E650" s="332">
        <v>2</v>
      </c>
      <c r="F650" s="332">
        <v>0</v>
      </c>
      <c r="G650" s="333">
        <f>E650*F650</f>
        <v>0</v>
      </c>
      <c r="H650" s="239">
        <v>0</v>
      </c>
      <c r="I650" s="240">
        <f>E650*H650</f>
        <v>0</v>
      </c>
      <c r="J650" s="239"/>
      <c r="K650" s="240">
        <f>E650*J650</f>
        <v>0</v>
      </c>
      <c r="O650" s="232">
        <v>2</v>
      </c>
      <c r="AA650" s="205">
        <v>12</v>
      </c>
      <c r="AB650" s="205">
        <v>0</v>
      </c>
      <c r="AC650" s="205">
        <v>33</v>
      </c>
      <c r="AZ650" s="205">
        <v>2</v>
      </c>
      <c r="BA650" s="205">
        <f>IF(AZ650=1,G650,0)</f>
        <v>0</v>
      </c>
      <c r="BB650" s="205">
        <f>IF(AZ650=2,G650,0)</f>
        <v>0</v>
      </c>
      <c r="BC650" s="205">
        <f>IF(AZ650=3,G650,0)</f>
        <v>0</v>
      </c>
      <c r="BD650" s="205">
        <f>IF(AZ650=4,G650,0)</f>
        <v>0</v>
      </c>
      <c r="BE650" s="205">
        <f>IF(AZ650=5,G650,0)</f>
        <v>0</v>
      </c>
      <c r="CA650" s="232">
        <v>12</v>
      </c>
      <c r="CB650" s="232">
        <v>0</v>
      </c>
    </row>
    <row r="651" spans="1:80" ht="22.5">
      <c r="A651" s="334"/>
      <c r="B651" s="335"/>
      <c r="C651" s="381" t="s">
        <v>611</v>
      </c>
      <c r="D651" s="382"/>
      <c r="E651" s="336">
        <v>2</v>
      </c>
      <c r="F651" s="337"/>
      <c r="G651" s="338"/>
      <c r="H651" s="249"/>
      <c r="I651" s="243"/>
      <c r="J651" s="250"/>
      <c r="K651" s="243"/>
      <c r="M651" s="244" t="s">
        <v>611</v>
      </c>
      <c r="O651" s="232"/>
    </row>
    <row r="652" spans="1:80">
      <c r="A652" s="328">
        <v>238</v>
      </c>
      <c r="B652" s="329" t="s">
        <v>1010</v>
      </c>
      <c r="C652" s="330" t="s">
        <v>616</v>
      </c>
      <c r="D652" s="331" t="s">
        <v>1798</v>
      </c>
      <c r="E652" s="332">
        <v>1</v>
      </c>
      <c r="F652" s="332">
        <v>0</v>
      </c>
      <c r="G652" s="333">
        <f>E652*F652</f>
        <v>0</v>
      </c>
      <c r="H652" s="239">
        <v>0</v>
      </c>
      <c r="I652" s="240">
        <f>E652*H652</f>
        <v>0</v>
      </c>
      <c r="J652" s="239"/>
      <c r="K652" s="240">
        <f>E652*J652</f>
        <v>0</v>
      </c>
      <c r="O652" s="232">
        <v>2</v>
      </c>
      <c r="AA652" s="205">
        <v>12</v>
      </c>
      <c r="AB652" s="205">
        <v>0</v>
      </c>
      <c r="AC652" s="205">
        <v>34</v>
      </c>
      <c r="AZ652" s="205">
        <v>2</v>
      </c>
      <c r="BA652" s="205">
        <f>IF(AZ652=1,G652,0)</f>
        <v>0</v>
      </c>
      <c r="BB652" s="205">
        <f>IF(AZ652=2,G652,0)</f>
        <v>0</v>
      </c>
      <c r="BC652" s="205">
        <f>IF(AZ652=3,G652,0)</f>
        <v>0</v>
      </c>
      <c r="BD652" s="205">
        <f>IF(AZ652=4,G652,0)</f>
        <v>0</v>
      </c>
      <c r="BE652" s="205">
        <f>IF(AZ652=5,G652,0)</f>
        <v>0</v>
      </c>
      <c r="CA652" s="232">
        <v>12</v>
      </c>
      <c r="CB652" s="232">
        <v>0</v>
      </c>
    </row>
    <row r="653" spans="1:80" ht="22.5">
      <c r="A653" s="334"/>
      <c r="B653" s="335"/>
      <c r="C653" s="381" t="s">
        <v>604</v>
      </c>
      <c r="D653" s="382"/>
      <c r="E653" s="336">
        <v>1</v>
      </c>
      <c r="F653" s="337"/>
      <c r="G653" s="338"/>
      <c r="H653" s="249"/>
      <c r="I653" s="243"/>
      <c r="J653" s="250"/>
      <c r="K653" s="243"/>
      <c r="M653" s="244" t="s">
        <v>604</v>
      </c>
      <c r="O653" s="232"/>
    </row>
    <row r="654" spans="1:80">
      <c r="A654" s="328">
        <v>239</v>
      </c>
      <c r="B654" s="329" t="s">
        <v>1012</v>
      </c>
      <c r="C654" s="330" t="s">
        <v>617</v>
      </c>
      <c r="D654" s="331" t="s">
        <v>1798</v>
      </c>
      <c r="E654" s="332">
        <v>1</v>
      </c>
      <c r="F654" s="332">
        <v>0</v>
      </c>
      <c r="G654" s="333">
        <f>E654*F654</f>
        <v>0</v>
      </c>
      <c r="H654" s="239">
        <v>0</v>
      </c>
      <c r="I654" s="240">
        <f>E654*H654</f>
        <v>0</v>
      </c>
      <c r="J654" s="239"/>
      <c r="K654" s="240">
        <f>E654*J654</f>
        <v>0</v>
      </c>
      <c r="O654" s="232">
        <v>2</v>
      </c>
      <c r="AA654" s="205">
        <v>12</v>
      </c>
      <c r="AB654" s="205">
        <v>0</v>
      </c>
      <c r="AC654" s="205">
        <v>35</v>
      </c>
      <c r="AZ654" s="205">
        <v>2</v>
      </c>
      <c r="BA654" s="205">
        <f>IF(AZ654=1,G654,0)</f>
        <v>0</v>
      </c>
      <c r="BB654" s="205">
        <f>IF(AZ654=2,G654,0)</f>
        <v>0</v>
      </c>
      <c r="BC654" s="205">
        <f>IF(AZ654=3,G654,0)</f>
        <v>0</v>
      </c>
      <c r="BD654" s="205">
        <f>IF(AZ654=4,G654,0)</f>
        <v>0</v>
      </c>
      <c r="BE654" s="205">
        <f>IF(AZ654=5,G654,0)</f>
        <v>0</v>
      </c>
      <c r="CA654" s="232">
        <v>12</v>
      </c>
      <c r="CB654" s="232">
        <v>0</v>
      </c>
    </row>
    <row r="655" spans="1:80" ht="22.5">
      <c r="A655" s="334"/>
      <c r="B655" s="335"/>
      <c r="C655" s="381" t="s">
        <v>604</v>
      </c>
      <c r="D655" s="382"/>
      <c r="E655" s="336">
        <v>1</v>
      </c>
      <c r="F655" s="337"/>
      <c r="G655" s="338"/>
      <c r="H655" s="249"/>
      <c r="I655" s="243"/>
      <c r="J655" s="250"/>
      <c r="K655" s="243"/>
      <c r="M655" s="244" t="s">
        <v>604</v>
      </c>
      <c r="O655" s="232"/>
    </row>
    <row r="656" spans="1:80">
      <c r="A656" s="328">
        <v>240</v>
      </c>
      <c r="B656" s="329" t="s">
        <v>1014</v>
      </c>
      <c r="C656" s="330" t="s">
        <v>618</v>
      </c>
      <c r="D656" s="331" t="s">
        <v>1798</v>
      </c>
      <c r="E656" s="332">
        <v>1</v>
      </c>
      <c r="F656" s="332">
        <v>0</v>
      </c>
      <c r="G656" s="333">
        <f>E656*F656</f>
        <v>0</v>
      </c>
      <c r="H656" s="239">
        <v>0</v>
      </c>
      <c r="I656" s="240">
        <f>E656*H656</f>
        <v>0</v>
      </c>
      <c r="J656" s="239"/>
      <c r="K656" s="240">
        <f>E656*J656</f>
        <v>0</v>
      </c>
      <c r="O656" s="232">
        <v>2</v>
      </c>
      <c r="AA656" s="205">
        <v>12</v>
      </c>
      <c r="AB656" s="205">
        <v>0</v>
      </c>
      <c r="AC656" s="205">
        <v>36</v>
      </c>
      <c r="AZ656" s="205">
        <v>2</v>
      </c>
      <c r="BA656" s="205">
        <f>IF(AZ656=1,G656,0)</f>
        <v>0</v>
      </c>
      <c r="BB656" s="205">
        <f>IF(AZ656=2,G656,0)</f>
        <v>0</v>
      </c>
      <c r="BC656" s="205">
        <f>IF(AZ656=3,G656,0)</f>
        <v>0</v>
      </c>
      <c r="BD656" s="205">
        <f>IF(AZ656=4,G656,0)</f>
        <v>0</v>
      </c>
      <c r="BE656" s="205">
        <f>IF(AZ656=5,G656,0)</f>
        <v>0</v>
      </c>
      <c r="CA656" s="232">
        <v>12</v>
      </c>
      <c r="CB656" s="232">
        <v>0</v>
      </c>
    </row>
    <row r="657" spans="1:80" ht="22.5">
      <c r="A657" s="334"/>
      <c r="B657" s="335"/>
      <c r="C657" s="381" t="s">
        <v>604</v>
      </c>
      <c r="D657" s="382"/>
      <c r="E657" s="336">
        <v>1</v>
      </c>
      <c r="F657" s="337"/>
      <c r="G657" s="338"/>
      <c r="H657" s="249"/>
      <c r="I657" s="243"/>
      <c r="J657" s="250"/>
      <c r="K657" s="243"/>
      <c r="M657" s="244" t="s">
        <v>604</v>
      </c>
      <c r="O657" s="232"/>
    </row>
    <row r="658" spans="1:80">
      <c r="A658" s="328">
        <v>241</v>
      </c>
      <c r="B658" s="329" t="s">
        <v>1016</v>
      </c>
      <c r="C658" s="330" t="s">
        <v>619</v>
      </c>
      <c r="D658" s="331" t="s">
        <v>1798</v>
      </c>
      <c r="E658" s="332">
        <v>1</v>
      </c>
      <c r="F658" s="332">
        <v>0</v>
      </c>
      <c r="G658" s="333">
        <f>E658*F658</f>
        <v>0</v>
      </c>
      <c r="H658" s="239">
        <v>0</v>
      </c>
      <c r="I658" s="240">
        <f>E658*H658</f>
        <v>0</v>
      </c>
      <c r="J658" s="239"/>
      <c r="K658" s="240">
        <f>E658*J658</f>
        <v>0</v>
      </c>
      <c r="O658" s="232">
        <v>2</v>
      </c>
      <c r="AA658" s="205">
        <v>12</v>
      </c>
      <c r="AB658" s="205">
        <v>0</v>
      </c>
      <c r="AC658" s="205">
        <v>37</v>
      </c>
      <c r="AZ658" s="205">
        <v>2</v>
      </c>
      <c r="BA658" s="205">
        <f>IF(AZ658=1,G658,0)</f>
        <v>0</v>
      </c>
      <c r="BB658" s="205">
        <f>IF(AZ658=2,G658,0)</f>
        <v>0</v>
      </c>
      <c r="BC658" s="205">
        <f>IF(AZ658=3,G658,0)</f>
        <v>0</v>
      </c>
      <c r="BD658" s="205">
        <f>IF(AZ658=4,G658,0)</f>
        <v>0</v>
      </c>
      <c r="BE658" s="205">
        <f>IF(AZ658=5,G658,0)</f>
        <v>0</v>
      </c>
      <c r="CA658" s="232">
        <v>12</v>
      </c>
      <c r="CB658" s="232">
        <v>0</v>
      </c>
    </row>
    <row r="659" spans="1:80" ht="22.5">
      <c r="A659" s="334"/>
      <c r="B659" s="335"/>
      <c r="C659" s="381" t="s">
        <v>604</v>
      </c>
      <c r="D659" s="382"/>
      <c r="E659" s="336">
        <v>1</v>
      </c>
      <c r="F659" s="337"/>
      <c r="G659" s="338"/>
      <c r="H659" s="249"/>
      <c r="I659" s="243"/>
      <c r="J659" s="250"/>
      <c r="K659" s="243"/>
      <c r="M659" s="244" t="s">
        <v>604</v>
      </c>
      <c r="O659" s="232"/>
    </row>
    <row r="660" spans="1:80">
      <c r="A660" s="328">
        <v>242</v>
      </c>
      <c r="B660" s="329" t="s">
        <v>1018</v>
      </c>
      <c r="C660" s="330" t="s">
        <v>620</v>
      </c>
      <c r="D660" s="331" t="s">
        <v>1798</v>
      </c>
      <c r="E660" s="332">
        <v>1</v>
      </c>
      <c r="F660" s="332">
        <v>0</v>
      </c>
      <c r="G660" s="333">
        <f>E660*F660</f>
        <v>0</v>
      </c>
      <c r="H660" s="239">
        <v>0</v>
      </c>
      <c r="I660" s="240">
        <f>E660*H660</f>
        <v>0</v>
      </c>
      <c r="J660" s="239"/>
      <c r="K660" s="240">
        <f>E660*J660</f>
        <v>0</v>
      </c>
      <c r="O660" s="232">
        <v>2</v>
      </c>
      <c r="AA660" s="205">
        <v>12</v>
      </c>
      <c r="AB660" s="205">
        <v>0</v>
      </c>
      <c r="AC660" s="205">
        <v>38</v>
      </c>
      <c r="AZ660" s="205">
        <v>2</v>
      </c>
      <c r="BA660" s="205">
        <f>IF(AZ660=1,G660,0)</f>
        <v>0</v>
      </c>
      <c r="BB660" s="205">
        <f>IF(AZ660=2,G660,0)</f>
        <v>0</v>
      </c>
      <c r="BC660" s="205">
        <f>IF(AZ660=3,G660,0)</f>
        <v>0</v>
      </c>
      <c r="BD660" s="205">
        <f>IF(AZ660=4,G660,0)</f>
        <v>0</v>
      </c>
      <c r="BE660" s="205">
        <f>IF(AZ660=5,G660,0)</f>
        <v>0</v>
      </c>
      <c r="CA660" s="232">
        <v>12</v>
      </c>
      <c r="CB660" s="232">
        <v>0</v>
      </c>
    </row>
    <row r="661" spans="1:80" ht="22.5">
      <c r="A661" s="334"/>
      <c r="B661" s="335"/>
      <c r="C661" s="381" t="s">
        <v>604</v>
      </c>
      <c r="D661" s="382"/>
      <c r="E661" s="336">
        <v>1</v>
      </c>
      <c r="F661" s="337"/>
      <c r="G661" s="338"/>
      <c r="H661" s="249"/>
      <c r="I661" s="243"/>
      <c r="J661" s="250"/>
      <c r="K661" s="243"/>
      <c r="M661" s="244" t="s">
        <v>604</v>
      </c>
      <c r="O661" s="232"/>
    </row>
    <row r="662" spans="1:80">
      <c r="A662" s="328">
        <v>243</v>
      </c>
      <c r="B662" s="329" t="s">
        <v>1020</v>
      </c>
      <c r="C662" s="330" t="s">
        <v>621</v>
      </c>
      <c r="D662" s="331" t="s">
        <v>1798</v>
      </c>
      <c r="E662" s="332">
        <v>1</v>
      </c>
      <c r="F662" s="332">
        <v>0</v>
      </c>
      <c r="G662" s="333">
        <f>E662*F662</f>
        <v>0</v>
      </c>
      <c r="H662" s="239">
        <v>0</v>
      </c>
      <c r="I662" s="240">
        <f>E662*H662</f>
        <v>0</v>
      </c>
      <c r="J662" s="239"/>
      <c r="K662" s="240">
        <f>E662*J662</f>
        <v>0</v>
      </c>
      <c r="O662" s="232">
        <v>2</v>
      </c>
      <c r="AA662" s="205">
        <v>12</v>
      </c>
      <c r="AB662" s="205">
        <v>0</v>
      </c>
      <c r="AC662" s="205">
        <v>39</v>
      </c>
      <c r="AZ662" s="205">
        <v>2</v>
      </c>
      <c r="BA662" s="205">
        <f>IF(AZ662=1,G662,0)</f>
        <v>0</v>
      </c>
      <c r="BB662" s="205">
        <f>IF(AZ662=2,G662,0)</f>
        <v>0</v>
      </c>
      <c r="BC662" s="205">
        <f>IF(AZ662=3,G662,0)</f>
        <v>0</v>
      </c>
      <c r="BD662" s="205">
        <f>IF(AZ662=4,G662,0)</f>
        <v>0</v>
      </c>
      <c r="BE662" s="205">
        <f>IF(AZ662=5,G662,0)</f>
        <v>0</v>
      </c>
      <c r="CA662" s="232">
        <v>12</v>
      </c>
      <c r="CB662" s="232">
        <v>0</v>
      </c>
    </row>
    <row r="663" spans="1:80" ht="22.5">
      <c r="A663" s="334"/>
      <c r="B663" s="335"/>
      <c r="C663" s="381" t="s">
        <v>604</v>
      </c>
      <c r="D663" s="382"/>
      <c r="E663" s="336">
        <v>1</v>
      </c>
      <c r="F663" s="337"/>
      <c r="G663" s="338"/>
      <c r="H663" s="249"/>
      <c r="I663" s="243"/>
      <c r="J663" s="250"/>
      <c r="K663" s="243"/>
      <c r="M663" s="244" t="s">
        <v>604</v>
      </c>
      <c r="O663" s="232"/>
    </row>
    <row r="664" spans="1:80">
      <c r="A664" s="328">
        <v>244</v>
      </c>
      <c r="B664" s="329" t="s">
        <v>1022</v>
      </c>
      <c r="C664" s="330" t="s">
        <v>622</v>
      </c>
      <c r="D664" s="331" t="s">
        <v>1798</v>
      </c>
      <c r="E664" s="332">
        <v>1</v>
      </c>
      <c r="F664" s="332">
        <v>0</v>
      </c>
      <c r="G664" s="333">
        <f>E664*F664</f>
        <v>0</v>
      </c>
      <c r="H664" s="239">
        <v>0</v>
      </c>
      <c r="I664" s="240">
        <f>E664*H664</f>
        <v>0</v>
      </c>
      <c r="J664" s="239"/>
      <c r="K664" s="240">
        <f>E664*J664</f>
        <v>0</v>
      </c>
      <c r="O664" s="232">
        <v>2</v>
      </c>
      <c r="AA664" s="205">
        <v>12</v>
      </c>
      <c r="AB664" s="205">
        <v>0</v>
      </c>
      <c r="AC664" s="205">
        <v>40</v>
      </c>
      <c r="AZ664" s="205">
        <v>2</v>
      </c>
      <c r="BA664" s="205">
        <f>IF(AZ664=1,G664,0)</f>
        <v>0</v>
      </c>
      <c r="BB664" s="205">
        <f>IF(AZ664=2,G664,0)</f>
        <v>0</v>
      </c>
      <c r="BC664" s="205">
        <f>IF(AZ664=3,G664,0)</f>
        <v>0</v>
      </c>
      <c r="BD664" s="205">
        <f>IF(AZ664=4,G664,0)</f>
        <v>0</v>
      </c>
      <c r="BE664" s="205">
        <f>IF(AZ664=5,G664,0)</f>
        <v>0</v>
      </c>
      <c r="CA664" s="232">
        <v>12</v>
      </c>
      <c r="CB664" s="232">
        <v>0</v>
      </c>
    </row>
    <row r="665" spans="1:80" ht="22.5">
      <c r="A665" s="334"/>
      <c r="B665" s="335"/>
      <c r="C665" s="381" t="s">
        <v>604</v>
      </c>
      <c r="D665" s="382"/>
      <c r="E665" s="336">
        <v>1</v>
      </c>
      <c r="F665" s="337"/>
      <c r="G665" s="338"/>
      <c r="H665" s="249"/>
      <c r="I665" s="243"/>
      <c r="J665" s="250"/>
      <c r="K665" s="243"/>
      <c r="M665" s="244" t="s">
        <v>604</v>
      </c>
      <c r="O665" s="232"/>
    </row>
    <row r="666" spans="1:80">
      <c r="A666" s="328">
        <v>245</v>
      </c>
      <c r="B666" s="329" t="s">
        <v>1024</v>
      </c>
      <c r="C666" s="330" t="s">
        <v>623</v>
      </c>
      <c r="D666" s="331" t="s">
        <v>1798</v>
      </c>
      <c r="E666" s="332">
        <v>1</v>
      </c>
      <c r="F666" s="332">
        <v>0</v>
      </c>
      <c r="G666" s="333">
        <f>E666*F666</f>
        <v>0</v>
      </c>
      <c r="H666" s="239">
        <v>0</v>
      </c>
      <c r="I666" s="240">
        <f>E666*H666</f>
        <v>0</v>
      </c>
      <c r="J666" s="239"/>
      <c r="K666" s="240">
        <f>E666*J666</f>
        <v>0</v>
      </c>
      <c r="O666" s="232">
        <v>2</v>
      </c>
      <c r="AA666" s="205">
        <v>12</v>
      </c>
      <c r="AB666" s="205">
        <v>0</v>
      </c>
      <c r="AC666" s="205">
        <v>41</v>
      </c>
      <c r="AZ666" s="205">
        <v>2</v>
      </c>
      <c r="BA666" s="205">
        <f>IF(AZ666=1,G666,0)</f>
        <v>0</v>
      </c>
      <c r="BB666" s="205">
        <f>IF(AZ666=2,G666,0)</f>
        <v>0</v>
      </c>
      <c r="BC666" s="205">
        <f>IF(AZ666=3,G666,0)</f>
        <v>0</v>
      </c>
      <c r="BD666" s="205">
        <f>IF(AZ666=4,G666,0)</f>
        <v>0</v>
      </c>
      <c r="BE666" s="205">
        <f>IF(AZ666=5,G666,0)</f>
        <v>0</v>
      </c>
      <c r="CA666" s="232">
        <v>12</v>
      </c>
      <c r="CB666" s="232">
        <v>0</v>
      </c>
    </row>
    <row r="667" spans="1:80" ht="22.5">
      <c r="A667" s="334"/>
      <c r="B667" s="335"/>
      <c r="C667" s="381" t="s">
        <v>604</v>
      </c>
      <c r="D667" s="382"/>
      <c r="E667" s="336">
        <v>1</v>
      </c>
      <c r="F667" s="337"/>
      <c r="G667" s="338"/>
      <c r="H667" s="249"/>
      <c r="I667" s="243"/>
      <c r="J667" s="250"/>
      <c r="K667" s="243"/>
      <c r="M667" s="244" t="s">
        <v>604</v>
      </c>
      <c r="O667" s="232"/>
    </row>
    <row r="668" spans="1:80">
      <c r="A668" s="328">
        <v>246</v>
      </c>
      <c r="B668" s="329" t="s">
        <v>1026</v>
      </c>
      <c r="C668" s="330" t="s">
        <v>624</v>
      </c>
      <c r="D668" s="331" t="s">
        <v>1798</v>
      </c>
      <c r="E668" s="332">
        <v>1</v>
      </c>
      <c r="F668" s="332">
        <v>0</v>
      </c>
      <c r="G668" s="333">
        <f>E668*F668</f>
        <v>0</v>
      </c>
      <c r="H668" s="239">
        <v>0</v>
      </c>
      <c r="I668" s="240">
        <f>E668*H668</f>
        <v>0</v>
      </c>
      <c r="J668" s="239"/>
      <c r="K668" s="240">
        <f>E668*J668</f>
        <v>0</v>
      </c>
      <c r="O668" s="232">
        <v>2</v>
      </c>
      <c r="AA668" s="205">
        <v>12</v>
      </c>
      <c r="AB668" s="205">
        <v>0</v>
      </c>
      <c r="AC668" s="205">
        <v>42</v>
      </c>
      <c r="AZ668" s="205">
        <v>2</v>
      </c>
      <c r="BA668" s="205">
        <f>IF(AZ668=1,G668,0)</f>
        <v>0</v>
      </c>
      <c r="BB668" s="205">
        <f>IF(AZ668=2,G668,0)</f>
        <v>0</v>
      </c>
      <c r="BC668" s="205">
        <f>IF(AZ668=3,G668,0)</f>
        <v>0</v>
      </c>
      <c r="BD668" s="205">
        <f>IF(AZ668=4,G668,0)</f>
        <v>0</v>
      </c>
      <c r="BE668" s="205">
        <f>IF(AZ668=5,G668,0)</f>
        <v>0</v>
      </c>
      <c r="CA668" s="232">
        <v>12</v>
      </c>
      <c r="CB668" s="232">
        <v>0</v>
      </c>
    </row>
    <row r="669" spans="1:80" ht="22.5">
      <c r="A669" s="334"/>
      <c r="B669" s="335"/>
      <c r="C669" s="381" t="s">
        <v>604</v>
      </c>
      <c r="D669" s="382"/>
      <c r="E669" s="336">
        <v>1</v>
      </c>
      <c r="F669" s="337"/>
      <c r="G669" s="338"/>
      <c r="H669" s="249"/>
      <c r="I669" s="243"/>
      <c r="J669" s="250"/>
      <c r="K669" s="243"/>
      <c r="M669" s="244" t="s">
        <v>604</v>
      </c>
      <c r="O669" s="232"/>
    </row>
    <row r="670" spans="1:80">
      <c r="A670" s="328">
        <v>247</v>
      </c>
      <c r="B670" s="329" t="s">
        <v>1028</v>
      </c>
      <c r="C670" s="330" t="s">
        <v>625</v>
      </c>
      <c r="D670" s="331" t="s">
        <v>1798</v>
      </c>
      <c r="E670" s="332">
        <v>1</v>
      </c>
      <c r="F670" s="332">
        <v>0</v>
      </c>
      <c r="G670" s="333">
        <f>E670*F670</f>
        <v>0</v>
      </c>
      <c r="H670" s="239">
        <v>0</v>
      </c>
      <c r="I670" s="240">
        <f>E670*H670</f>
        <v>0</v>
      </c>
      <c r="J670" s="239"/>
      <c r="K670" s="240">
        <f>E670*J670</f>
        <v>0</v>
      </c>
      <c r="O670" s="232">
        <v>2</v>
      </c>
      <c r="AA670" s="205">
        <v>12</v>
      </c>
      <c r="AB670" s="205">
        <v>0</v>
      </c>
      <c r="AC670" s="205">
        <v>43</v>
      </c>
      <c r="AZ670" s="205">
        <v>2</v>
      </c>
      <c r="BA670" s="205">
        <f>IF(AZ670=1,G670,0)</f>
        <v>0</v>
      </c>
      <c r="BB670" s="205">
        <f>IF(AZ670=2,G670,0)</f>
        <v>0</v>
      </c>
      <c r="BC670" s="205">
        <f>IF(AZ670=3,G670,0)</f>
        <v>0</v>
      </c>
      <c r="BD670" s="205">
        <f>IF(AZ670=4,G670,0)</f>
        <v>0</v>
      </c>
      <c r="BE670" s="205">
        <f>IF(AZ670=5,G670,0)</f>
        <v>0</v>
      </c>
      <c r="CA670" s="232">
        <v>12</v>
      </c>
      <c r="CB670" s="232">
        <v>0</v>
      </c>
    </row>
    <row r="671" spans="1:80" ht="22.5">
      <c r="A671" s="334"/>
      <c r="B671" s="335"/>
      <c r="C671" s="381" t="s">
        <v>604</v>
      </c>
      <c r="D671" s="382"/>
      <c r="E671" s="336">
        <v>1</v>
      </c>
      <c r="F671" s="337"/>
      <c r="G671" s="338"/>
      <c r="H671" s="249"/>
      <c r="I671" s="243"/>
      <c r="J671" s="250"/>
      <c r="K671" s="243"/>
      <c r="M671" s="244" t="s">
        <v>604</v>
      </c>
      <c r="O671" s="232"/>
    </row>
    <row r="672" spans="1:80">
      <c r="A672" s="328">
        <v>248</v>
      </c>
      <c r="B672" s="329" t="s">
        <v>1030</v>
      </c>
      <c r="C672" s="330" t="s">
        <v>626</v>
      </c>
      <c r="D672" s="331" t="s">
        <v>1798</v>
      </c>
      <c r="E672" s="332">
        <v>1</v>
      </c>
      <c r="F672" s="332">
        <v>0</v>
      </c>
      <c r="G672" s="333">
        <f>E672*F672</f>
        <v>0</v>
      </c>
      <c r="H672" s="239">
        <v>0</v>
      </c>
      <c r="I672" s="240">
        <f>E672*H672</f>
        <v>0</v>
      </c>
      <c r="J672" s="239"/>
      <c r="K672" s="240">
        <f>E672*J672</f>
        <v>0</v>
      </c>
      <c r="O672" s="232">
        <v>2</v>
      </c>
      <c r="AA672" s="205">
        <v>12</v>
      </c>
      <c r="AB672" s="205">
        <v>0</v>
      </c>
      <c r="AC672" s="205">
        <v>44</v>
      </c>
      <c r="AZ672" s="205">
        <v>2</v>
      </c>
      <c r="BA672" s="205">
        <f>IF(AZ672=1,G672,0)</f>
        <v>0</v>
      </c>
      <c r="BB672" s="205">
        <f>IF(AZ672=2,G672,0)</f>
        <v>0</v>
      </c>
      <c r="BC672" s="205">
        <f>IF(AZ672=3,G672,0)</f>
        <v>0</v>
      </c>
      <c r="BD672" s="205">
        <f>IF(AZ672=4,G672,0)</f>
        <v>0</v>
      </c>
      <c r="BE672" s="205">
        <f>IF(AZ672=5,G672,0)</f>
        <v>0</v>
      </c>
      <c r="CA672" s="232">
        <v>12</v>
      </c>
      <c r="CB672" s="232">
        <v>0</v>
      </c>
    </row>
    <row r="673" spans="1:80" ht="22.5">
      <c r="A673" s="334"/>
      <c r="B673" s="335"/>
      <c r="C673" s="381" t="s">
        <v>604</v>
      </c>
      <c r="D673" s="382"/>
      <c r="E673" s="336">
        <v>1</v>
      </c>
      <c r="F673" s="337"/>
      <c r="G673" s="338"/>
      <c r="H673" s="249"/>
      <c r="I673" s="243"/>
      <c r="J673" s="250"/>
      <c r="K673" s="243"/>
      <c r="M673" s="244" t="s">
        <v>604</v>
      </c>
      <c r="O673" s="232"/>
    </row>
    <row r="674" spans="1:80">
      <c r="A674" s="328">
        <v>249</v>
      </c>
      <c r="B674" s="329" t="s">
        <v>1032</v>
      </c>
      <c r="C674" s="330" t="s">
        <v>627</v>
      </c>
      <c r="D674" s="331" t="s">
        <v>1798</v>
      </c>
      <c r="E674" s="332">
        <v>1</v>
      </c>
      <c r="F674" s="332">
        <v>0</v>
      </c>
      <c r="G674" s="333">
        <f>E674*F674</f>
        <v>0</v>
      </c>
      <c r="H674" s="239">
        <v>0</v>
      </c>
      <c r="I674" s="240">
        <f>E674*H674</f>
        <v>0</v>
      </c>
      <c r="J674" s="239"/>
      <c r="K674" s="240">
        <f>E674*J674</f>
        <v>0</v>
      </c>
      <c r="O674" s="232">
        <v>2</v>
      </c>
      <c r="AA674" s="205">
        <v>12</v>
      </c>
      <c r="AB674" s="205">
        <v>0</v>
      </c>
      <c r="AC674" s="205">
        <v>45</v>
      </c>
      <c r="AZ674" s="205">
        <v>2</v>
      </c>
      <c r="BA674" s="205">
        <f>IF(AZ674=1,G674,0)</f>
        <v>0</v>
      </c>
      <c r="BB674" s="205">
        <f>IF(AZ674=2,G674,0)</f>
        <v>0</v>
      </c>
      <c r="BC674" s="205">
        <f>IF(AZ674=3,G674,0)</f>
        <v>0</v>
      </c>
      <c r="BD674" s="205">
        <f>IF(AZ674=4,G674,0)</f>
        <v>0</v>
      </c>
      <c r="BE674" s="205">
        <f>IF(AZ674=5,G674,0)</f>
        <v>0</v>
      </c>
      <c r="CA674" s="232">
        <v>12</v>
      </c>
      <c r="CB674" s="232">
        <v>0</v>
      </c>
    </row>
    <row r="675" spans="1:80" ht="22.5">
      <c r="A675" s="334"/>
      <c r="B675" s="335"/>
      <c r="C675" s="381" t="s">
        <v>604</v>
      </c>
      <c r="D675" s="382"/>
      <c r="E675" s="336">
        <v>1</v>
      </c>
      <c r="F675" s="337"/>
      <c r="G675" s="338"/>
      <c r="H675" s="249"/>
      <c r="I675" s="243"/>
      <c r="J675" s="250"/>
      <c r="K675" s="243"/>
      <c r="M675" s="244" t="s">
        <v>604</v>
      </c>
      <c r="O675" s="232"/>
    </row>
    <row r="676" spans="1:80">
      <c r="A676" s="328">
        <v>250</v>
      </c>
      <c r="B676" s="329" t="s">
        <v>1035</v>
      </c>
      <c r="C676" s="330" t="s">
        <v>628</v>
      </c>
      <c r="D676" s="331" t="s">
        <v>1798</v>
      </c>
      <c r="E676" s="332">
        <v>1</v>
      </c>
      <c r="F676" s="332">
        <v>0</v>
      </c>
      <c r="G676" s="333">
        <f>E676*F676</f>
        <v>0</v>
      </c>
      <c r="H676" s="239">
        <v>0</v>
      </c>
      <c r="I676" s="240">
        <f>E676*H676</f>
        <v>0</v>
      </c>
      <c r="J676" s="239"/>
      <c r="K676" s="240">
        <f>E676*J676</f>
        <v>0</v>
      </c>
      <c r="O676" s="232">
        <v>2</v>
      </c>
      <c r="AA676" s="205">
        <v>12</v>
      </c>
      <c r="AB676" s="205">
        <v>0</v>
      </c>
      <c r="AC676" s="205">
        <v>46</v>
      </c>
      <c r="AZ676" s="205">
        <v>2</v>
      </c>
      <c r="BA676" s="205">
        <f>IF(AZ676=1,G676,0)</f>
        <v>0</v>
      </c>
      <c r="BB676" s="205">
        <f>IF(AZ676=2,G676,0)</f>
        <v>0</v>
      </c>
      <c r="BC676" s="205">
        <f>IF(AZ676=3,G676,0)</f>
        <v>0</v>
      </c>
      <c r="BD676" s="205">
        <f>IF(AZ676=4,G676,0)</f>
        <v>0</v>
      </c>
      <c r="BE676" s="205">
        <f>IF(AZ676=5,G676,0)</f>
        <v>0</v>
      </c>
      <c r="CA676" s="232">
        <v>12</v>
      </c>
      <c r="CB676" s="232">
        <v>0</v>
      </c>
    </row>
    <row r="677" spans="1:80" ht="22.5">
      <c r="A677" s="334"/>
      <c r="B677" s="335"/>
      <c r="C677" s="381" t="s">
        <v>604</v>
      </c>
      <c r="D677" s="382"/>
      <c r="E677" s="336">
        <v>1</v>
      </c>
      <c r="F677" s="337"/>
      <c r="G677" s="338"/>
      <c r="H677" s="249"/>
      <c r="I677" s="243"/>
      <c r="J677" s="250"/>
      <c r="K677" s="243"/>
      <c r="M677" s="244" t="s">
        <v>604</v>
      </c>
      <c r="O677" s="232"/>
    </row>
    <row r="678" spans="1:80" ht="22.5">
      <c r="A678" s="328">
        <v>251</v>
      </c>
      <c r="B678" s="329" t="s">
        <v>1038</v>
      </c>
      <c r="C678" s="330" t="s">
        <v>629</v>
      </c>
      <c r="D678" s="331" t="s">
        <v>1798</v>
      </c>
      <c r="E678" s="332">
        <v>1</v>
      </c>
      <c r="F678" s="332">
        <v>0</v>
      </c>
      <c r="G678" s="333">
        <f>E678*F678</f>
        <v>0</v>
      </c>
      <c r="H678" s="239">
        <v>0</v>
      </c>
      <c r="I678" s="240">
        <f>E678*H678</f>
        <v>0</v>
      </c>
      <c r="J678" s="239"/>
      <c r="K678" s="240">
        <f>E678*J678</f>
        <v>0</v>
      </c>
      <c r="O678" s="232">
        <v>2</v>
      </c>
      <c r="AA678" s="205">
        <v>12</v>
      </c>
      <c r="AB678" s="205">
        <v>0</v>
      </c>
      <c r="AC678" s="205">
        <v>47</v>
      </c>
      <c r="AZ678" s="205">
        <v>2</v>
      </c>
      <c r="BA678" s="205">
        <f>IF(AZ678=1,G678,0)</f>
        <v>0</v>
      </c>
      <c r="BB678" s="205">
        <f>IF(AZ678=2,G678,0)</f>
        <v>0</v>
      </c>
      <c r="BC678" s="205">
        <f>IF(AZ678=3,G678,0)</f>
        <v>0</v>
      </c>
      <c r="BD678" s="205">
        <f>IF(AZ678=4,G678,0)</f>
        <v>0</v>
      </c>
      <c r="BE678" s="205">
        <f>IF(AZ678=5,G678,0)</f>
        <v>0</v>
      </c>
      <c r="CA678" s="232">
        <v>12</v>
      </c>
      <c r="CB678" s="232">
        <v>0</v>
      </c>
    </row>
    <row r="679" spans="1:80" ht="22.5">
      <c r="A679" s="334"/>
      <c r="B679" s="335"/>
      <c r="C679" s="381" t="s">
        <v>604</v>
      </c>
      <c r="D679" s="382"/>
      <c r="E679" s="336">
        <v>1</v>
      </c>
      <c r="F679" s="337"/>
      <c r="G679" s="338"/>
      <c r="H679" s="249"/>
      <c r="I679" s="243"/>
      <c r="J679" s="250"/>
      <c r="K679" s="243"/>
      <c r="M679" s="244" t="s">
        <v>604</v>
      </c>
      <c r="O679" s="232"/>
    </row>
    <row r="680" spans="1:80" ht="22.5">
      <c r="A680" s="328">
        <v>252</v>
      </c>
      <c r="B680" s="329" t="s">
        <v>1041</v>
      </c>
      <c r="C680" s="330" t="s">
        <v>630</v>
      </c>
      <c r="D680" s="331" t="s">
        <v>1798</v>
      </c>
      <c r="E680" s="332">
        <v>1</v>
      </c>
      <c r="F680" s="332">
        <v>0</v>
      </c>
      <c r="G680" s="333">
        <f>E680*F680</f>
        <v>0</v>
      </c>
      <c r="H680" s="239">
        <v>0</v>
      </c>
      <c r="I680" s="240">
        <f>E680*H680</f>
        <v>0</v>
      </c>
      <c r="J680" s="239"/>
      <c r="K680" s="240">
        <f>E680*J680</f>
        <v>0</v>
      </c>
      <c r="O680" s="232">
        <v>2</v>
      </c>
      <c r="AA680" s="205">
        <v>12</v>
      </c>
      <c r="AB680" s="205">
        <v>0</v>
      </c>
      <c r="AC680" s="205">
        <v>48</v>
      </c>
      <c r="AZ680" s="205">
        <v>2</v>
      </c>
      <c r="BA680" s="205">
        <f>IF(AZ680=1,G680,0)</f>
        <v>0</v>
      </c>
      <c r="BB680" s="205">
        <f>IF(AZ680=2,G680,0)</f>
        <v>0</v>
      </c>
      <c r="BC680" s="205">
        <f>IF(AZ680=3,G680,0)</f>
        <v>0</v>
      </c>
      <c r="BD680" s="205">
        <f>IF(AZ680=4,G680,0)</f>
        <v>0</v>
      </c>
      <c r="BE680" s="205">
        <f>IF(AZ680=5,G680,0)</f>
        <v>0</v>
      </c>
      <c r="CA680" s="232">
        <v>12</v>
      </c>
      <c r="CB680" s="232">
        <v>0</v>
      </c>
    </row>
    <row r="681" spans="1:80" ht="22.5">
      <c r="A681" s="334"/>
      <c r="B681" s="335"/>
      <c r="C681" s="381" t="s">
        <v>604</v>
      </c>
      <c r="D681" s="382"/>
      <c r="E681" s="336">
        <v>1</v>
      </c>
      <c r="F681" s="337"/>
      <c r="G681" s="338"/>
      <c r="H681" s="249"/>
      <c r="I681" s="243"/>
      <c r="J681" s="250"/>
      <c r="K681" s="243"/>
      <c r="M681" s="244" t="s">
        <v>604</v>
      </c>
      <c r="O681" s="232"/>
    </row>
    <row r="682" spans="1:80" ht="22.5">
      <c r="A682" s="328">
        <v>253</v>
      </c>
      <c r="B682" s="329" t="s">
        <v>1044</v>
      </c>
      <c r="C682" s="330" t="s">
        <v>631</v>
      </c>
      <c r="D682" s="331" t="s">
        <v>1798</v>
      </c>
      <c r="E682" s="332">
        <v>1</v>
      </c>
      <c r="F682" s="332">
        <v>0</v>
      </c>
      <c r="G682" s="333">
        <f>E682*F682</f>
        <v>0</v>
      </c>
      <c r="H682" s="239">
        <v>0</v>
      </c>
      <c r="I682" s="240">
        <f>E682*H682</f>
        <v>0</v>
      </c>
      <c r="J682" s="239"/>
      <c r="K682" s="240">
        <f>E682*J682</f>
        <v>0</v>
      </c>
      <c r="O682" s="232">
        <v>2</v>
      </c>
      <c r="AA682" s="205">
        <v>12</v>
      </c>
      <c r="AB682" s="205">
        <v>0</v>
      </c>
      <c r="AC682" s="205">
        <v>49</v>
      </c>
      <c r="AZ682" s="205">
        <v>2</v>
      </c>
      <c r="BA682" s="205">
        <f>IF(AZ682=1,G682,0)</f>
        <v>0</v>
      </c>
      <c r="BB682" s="205">
        <f>IF(AZ682=2,G682,0)</f>
        <v>0</v>
      </c>
      <c r="BC682" s="205">
        <f>IF(AZ682=3,G682,0)</f>
        <v>0</v>
      </c>
      <c r="BD682" s="205">
        <f>IF(AZ682=4,G682,0)</f>
        <v>0</v>
      </c>
      <c r="BE682" s="205">
        <f>IF(AZ682=5,G682,0)</f>
        <v>0</v>
      </c>
      <c r="CA682" s="232">
        <v>12</v>
      </c>
      <c r="CB682" s="232">
        <v>0</v>
      </c>
    </row>
    <row r="683" spans="1:80" ht="22.5">
      <c r="A683" s="334"/>
      <c r="B683" s="335"/>
      <c r="C683" s="381" t="s">
        <v>604</v>
      </c>
      <c r="D683" s="382"/>
      <c r="E683" s="336">
        <v>1</v>
      </c>
      <c r="F683" s="337"/>
      <c r="G683" s="338"/>
      <c r="H683" s="249"/>
      <c r="I683" s="243"/>
      <c r="J683" s="250"/>
      <c r="K683" s="243"/>
      <c r="M683" s="244" t="s">
        <v>604</v>
      </c>
      <c r="O683" s="232"/>
    </row>
    <row r="684" spans="1:80" ht="22.5">
      <c r="A684" s="328">
        <v>254</v>
      </c>
      <c r="B684" s="329" t="s">
        <v>1047</v>
      </c>
      <c r="C684" s="330" t="s">
        <v>632</v>
      </c>
      <c r="D684" s="331" t="s">
        <v>1798</v>
      </c>
      <c r="E684" s="332">
        <v>1</v>
      </c>
      <c r="F684" s="332">
        <v>0</v>
      </c>
      <c r="G684" s="333">
        <f>E684*F684</f>
        <v>0</v>
      </c>
      <c r="H684" s="239">
        <v>0</v>
      </c>
      <c r="I684" s="240">
        <f>E684*H684</f>
        <v>0</v>
      </c>
      <c r="J684" s="239"/>
      <c r="K684" s="240">
        <f>E684*J684</f>
        <v>0</v>
      </c>
      <c r="O684" s="232">
        <v>2</v>
      </c>
      <c r="AA684" s="205">
        <v>12</v>
      </c>
      <c r="AB684" s="205">
        <v>0</v>
      </c>
      <c r="AC684" s="205">
        <v>50</v>
      </c>
      <c r="AZ684" s="205">
        <v>2</v>
      </c>
      <c r="BA684" s="205">
        <f>IF(AZ684=1,G684,0)</f>
        <v>0</v>
      </c>
      <c r="BB684" s="205">
        <f>IF(AZ684=2,G684,0)</f>
        <v>0</v>
      </c>
      <c r="BC684" s="205">
        <f>IF(AZ684=3,G684,0)</f>
        <v>0</v>
      </c>
      <c r="BD684" s="205">
        <f>IF(AZ684=4,G684,0)</f>
        <v>0</v>
      </c>
      <c r="BE684" s="205">
        <f>IF(AZ684=5,G684,0)</f>
        <v>0</v>
      </c>
      <c r="CA684" s="232">
        <v>12</v>
      </c>
      <c r="CB684" s="232">
        <v>0</v>
      </c>
    </row>
    <row r="685" spans="1:80" ht="22.5">
      <c r="A685" s="334"/>
      <c r="B685" s="335"/>
      <c r="C685" s="381" t="s">
        <v>604</v>
      </c>
      <c r="D685" s="382"/>
      <c r="E685" s="336">
        <v>1</v>
      </c>
      <c r="F685" s="337"/>
      <c r="G685" s="338"/>
      <c r="H685" s="249"/>
      <c r="I685" s="243"/>
      <c r="J685" s="250"/>
      <c r="K685" s="243"/>
      <c r="M685" s="244" t="s">
        <v>604</v>
      </c>
      <c r="O685" s="232"/>
    </row>
    <row r="686" spans="1:80" ht="22.5">
      <c r="A686" s="328">
        <v>255</v>
      </c>
      <c r="B686" s="329" t="s">
        <v>1049</v>
      </c>
      <c r="C686" s="330" t="s">
        <v>633</v>
      </c>
      <c r="D686" s="331" t="s">
        <v>1798</v>
      </c>
      <c r="E686" s="332">
        <v>1</v>
      </c>
      <c r="F686" s="332">
        <v>0</v>
      </c>
      <c r="G686" s="333">
        <f>E686*F686</f>
        <v>0</v>
      </c>
      <c r="H686" s="239">
        <v>0</v>
      </c>
      <c r="I686" s="240">
        <f>E686*H686</f>
        <v>0</v>
      </c>
      <c r="J686" s="239"/>
      <c r="K686" s="240">
        <f>E686*J686</f>
        <v>0</v>
      </c>
      <c r="O686" s="232">
        <v>2</v>
      </c>
      <c r="AA686" s="205">
        <v>12</v>
      </c>
      <c r="AB686" s="205">
        <v>0</v>
      </c>
      <c r="AC686" s="205">
        <v>51</v>
      </c>
      <c r="AZ686" s="205">
        <v>2</v>
      </c>
      <c r="BA686" s="205">
        <f>IF(AZ686=1,G686,0)</f>
        <v>0</v>
      </c>
      <c r="BB686" s="205">
        <f>IF(AZ686=2,G686,0)</f>
        <v>0</v>
      </c>
      <c r="BC686" s="205">
        <f>IF(AZ686=3,G686,0)</f>
        <v>0</v>
      </c>
      <c r="BD686" s="205">
        <f>IF(AZ686=4,G686,0)</f>
        <v>0</v>
      </c>
      <c r="BE686" s="205">
        <f>IF(AZ686=5,G686,0)</f>
        <v>0</v>
      </c>
      <c r="CA686" s="232">
        <v>12</v>
      </c>
      <c r="CB686" s="232">
        <v>0</v>
      </c>
    </row>
    <row r="687" spans="1:80" ht="22.5">
      <c r="A687" s="334"/>
      <c r="B687" s="335"/>
      <c r="C687" s="381" t="s">
        <v>604</v>
      </c>
      <c r="D687" s="382"/>
      <c r="E687" s="336">
        <v>1</v>
      </c>
      <c r="F687" s="337"/>
      <c r="G687" s="338"/>
      <c r="H687" s="249"/>
      <c r="I687" s="243"/>
      <c r="J687" s="250"/>
      <c r="K687" s="243"/>
      <c r="M687" s="244" t="s">
        <v>604</v>
      </c>
      <c r="O687" s="232"/>
    </row>
    <row r="688" spans="1:80" ht="22.5">
      <c r="A688" s="328">
        <v>256</v>
      </c>
      <c r="B688" s="329" t="s">
        <v>1051</v>
      </c>
      <c r="C688" s="330" t="s">
        <v>634</v>
      </c>
      <c r="D688" s="331" t="s">
        <v>1798</v>
      </c>
      <c r="E688" s="332">
        <v>1</v>
      </c>
      <c r="F688" s="332">
        <v>0</v>
      </c>
      <c r="G688" s="333">
        <f>E688*F688</f>
        <v>0</v>
      </c>
      <c r="H688" s="239">
        <v>0</v>
      </c>
      <c r="I688" s="240">
        <f>E688*H688</f>
        <v>0</v>
      </c>
      <c r="J688" s="239"/>
      <c r="K688" s="240">
        <f>E688*J688</f>
        <v>0</v>
      </c>
      <c r="O688" s="232">
        <v>2</v>
      </c>
      <c r="AA688" s="205">
        <v>12</v>
      </c>
      <c r="AB688" s="205">
        <v>0</v>
      </c>
      <c r="AC688" s="205">
        <v>52</v>
      </c>
      <c r="AZ688" s="205">
        <v>2</v>
      </c>
      <c r="BA688" s="205">
        <f>IF(AZ688=1,G688,0)</f>
        <v>0</v>
      </c>
      <c r="BB688" s="205">
        <f>IF(AZ688=2,G688,0)</f>
        <v>0</v>
      </c>
      <c r="BC688" s="205">
        <f>IF(AZ688=3,G688,0)</f>
        <v>0</v>
      </c>
      <c r="BD688" s="205">
        <f>IF(AZ688=4,G688,0)</f>
        <v>0</v>
      </c>
      <c r="BE688" s="205">
        <f>IF(AZ688=5,G688,0)</f>
        <v>0</v>
      </c>
      <c r="CA688" s="232">
        <v>12</v>
      </c>
      <c r="CB688" s="232">
        <v>0</v>
      </c>
    </row>
    <row r="689" spans="1:80" ht="22.5">
      <c r="A689" s="334"/>
      <c r="B689" s="335"/>
      <c r="C689" s="381" t="s">
        <v>604</v>
      </c>
      <c r="D689" s="382"/>
      <c r="E689" s="336">
        <v>1</v>
      </c>
      <c r="F689" s="337"/>
      <c r="G689" s="338"/>
      <c r="H689" s="249"/>
      <c r="I689" s="243"/>
      <c r="J689" s="250"/>
      <c r="K689" s="243"/>
      <c r="M689" s="244" t="s">
        <v>604</v>
      </c>
      <c r="O689" s="232"/>
    </row>
    <row r="690" spans="1:80">
      <c r="A690" s="328">
        <v>257</v>
      </c>
      <c r="B690" s="329" t="s">
        <v>1053</v>
      </c>
      <c r="C690" s="330" t="s">
        <v>635</v>
      </c>
      <c r="D690" s="331" t="s">
        <v>1798</v>
      </c>
      <c r="E690" s="332">
        <v>2</v>
      </c>
      <c r="F690" s="332">
        <v>0</v>
      </c>
      <c r="G690" s="333">
        <f>E690*F690</f>
        <v>0</v>
      </c>
      <c r="H690" s="239">
        <v>0</v>
      </c>
      <c r="I690" s="240">
        <f>E690*H690</f>
        <v>0</v>
      </c>
      <c r="J690" s="239"/>
      <c r="K690" s="240">
        <f>E690*J690</f>
        <v>0</v>
      </c>
      <c r="O690" s="232">
        <v>2</v>
      </c>
      <c r="AA690" s="205">
        <v>12</v>
      </c>
      <c r="AB690" s="205">
        <v>0</v>
      </c>
      <c r="AC690" s="205">
        <v>53</v>
      </c>
      <c r="AZ690" s="205">
        <v>2</v>
      </c>
      <c r="BA690" s="205">
        <f>IF(AZ690=1,G690,0)</f>
        <v>0</v>
      </c>
      <c r="BB690" s="205">
        <f>IF(AZ690=2,G690,0)</f>
        <v>0</v>
      </c>
      <c r="BC690" s="205">
        <f>IF(AZ690=3,G690,0)</f>
        <v>0</v>
      </c>
      <c r="BD690" s="205">
        <f>IF(AZ690=4,G690,0)</f>
        <v>0</v>
      </c>
      <c r="BE690" s="205">
        <f>IF(AZ690=5,G690,0)</f>
        <v>0</v>
      </c>
      <c r="CA690" s="232">
        <v>12</v>
      </c>
      <c r="CB690" s="232">
        <v>0</v>
      </c>
    </row>
    <row r="691" spans="1:80" ht="22.5">
      <c r="A691" s="334"/>
      <c r="B691" s="335"/>
      <c r="C691" s="381" t="s">
        <v>611</v>
      </c>
      <c r="D691" s="382"/>
      <c r="E691" s="336">
        <v>2</v>
      </c>
      <c r="F691" s="337"/>
      <c r="G691" s="338"/>
      <c r="H691" s="249"/>
      <c r="I691" s="243"/>
      <c r="J691" s="250"/>
      <c r="K691" s="243"/>
      <c r="M691" s="244" t="s">
        <v>611</v>
      </c>
      <c r="O691" s="232"/>
    </row>
    <row r="692" spans="1:80">
      <c r="A692" s="328">
        <v>258</v>
      </c>
      <c r="B692" s="329" t="s">
        <v>1055</v>
      </c>
      <c r="C692" s="330" t="s">
        <v>636</v>
      </c>
      <c r="D692" s="331" t="s">
        <v>1798</v>
      </c>
      <c r="E692" s="332">
        <v>2</v>
      </c>
      <c r="F692" s="332">
        <v>0</v>
      </c>
      <c r="G692" s="333">
        <f>E692*F692</f>
        <v>0</v>
      </c>
      <c r="H692" s="239">
        <v>0</v>
      </c>
      <c r="I692" s="240">
        <f>E692*H692</f>
        <v>0</v>
      </c>
      <c r="J692" s="239"/>
      <c r="K692" s="240">
        <f>E692*J692</f>
        <v>0</v>
      </c>
      <c r="O692" s="232">
        <v>2</v>
      </c>
      <c r="AA692" s="205">
        <v>12</v>
      </c>
      <c r="AB692" s="205">
        <v>0</v>
      </c>
      <c r="AC692" s="205">
        <v>54</v>
      </c>
      <c r="AZ692" s="205">
        <v>2</v>
      </c>
      <c r="BA692" s="205">
        <f>IF(AZ692=1,G692,0)</f>
        <v>0</v>
      </c>
      <c r="BB692" s="205">
        <f>IF(AZ692=2,G692,0)</f>
        <v>0</v>
      </c>
      <c r="BC692" s="205">
        <f>IF(AZ692=3,G692,0)</f>
        <v>0</v>
      </c>
      <c r="BD692" s="205">
        <f>IF(AZ692=4,G692,0)</f>
        <v>0</v>
      </c>
      <c r="BE692" s="205">
        <f>IF(AZ692=5,G692,0)</f>
        <v>0</v>
      </c>
      <c r="CA692" s="232">
        <v>12</v>
      </c>
      <c r="CB692" s="232">
        <v>0</v>
      </c>
    </row>
    <row r="693" spans="1:80" ht="22.5">
      <c r="A693" s="334"/>
      <c r="B693" s="335"/>
      <c r="C693" s="381" t="s">
        <v>611</v>
      </c>
      <c r="D693" s="382"/>
      <c r="E693" s="336">
        <v>2</v>
      </c>
      <c r="F693" s="337"/>
      <c r="G693" s="338"/>
      <c r="H693" s="249"/>
      <c r="I693" s="243"/>
      <c r="J693" s="250"/>
      <c r="K693" s="243"/>
      <c r="M693" s="244" t="s">
        <v>611</v>
      </c>
      <c r="O693" s="232"/>
    </row>
    <row r="694" spans="1:80">
      <c r="A694" s="328">
        <v>259</v>
      </c>
      <c r="B694" s="329" t="s">
        <v>1058</v>
      </c>
      <c r="C694" s="330" t="s">
        <v>637</v>
      </c>
      <c r="D694" s="331" t="s">
        <v>1798</v>
      </c>
      <c r="E694" s="332">
        <v>6</v>
      </c>
      <c r="F694" s="332">
        <v>0</v>
      </c>
      <c r="G694" s="333">
        <f>E694*F694</f>
        <v>0</v>
      </c>
      <c r="H694" s="239">
        <v>0</v>
      </c>
      <c r="I694" s="240">
        <f>E694*H694</f>
        <v>0</v>
      </c>
      <c r="J694" s="239"/>
      <c r="K694" s="240">
        <f>E694*J694</f>
        <v>0</v>
      </c>
      <c r="O694" s="232">
        <v>2</v>
      </c>
      <c r="AA694" s="205">
        <v>12</v>
      </c>
      <c r="AB694" s="205">
        <v>0</v>
      </c>
      <c r="AC694" s="205">
        <v>55</v>
      </c>
      <c r="AZ694" s="205">
        <v>2</v>
      </c>
      <c r="BA694" s="205">
        <f>IF(AZ694=1,G694,0)</f>
        <v>0</v>
      </c>
      <c r="BB694" s="205">
        <f>IF(AZ694=2,G694,0)</f>
        <v>0</v>
      </c>
      <c r="BC694" s="205">
        <f>IF(AZ694=3,G694,0)</f>
        <v>0</v>
      </c>
      <c r="BD694" s="205">
        <f>IF(AZ694=4,G694,0)</f>
        <v>0</v>
      </c>
      <c r="BE694" s="205">
        <f>IF(AZ694=5,G694,0)</f>
        <v>0</v>
      </c>
      <c r="CA694" s="232">
        <v>12</v>
      </c>
      <c r="CB694" s="232">
        <v>0</v>
      </c>
    </row>
    <row r="695" spans="1:80" ht="22.5">
      <c r="A695" s="334"/>
      <c r="B695" s="335"/>
      <c r="C695" s="381" t="s">
        <v>638</v>
      </c>
      <c r="D695" s="382"/>
      <c r="E695" s="336">
        <v>6</v>
      </c>
      <c r="F695" s="337"/>
      <c r="G695" s="338"/>
      <c r="H695" s="249"/>
      <c r="I695" s="243"/>
      <c r="J695" s="250"/>
      <c r="K695" s="243"/>
      <c r="M695" s="244" t="s">
        <v>638</v>
      </c>
      <c r="O695" s="232"/>
    </row>
    <row r="696" spans="1:80">
      <c r="A696" s="328">
        <v>260</v>
      </c>
      <c r="B696" s="329" t="s">
        <v>1061</v>
      </c>
      <c r="C696" s="330" t="s">
        <v>639</v>
      </c>
      <c r="D696" s="331" t="s">
        <v>1798</v>
      </c>
      <c r="E696" s="332">
        <v>3</v>
      </c>
      <c r="F696" s="332">
        <v>0</v>
      </c>
      <c r="G696" s="333">
        <f>E696*F696</f>
        <v>0</v>
      </c>
      <c r="H696" s="239">
        <v>0</v>
      </c>
      <c r="I696" s="240">
        <f>E696*H696</f>
        <v>0</v>
      </c>
      <c r="J696" s="239"/>
      <c r="K696" s="240">
        <f>E696*J696</f>
        <v>0</v>
      </c>
      <c r="O696" s="232">
        <v>2</v>
      </c>
      <c r="AA696" s="205">
        <v>12</v>
      </c>
      <c r="AB696" s="205">
        <v>0</v>
      </c>
      <c r="AC696" s="205">
        <v>56</v>
      </c>
      <c r="AZ696" s="205">
        <v>2</v>
      </c>
      <c r="BA696" s="205">
        <f>IF(AZ696=1,G696,0)</f>
        <v>0</v>
      </c>
      <c r="BB696" s="205">
        <f>IF(AZ696=2,G696,0)</f>
        <v>0</v>
      </c>
      <c r="BC696" s="205">
        <f>IF(AZ696=3,G696,0)</f>
        <v>0</v>
      </c>
      <c r="BD696" s="205">
        <f>IF(AZ696=4,G696,0)</f>
        <v>0</v>
      </c>
      <c r="BE696" s="205">
        <f>IF(AZ696=5,G696,0)</f>
        <v>0</v>
      </c>
      <c r="CA696" s="232">
        <v>12</v>
      </c>
      <c r="CB696" s="232">
        <v>0</v>
      </c>
    </row>
    <row r="697" spans="1:80" ht="22.5">
      <c r="A697" s="334"/>
      <c r="B697" s="335"/>
      <c r="C697" s="381" t="s">
        <v>640</v>
      </c>
      <c r="D697" s="382"/>
      <c r="E697" s="336">
        <v>3</v>
      </c>
      <c r="F697" s="337"/>
      <c r="G697" s="338"/>
      <c r="H697" s="249"/>
      <c r="I697" s="243"/>
      <c r="J697" s="250"/>
      <c r="K697" s="243"/>
      <c r="M697" s="244" t="s">
        <v>640</v>
      </c>
      <c r="O697" s="232"/>
    </row>
    <row r="698" spans="1:80">
      <c r="A698" s="328">
        <v>261</v>
      </c>
      <c r="B698" s="329" t="s">
        <v>1063</v>
      </c>
      <c r="C698" s="330" t="s">
        <v>641</v>
      </c>
      <c r="D698" s="331" t="s">
        <v>1798</v>
      </c>
      <c r="E698" s="332">
        <v>3</v>
      </c>
      <c r="F698" s="332">
        <v>0</v>
      </c>
      <c r="G698" s="333">
        <f>E698*F698</f>
        <v>0</v>
      </c>
      <c r="H698" s="239">
        <v>0</v>
      </c>
      <c r="I698" s="240">
        <f>E698*H698</f>
        <v>0</v>
      </c>
      <c r="J698" s="239"/>
      <c r="K698" s="240">
        <f>E698*J698</f>
        <v>0</v>
      </c>
      <c r="O698" s="232">
        <v>2</v>
      </c>
      <c r="AA698" s="205">
        <v>12</v>
      </c>
      <c r="AB698" s="205">
        <v>0</v>
      </c>
      <c r="AC698" s="205">
        <v>57</v>
      </c>
      <c r="AZ698" s="205">
        <v>2</v>
      </c>
      <c r="BA698" s="205">
        <f>IF(AZ698=1,G698,0)</f>
        <v>0</v>
      </c>
      <c r="BB698" s="205">
        <f>IF(AZ698=2,G698,0)</f>
        <v>0</v>
      </c>
      <c r="BC698" s="205">
        <f>IF(AZ698=3,G698,0)</f>
        <v>0</v>
      </c>
      <c r="BD698" s="205">
        <f>IF(AZ698=4,G698,0)</f>
        <v>0</v>
      </c>
      <c r="BE698" s="205">
        <f>IF(AZ698=5,G698,0)</f>
        <v>0</v>
      </c>
      <c r="CA698" s="232">
        <v>12</v>
      </c>
      <c r="CB698" s="232">
        <v>0</v>
      </c>
    </row>
    <row r="699" spans="1:80" ht="22.5">
      <c r="A699" s="334"/>
      <c r="B699" s="335"/>
      <c r="C699" s="381" t="s">
        <v>640</v>
      </c>
      <c r="D699" s="382"/>
      <c r="E699" s="336">
        <v>3</v>
      </c>
      <c r="F699" s="337"/>
      <c r="G699" s="338"/>
      <c r="H699" s="249"/>
      <c r="I699" s="243"/>
      <c r="J699" s="250"/>
      <c r="K699" s="243"/>
      <c r="M699" s="244" t="s">
        <v>640</v>
      </c>
      <c r="O699" s="232"/>
    </row>
    <row r="700" spans="1:80">
      <c r="A700" s="328">
        <v>262</v>
      </c>
      <c r="B700" s="329" t="s">
        <v>1065</v>
      </c>
      <c r="C700" s="330" t="s">
        <v>642</v>
      </c>
      <c r="D700" s="331" t="s">
        <v>1798</v>
      </c>
      <c r="E700" s="332">
        <v>3</v>
      </c>
      <c r="F700" s="332">
        <v>0</v>
      </c>
      <c r="G700" s="333">
        <f>E700*F700</f>
        <v>0</v>
      </c>
      <c r="H700" s="239">
        <v>0</v>
      </c>
      <c r="I700" s="240">
        <f>E700*H700</f>
        <v>0</v>
      </c>
      <c r="J700" s="239"/>
      <c r="K700" s="240">
        <f>E700*J700</f>
        <v>0</v>
      </c>
      <c r="O700" s="232">
        <v>2</v>
      </c>
      <c r="AA700" s="205">
        <v>12</v>
      </c>
      <c r="AB700" s="205">
        <v>0</v>
      </c>
      <c r="AC700" s="205">
        <v>58</v>
      </c>
      <c r="AZ700" s="205">
        <v>2</v>
      </c>
      <c r="BA700" s="205">
        <f>IF(AZ700=1,G700,0)</f>
        <v>0</v>
      </c>
      <c r="BB700" s="205">
        <f>IF(AZ700=2,G700,0)</f>
        <v>0</v>
      </c>
      <c r="BC700" s="205">
        <f>IF(AZ700=3,G700,0)</f>
        <v>0</v>
      </c>
      <c r="BD700" s="205">
        <f>IF(AZ700=4,G700,0)</f>
        <v>0</v>
      </c>
      <c r="BE700" s="205">
        <f>IF(AZ700=5,G700,0)</f>
        <v>0</v>
      </c>
      <c r="CA700" s="232">
        <v>12</v>
      </c>
      <c r="CB700" s="232">
        <v>0</v>
      </c>
    </row>
    <row r="701" spans="1:80" ht="22.5">
      <c r="A701" s="334"/>
      <c r="B701" s="335"/>
      <c r="C701" s="381" t="s">
        <v>640</v>
      </c>
      <c r="D701" s="382"/>
      <c r="E701" s="336">
        <v>3</v>
      </c>
      <c r="F701" s="337"/>
      <c r="G701" s="338"/>
      <c r="H701" s="249"/>
      <c r="I701" s="243"/>
      <c r="J701" s="250"/>
      <c r="K701" s="243"/>
      <c r="M701" s="244" t="s">
        <v>640</v>
      </c>
      <c r="O701" s="232"/>
    </row>
    <row r="702" spans="1:80">
      <c r="A702" s="328">
        <v>263</v>
      </c>
      <c r="B702" s="329" t="s">
        <v>1067</v>
      </c>
      <c r="C702" s="330" t="s">
        <v>643</v>
      </c>
      <c r="D702" s="331" t="s">
        <v>1798</v>
      </c>
      <c r="E702" s="332">
        <v>3</v>
      </c>
      <c r="F702" s="332">
        <v>0</v>
      </c>
      <c r="G702" s="333">
        <f>E702*F702</f>
        <v>0</v>
      </c>
      <c r="H702" s="239">
        <v>0</v>
      </c>
      <c r="I702" s="240">
        <f>E702*H702</f>
        <v>0</v>
      </c>
      <c r="J702" s="239"/>
      <c r="K702" s="240">
        <f>E702*J702</f>
        <v>0</v>
      </c>
      <c r="O702" s="232">
        <v>2</v>
      </c>
      <c r="AA702" s="205">
        <v>12</v>
      </c>
      <c r="AB702" s="205">
        <v>0</v>
      </c>
      <c r="AC702" s="205">
        <v>59</v>
      </c>
      <c r="AZ702" s="205">
        <v>2</v>
      </c>
      <c r="BA702" s="205">
        <f>IF(AZ702=1,G702,0)</f>
        <v>0</v>
      </c>
      <c r="BB702" s="205">
        <f>IF(AZ702=2,G702,0)</f>
        <v>0</v>
      </c>
      <c r="BC702" s="205">
        <f>IF(AZ702=3,G702,0)</f>
        <v>0</v>
      </c>
      <c r="BD702" s="205">
        <f>IF(AZ702=4,G702,0)</f>
        <v>0</v>
      </c>
      <c r="BE702" s="205">
        <f>IF(AZ702=5,G702,0)</f>
        <v>0</v>
      </c>
      <c r="CA702" s="232">
        <v>12</v>
      </c>
      <c r="CB702" s="232">
        <v>0</v>
      </c>
    </row>
    <row r="703" spans="1:80" ht="22.5">
      <c r="A703" s="334"/>
      <c r="B703" s="335"/>
      <c r="C703" s="381" t="s">
        <v>640</v>
      </c>
      <c r="D703" s="382"/>
      <c r="E703" s="336">
        <v>3</v>
      </c>
      <c r="F703" s="337"/>
      <c r="G703" s="338"/>
      <c r="H703" s="249"/>
      <c r="I703" s="243"/>
      <c r="J703" s="250"/>
      <c r="K703" s="243"/>
      <c r="M703" s="244" t="s">
        <v>640</v>
      </c>
      <c r="O703" s="232"/>
    </row>
    <row r="704" spans="1:80">
      <c r="A704" s="328">
        <v>264</v>
      </c>
      <c r="B704" s="329" t="s">
        <v>1069</v>
      </c>
      <c r="C704" s="330" t="s">
        <v>644</v>
      </c>
      <c r="D704" s="331" t="s">
        <v>1798</v>
      </c>
      <c r="E704" s="332">
        <v>6</v>
      </c>
      <c r="F704" s="332">
        <v>0</v>
      </c>
      <c r="G704" s="333">
        <f>E704*F704</f>
        <v>0</v>
      </c>
      <c r="H704" s="239">
        <v>0</v>
      </c>
      <c r="I704" s="240">
        <f>E704*H704</f>
        <v>0</v>
      </c>
      <c r="J704" s="239"/>
      <c r="K704" s="240">
        <f>E704*J704</f>
        <v>0</v>
      </c>
      <c r="O704" s="232">
        <v>2</v>
      </c>
      <c r="AA704" s="205">
        <v>12</v>
      </c>
      <c r="AB704" s="205">
        <v>0</v>
      </c>
      <c r="AC704" s="205">
        <v>60</v>
      </c>
      <c r="AZ704" s="205">
        <v>2</v>
      </c>
      <c r="BA704" s="205">
        <f>IF(AZ704=1,G704,0)</f>
        <v>0</v>
      </c>
      <c r="BB704" s="205">
        <f>IF(AZ704=2,G704,0)</f>
        <v>0</v>
      </c>
      <c r="BC704" s="205">
        <f>IF(AZ704=3,G704,0)</f>
        <v>0</v>
      </c>
      <c r="BD704" s="205">
        <f>IF(AZ704=4,G704,0)</f>
        <v>0</v>
      </c>
      <c r="BE704" s="205">
        <f>IF(AZ704=5,G704,0)</f>
        <v>0</v>
      </c>
      <c r="CA704" s="232">
        <v>12</v>
      </c>
      <c r="CB704" s="232">
        <v>0</v>
      </c>
    </row>
    <row r="705" spans="1:80" ht="22.5">
      <c r="A705" s="334"/>
      <c r="B705" s="335"/>
      <c r="C705" s="381" t="s">
        <v>638</v>
      </c>
      <c r="D705" s="382"/>
      <c r="E705" s="336">
        <v>6</v>
      </c>
      <c r="F705" s="337"/>
      <c r="G705" s="338"/>
      <c r="H705" s="249"/>
      <c r="I705" s="243"/>
      <c r="J705" s="250"/>
      <c r="K705" s="243"/>
      <c r="M705" s="244" t="s">
        <v>638</v>
      </c>
      <c r="O705" s="232"/>
    </row>
    <row r="706" spans="1:80">
      <c r="A706" s="328">
        <v>265</v>
      </c>
      <c r="B706" s="329" t="s">
        <v>1072</v>
      </c>
      <c r="C706" s="330" t="s">
        <v>645</v>
      </c>
      <c r="D706" s="331" t="s">
        <v>1798</v>
      </c>
      <c r="E706" s="332">
        <v>3</v>
      </c>
      <c r="F706" s="332">
        <v>0</v>
      </c>
      <c r="G706" s="333">
        <f>E706*F706</f>
        <v>0</v>
      </c>
      <c r="H706" s="239">
        <v>0</v>
      </c>
      <c r="I706" s="240">
        <f>E706*H706</f>
        <v>0</v>
      </c>
      <c r="J706" s="239"/>
      <c r="K706" s="240">
        <f>E706*J706</f>
        <v>0</v>
      </c>
      <c r="O706" s="232">
        <v>2</v>
      </c>
      <c r="AA706" s="205">
        <v>12</v>
      </c>
      <c r="AB706" s="205">
        <v>0</v>
      </c>
      <c r="AC706" s="205">
        <v>61</v>
      </c>
      <c r="AZ706" s="205">
        <v>2</v>
      </c>
      <c r="BA706" s="205">
        <f>IF(AZ706=1,G706,0)</f>
        <v>0</v>
      </c>
      <c r="BB706" s="205">
        <f>IF(AZ706=2,G706,0)</f>
        <v>0</v>
      </c>
      <c r="BC706" s="205">
        <f>IF(AZ706=3,G706,0)</f>
        <v>0</v>
      </c>
      <c r="BD706" s="205">
        <f>IF(AZ706=4,G706,0)</f>
        <v>0</v>
      </c>
      <c r="BE706" s="205">
        <f>IF(AZ706=5,G706,0)</f>
        <v>0</v>
      </c>
      <c r="CA706" s="232">
        <v>12</v>
      </c>
      <c r="CB706" s="232">
        <v>0</v>
      </c>
    </row>
    <row r="707" spans="1:80" ht="22.5">
      <c r="A707" s="334"/>
      <c r="B707" s="335"/>
      <c r="C707" s="381" t="s">
        <v>640</v>
      </c>
      <c r="D707" s="382"/>
      <c r="E707" s="336">
        <v>3</v>
      </c>
      <c r="F707" s="337"/>
      <c r="G707" s="338"/>
      <c r="H707" s="249"/>
      <c r="I707" s="243"/>
      <c r="J707" s="250"/>
      <c r="K707" s="243"/>
      <c r="M707" s="244" t="s">
        <v>640</v>
      </c>
      <c r="O707" s="232"/>
    </row>
    <row r="708" spans="1:80">
      <c r="A708" s="328">
        <v>266</v>
      </c>
      <c r="B708" s="329" t="s">
        <v>1074</v>
      </c>
      <c r="C708" s="330" t="s">
        <v>646</v>
      </c>
      <c r="D708" s="331" t="s">
        <v>1798</v>
      </c>
      <c r="E708" s="332">
        <v>3</v>
      </c>
      <c r="F708" s="332">
        <v>0</v>
      </c>
      <c r="G708" s="333">
        <f>E708*F708</f>
        <v>0</v>
      </c>
      <c r="H708" s="239">
        <v>0</v>
      </c>
      <c r="I708" s="240">
        <f>E708*H708</f>
        <v>0</v>
      </c>
      <c r="J708" s="239"/>
      <c r="K708" s="240">
        <f>E708*J708</f>
        <v>0</v>
      </c>
      <c r="O708" s="232">
        <v>2</v>
      </c>
      <c r="AA708" s="205">
        <v>12</v>
      </c>
      <c r="AB708" s="205">
        <v>0</v>
      </c>
      <c r="AC708" s="205">
        <v>62</v>
      </c>
      <c r="AZ708" s="205">
        <v>2</v>
      </c>
      <c r="BA708" s="205">
        <f>IF(AZ708=1,G708,0)</f>
        <v>0</v>
      </c>
      <c r="BB708" s="205">
        <f>IF(AZ708=2,G708,0)</f>
        <v>0</v>
      </c>
      <c r="BC708" s="205">
        <f>IF(AZ708=3,G708,0)</f>
        <v>0</v>
      </c>
      <c r="BD708" s="205">
        <f>IF(AZ708=4,G708,0)</f>
        <v>0</v>
      </c>
      <c r="BE708" s="205">
        <f>IF(AZ708=5,G708,0)</f>
        <v>0</v>
      </c>
      <c r="CA708" s="232">
        <v>12</v>
      </c>
      <c r="CB708" s="232">
        <v>0</v>
      </c>
    </row>
    <row r="709" spans="1:80" ht="22.5">
      <c r="A709" s="334"/>
      <c r="B709" s="335"/>
      <c r="C709" s="381" t="s">
        <v>640</v>
      </c>
      <c r="D709" s="382"/>
      <c r="E709" s="336">
        <v>3</v>
      </c>
      <c r="F709" s="337"/>
      <c r="G709" s="338"/>
      <c r="H709" s="249"/>
      <c r="I709" s="243"/>
      <c r="J709" s="250"/>
      <c r="K709" s="243"/>
      <c r="M709" s="244" t="s">
        <v>640</v>
      </c>
      <c r="O709" s="232"/>
    </row>
    <row r="710" spans="1:80">
      <c r="A710" s="328">
        <v>267</v>
      </c>
      <c r="B710" s="329" t="s">
        <v>1076</v>
      </c>
      <c r="C710" s="330" t="s">
        <v>647</v>
      </c>
      <c r="D710" s="331" t="s">
        <v>1798</v>
      </c>
      <c r="E710" s="332">
        <v>3</v>
      </c>
      <c r="F710" s="332">
        <v>0</v>
      </c>
      <c r="G710" s="333">
        <f>E710*F710</f>
        <v>0</v>
      </c>
      <c r="H710" s="239">
        <v>0</v>
      </c>
      <c r="I710" s="240">
        <f>E710*H710</f>
        <v>0</v>
      </c>
      <c r="J710" s="239"/>
      <c r="K710" s="240">
        <f>E710*J710</f>
        <v>0</v>
      </c>
      <c r="O710" s="232">
        <v>2</v>
      </c>
      <c r="AA710" s="205">
        <v>12</v>
      </c>
      <c r="AB710" s="205">
        <v>0</v>
      </c>
      <c r="AC710" s="205">
        <v>63</v>
      </c>
      <c r="AZ710" s="205">
        <v>2</v>
      </c>
      <c r="BA710" s="205">
        <f>IF(AZ710=1,G710,0)</f>
        <v>0</v>
      </c>
      <c r="BB710" s="205">
        <f>IF(AZ710=2,G710,0)</f>
        <v>0</v>
      </c>
      <c r="BC710" s="205">
        <f>IF(AZ710=3,G710,0)</f>
        <v>0</v>
      </c>
      <c r="BD710" s="205">
        <f>IF(AZ710=4,G710,0)</f>
        <v>0</v>
      </c>
      <c r="BE710" s="205">
        <f>IF(AZ710=5,G710,0)</f>
        <v>0</v>
      </c>
      <c r="CA710" s="232">
        <v>12</v>
      </c>
      <c r="CB710" s="232">
        <v>0</v>
      </c>
    </row>
    <row r="711" spans="1:80" ht="22.5">
      <c r="A711" s="334"/>
      <c r="B711" s="335"/>
      <c r="C711" s="381" t="s">
        <v>640</v>
      </c>
      <c r="D711" s="382"/>
      <c r="E711" s="336">
        <v>3</v>
      </c>
      <c r="F711" s="337"/>
      <c r="G711" s="338"/>
      <c r="H711" s="249"/>
      <c r="I711" s="243"/>
      <c r="J711" s="250"/>
      <c r="K711" s="243"/>
      <c r="M711" s="244" t="s">
        <v>640</v>
      </c>
      <c r="O711" s="232"/>
    </row>
    <row r="712" spans="1:80">
      <c r="A712" s="328">
        <v>268</v>
      </c>
      <c r="B712" s="329" t="s">
        <v>1078</v>
      </c>
      <c r="C712" s="330" t="s">
        <v>648</v>
      </c>
      <c r="D712" s="331" t="s">
        <v>1798</v>
      </c>
      <c r="E712" s="332">
        <v>3</v>
      </c>
      <c r="F712" s="332">
        <v>0</v>
      </c>
      <c r="G712" s="333">
        <f>E712*F712</f>
        <v>0</v>
      </c>
      <c r="H712" s="239">
        <v>0</v>
      </c>
      <c r="I712" s="240">
        <f>E712*H712</f>
        <v>0</v>
      </c>
      <c r="J712" s="239"/>
      <c r="K712" s="240">
        <f>E712*J712</f>
        <v>0</v>
      </c>
      <c r="O712" s="232">
        <v>2</v>
      </c>
      <c r="AA712" s="205">
        <v>12</v>
      </c>
      <c r="AB712" s="205">
        <v>0</v>
      </c>
      <c r="AC712" s="205">
        <v>64</v>
      </c>
      <c r="AZ712" s="205">
        <v>2</v>
      </c>
      <c r="BA712" s="205">
        <f>IF(AZ712=1,G712,0)</f>
        <v>0</v>
      </c>
      <c r="BB712" s="205">
        <f>IF(AZ712=2,G712,0)</f>
        <v>0</v>
      </c>
      <c r="BC712" s="205">
        <f>IF(AZ712=3,G712,0)</f>
        <v>0</v>
      </c>
      <c r="BD712" s="205">
        <f>IF(AZ712=4,G712,0)</f>
        <v>0</v>
      </c>
      <c r="BE712" s="205">
        <f>IF(AZ712=5,G712,0)</f>
        <v>0</v>
      </c>
      <c r="CA712" s="232">
        <v>12</v>
      </c>
      <c r="CB712" s="232">
        <v>0</v>
      </c>
    </row>
    <row r="713" spans="1:80" ht="22.5">
      <c r="A713" s="334"/>
      <c r="B713" s="335"/>
      <c r="C713" s="381" t="s">
        <v>640</v>
      </c>
      <c r="D713" s="382"/>
      <c r="E713" s="336">
        <v>3</v>
      </c>
      <c r="F713" s="337"/>
      <c r="G713" s="338"/>
      <c r="H713" s="249"/>
      <c r="I713" s="243"/>
      <c r="J713" s="250"/>
      <c r="K713" s="243"/>
      <c r="M713" s="244" t="s">
        <v>640</v>
      </c>
      <c r="O713" s="232"/>
    </row>
    <row r="714" spans="1:80" ht="22.5">
      <c r="A714" s="328">
        <v>269</v>
      </c>
      <c r="B714" s="329" t="s">
        <v>1080</v>
      </c>
      <c r="C714" s="330" t="s">
        <v>649</v>
      </c>
      <c r="D714" s="331" t="s">
        <v>1798</v>
      </c>
      <c r="E714" s="332">
        <v>6</v>
      </c>
      <c r="F714" s="332">
        <v>0</v>
      </c>
      <c r="G714" s="333">
        <f>E714*F714</f>
        <v>0</v>
      </c>
      <c r="H714" s="239">
        <v>0</v>
      </c>
      <c r="I714" s="240">
        <f>E714*H714</f>
        <v>0</v>
      </c>
      <c r="J714" s="239"/>
      <c r="K714" s="240">
        <f>E714*J714</f>
        <v>0</v>
      </c>
      <c r="O714" s="232">
        <v>2</v>
      </c>
      <c r="AA714" s="205">
        <v>12</v>
      </c>
      <c r="AB714" s="205">
        <v>0</v>
      </c>
      <c r="AC714" s="205">
        <v>65</v>
      </c>
      <c r="AZ714" s="205">
        <v>2</v>
      </c>
      <c r="BA714" s="205">
        <f>IF(AZ714=1,G714,0)</f>
        <v>0</v>
      </c>
      <c r="BB714" s="205">
        <f>IF(AZ714=2,G714,0)</f>
        <v>0</v>
      </c>
      <c r="BC714" s="205">
        <f>IF(AZ714=3,G714,0)</f>
        <v>0</v>
      </c>
      <c r="BD714" s="205">
        <f>IF(AZ714=4,G714,0)</f>
        <v>0</v>
      </c>
      <c r="BE714" s="205">
        <f>IF(AZ714=5,G714,0)</f>
        <v>0</v>
      </c>
      <c r="CA714" s="232">
        <v>12</v>
      </c>
      <c r="CB714" s="232">
        <v>0</v>
      </c>
    </row>
    <row r="715" spans="1:80" ht="22.5">
      <c r="A715" s="334"/>
      <c r="B715" s="335"/>
      <c r="C715" s="381" t="s">
        <v>638</v>
      </c>
      <c r="D715" s="382"/>
      <c r="E715" s="336">
        <v>6</v>
      </c>
      <c r="F715" s="337"/>
      <c r="G715" s="338"/>
      <c r="H715" s="249"/>
      <c r="I715" s="243"/>
      <c r="J715" s="250"/>
      <c r="K715" s="243"/>
      <c r="M715" s="244" t="s">
        <v>638</v>
      </c>
      <c r="O715" s="232"/>
    </row>
    <row r="716" spans="1:80">
      <c r="A716" s="233">
        <v>270</v>
      </c>
      <c r="B716" s="234" t="s">
        <v>1547</v>
      </c>
      <c r="C716" s="235" t="s">
        <v>1548</v>
      </c>
      <c r="D716" s="236" t="s">
        <v>1581</v>
      </c>
      <c r="E716" s="237"/>
      <c r="F716" s="237">
        <v>0</v>
      </c>
      <c r="G716" s="238">
        <f>E716*F716</f>
        <v>0</v>
      </c>
      <c r="H716" s="239">
        <v>0</v>
      </c>
      <c r="I716" s="240">
        <f>E716*H716</f>
        <v>0</v>
      </c>
      <c r="J716" s="239"/>
      <c r="K716" s="240">
        <f>E716*J716</f>
        <v>0</v>
      </c>
      <c r="O716" s="232">
        <v>2</v>
      </c>
      <c r="AA716" s="205">
        <v>7</v>
      </c>
      <c r="AB716" s="205">
        <v>1002</v>
      </c>
      <c r="AC716" s="205">
        <v>5</v>
      </c>
      <c r="AZ716" s="205">
        <v>2</v>
      </c>
      <c r="BA716" s="205">
        <f>IF(AZ716=1,G716,0)</f>
        <v>0</v>
      </c>
      <c r="BB716" s="205">
        <f>IF(AZ716=2,G716,0)</f>
        <v>0</v>
      </c>
      <c r="BC716" s="205">
        <f>IF(AZ716=3,G716,0)</f>
        <v>0</v>
      </c>
      <c r="BD716" s="205">
        <f>IF(AZ716=4,G716,0)</f>
        <v>0</v>
      </c>
      <c r="BE716" s="205">
        <f>IF(AZ716=5,G716,0)</f>
        <v>0</v>
      </c>
      <c r="CA716" s="232">
        <v>7</v>
      </c>
      <c r="CB716" s="232">
        <v>1002</v>
      </c>
    </row>
    <row r="717" spans="1:80">
      <c r="A717" s="251"/>
      <c r="B717" s="252" t="s">
        <v>1662</v>
      </c>
      <c r="C717" s="253" t="s">
        <v>964</v>
      </c>
      <c r="D717" s="254"/>
      <c r="E717" s="255"/>
      <c r="F717" s="256"/>
      <c r="G717" s="257">
        <f>SUM(G595:G716)</f>
        <v>0</v>
      </c>
      <c r="H717" s="258"/>
      <c r="I717" s="259">
        <f>SUM(I595:I716)</f>
        <v>0</v>
      </c>
      <c r="J717" s="258"/>
      <c r="K717" s="259">
        <f>SUM(K595:K716)</f>
        <v>0</v>
      </c>
      <c r="O717" s="232">
        <v>4</v>
      </c>
      <c r="BA717" s="260">
        <f>SUM(BA595:BA716)</f>
        <v>0</v>
      </c>
      <c r="BB717" s="260">
        <f>SUM(BB595:BB716)</f>
        <v>0</v>
      </c>
      <c r="BC717" s="260">
        <f>SUM(BC595:BC716)</f>
        <v>0</v>
      </c>
      <c r="BD717" s="260">
        <f>SUM(BD595:BD716)</f>
        <v>0</v>
      </c>
      <c r="BE717" s="260">
        <f>SUM(BE595:BE716)</f>
        <v>0</v>
      </c>
    </row>
    <row r="718" spans="1:80">
      <c r="A718" s="222" t="s">
        <v>1659</v>
      </c>
      <c r="B718" s="223" t="s">
        <v>1092</v>
      </c>
      <c r="C718" s="224" t="s">
        <v>1093</v>
      </c>
      <c r="D718" s="225"/>
      <c r="E718" s="226"/>
      <c r="F718" s="226"/>
      <c r="G718" s="227"/>
      <c r="H718" s="228"/>
      <c r="I718" s="229"/>
      <c r="J718" s="230"/>
      <c r="K718" s="231"/>
      <c r="O718" s="232">
        <v>1</v>
      </c>
    </row>
    <row r="719" spans="1:80">
      <c r="A719" s="233">
        <v>271</v>
      </c>
      <c r="B719" s="234" t="s">
        <v>1095</v>
      </c>
      <c r="C719" s="235" t="s">
        <v>1096</v>
      </c>
      <c r="D719" s="236" t="s">
        <v>1739</v>
      </c>
      <c r="E719" s="237">
        <v>210.92</v>
      </c>
      <c r="F719" s="237">
        <v>0</v>
      </c>
      <c r="G719" s="238">
        <f>E719*F719</f>
        <v>0</v>
      </c>
      <c r="H719" s="239">
        <v>1.1E-4</v>
      </c>
      <c r="I719" s="240">
        <f>E719*H719</f>
        <v>2.3201199999999998E-2</v>
      </c>
      <c r="J719" s="239">
        <v>0</v>
      </c>
      <c r="K719" s="240">
        <f>E719*J719</f>
        <v>0</v>
      </c>
      <c r="O719" s="232">
        <v>2</v>
      </c>
      <c r="AA719" s="205">
        <v>1</v>
      </c>
      <c r="AB719" s="205">
        <v>7</v>
      </c>
      <c r="AC719" s="205">
        <v>7</v>
      </c>
      <c r="AZ719" s="205">
        <v>2</v>
      </c>
      <c r="BA719" s="205">
        <f>IF(AZ719=1,G719,0)</f>
        <v>0</v>
      </c>
      <c r="BB719" s="205">
        <f>IF(AZ719=2,G719,0)</f>
        <v>0</v>
      </c>
      <c r="BC719" s="205">
        <f>IF(AZ719=3,G719,0)</f>
        <v>0</v>
      </c>
      <c r="BD719" s="205">
        <f>IF(AZ719=4,G719,0)</f>
        <v>0</v>
      </c>
      <c r="BE719" s="205">
        <f>IF(AZ719=5,G719,0)</f>
        <v>0</v>
      </c>
      <c r="CA719" s="232">
        <v>1</v>
      </c>
      <c r="CB719" s="232">
        <v>7</v>
      </c>
    </row>
    <row r="720" spans="1:80">
      <c r="A720" s="241"/>
      <c r="B720" s="245"/>
      <c r="C720" s="375" t="s">
        <v>650</v>
      </c>
      <c r="D720" s="376"/>
      <c r="E720" s="246">
        <v>26.73</v>
      </c>
      <c r="F720" s="247"/>
      <c r="G720" s="248"/>
      <c r="H720" s="249"/>
      <c r="I720" s="243"/>
      <c r="J720" s="250"/>
      <c r="K720" s="243"/>
      <c r="M720" s="244" t="s">
        <v>650</v>
      </c>
      <c r="O720" s="232"/>
    </row>
    <row r="721" spans="1:80">
      <c r="A721" s="241"/>
      <c r="B721" s="245"/>
      <c r="C721" s="375" t="s">
        <v>651</v>
      </c>
      <c r="D721" s="376"/>
      <c r="E721" s="246">
        <v>167.13</v>
      </c>
      <c r="F721" s="247"/>
      <c r="G721" s="248"/>
      <c r="H721" s="249"/>
      <c r="I721" s="243"/>
      <c r="J721" s="250"/>
      <c r="K721" s="243"/>
      <c r="M721" s="244" t="s">
        <v>651</v>
      </c>
      <c r="O721" s="232"/>
    </row>
    <row r="722" spans="1:80">
      <c r="A722" s="241"/>
      <c r="B722" s="245"/>
      <c r="C722" s="375" t="s">
        <v>652</v>
      </c>
      <c r="D722" s="376"/>
      <c r="E722" s="246">
        <v>17.059999999999999</v>
      </c>
      <c r="F722" s="247"/>
      <c r="G722" s="248"/>
      <c r="H722" s="249"/>
      <c r="I722" s="243"/>
      <c r="J722" s="250"/>
      <c r="K722" s="243"/>
      <c r="M722" s="244" t="s">
        <v>652</v>
      </c>
      <c r="O722" s="232"/>
    </row>
    <row r="723" spans="1:80">
      <c r="A723" s="233">
        <v>272</v>
      </c>
      <c r="B723" s="234" t="s">
        <v>1099</v>
      </c>
      <c r="C723" s="235" t="s">
        <v>1100</v>
      </c>
      <c r="D723" s="236" t="s">
        <v>1739</v>
      </c>
      <c r="E723" s="237">
        <v>184.19</v>
      </c>
      <c r="F723" s="237">
        <v>0</v>
      </c>
      <c r="G723" s="238">
        <f>E723*F723</f>
        <v>0</v>
      </c>
      <c r="H723" s="239">
        <v>4.0000000000000003E-5</v>
      </c>
      <c r="I723" s="240">
        <f>E723*H723</f>
        <v>7.3676000000000002E-3</v>
      </c>
      <c r="J723" s="239">
        <v>0</v>
      </c>
      <c r="K723" s="240">
        <f>E723*J723</f>
        <v>0</v>
      </c>
      <c r="O723" s="232">
        <v>2</v>
      </c>
      <c r="AA723" s="205">
        <v>1</v>
      </c>
      <c r="AB723" s="205">
        <v>7</v>
      </c>
      <c r="AC723" s="205">
        <v>7</v>
      </c>
      <c r="AZ723" s="205">
        <v>2</v>
      </c>
      <c r="BA723" s="205">
        <f>IF(AZ723=1,G723,0)</f>
        <v>0</v>
      </c>
      <c r="BB723" s="205">
        <f>IF(AZ723=2,G723,0)</f>
        <v>0</v>
      </c>
      <c r="BC723" s="205">
        <f>IF(AZ723=3,G723,0)</f>
        <v>0</v>
      </c>
      <c r="BD723" s="205">
        <f>IF(AZ723=4,G723,0)</f>
        <v>0</v>
      </c>
      <c r="BE723" s="205">
        <f>IF(AZ723=5,G723,0)</f>
        <v>0</v>
      </c>
      <c r="CA723" s="232">
        <v>1</v>
      </c>
      <c r="CB723" s="232">
        <v>7</v>
      </c>
    </row>
    <row r="724" spans="1:80">
      <c r="A724" s="241"/>
      <c r="B724" s="245"/>
      <c r="C724" s="375" t="s">
        <v>651</v>
      </c>
      <c r="D724" s="376"/>
      <c r="E724" s="246">
        <v>167.13</v>
      </c>
      <c r="F724" s="247"/>
      <c r="G724" s="248"/>
      <c r="H724" s="249"/>
      <c r="I724" s="243"/>
      <c r="J724" s="250"/>
      <c r="K724" s="243"/>
      <c r="M724" s="244" t="s">
        <v>651</v>
      </c>
      <c r="O724" s="232"/>
    </row>
    <row r="725" spans="1:80">
      <c r="A725" s="241"/>
      <c r="B725" s="245"/>
      <c r="C725" s="375" t="s">
        <v>652</v>
      </c>
      <c r="D725" s="376"/>
      <c r="E725" s="246">
        <v>17.059999999999999</v>
      </c>
      <c r="F725" s="247"/>
      <c r="G725" s="248"/>
      <c r="H725" s="249"/>
      <c r="I725" s="243"/>
      <c r="J725" s="250"/>
      <c r="K725" s="243"/>
      <c r="M725" s="244" t="s">
        <v>652</v>
      </c>
      <c r="O725" s="232"/>
    </row>
    <row r="726" spans="1:80">
      <c r="A726" s="233">
        <v>273</v>
      </c>
      <c r="B726" s="234" t="s">
        <v>1101</v>
      </c>
      <c r="C726" s="235" t="s">
        <v>1102</v>
      </c>
      <c r="D726" s="236" t="s">
        <v>1798</v>
      </c>
      <c r="E726" s="237">
        <v>121</v>
      </c>
      <c r="F726" s="237">
        <v>0</v>
      </c>
      <c r="G726" s="238">
        <f>E726*F726</f>
        <v>0</v>
      </c>
      <c r="H726" s="239">
        <v>2.2000000000000001E-4</v>
      </c>
      <c r="I726" s="240">
        <f>E726*H726</f>
        <v>2.6620000000000001E-2</v>
      </c>
      <c r="J726" s="239">
        <v>0</v>
      </c>
      <c r="K726" s="240">
        <f>E726*J726</f>
        <v>0</v>
      </c>
      <c r="O726" s="232">
        <v>2</v>
      </c>
      <c r="AA726" s="205">
        <v>1</v>
      </c>
      <c r="AB726" s="205">
        <v>7</v>
      </c>
      <c r="AC726" s="205">
        <v>7</v>
      </c>
      <c r="AZ726" s="205">
        <v>2</v>
      </c>
      <c r="BA726" s="205">
        <f>IF(AZ726=1,G726,0)</f>
        <v>0</v>
      </c>
      <c r="BB726" s="205">
        <f>IF(AZ726=2,G726,0)</f>
        <v>0</v>
      </c>
      <c r="BC726" s="205">
        <f>IF(AZ726=3,G726,0)</f>
        <v>0</v>
      </c>
      <c r="BD726" s="205">
        <f>IF(AZ726=4,G726,0)</f>
        <v>0</v>
      </c>
      <c r="BE726" s="205">
        <f>IF(AZ726=5,G726,0)</f>
        <v>0</v>
      </c>
      <c r="CA726" s="232">
        <v>1</v>
      </c>
      <c r="CB726" s="232">
        <v>7</v>
      </c>
    </row>
    <row r="727" spans="1:80">
      <c r="A727" s="241"/>
      <c r="B727" s="245"/>
      <c r="C727" s="375" t="s">
        <v>653</v>
      </c>
      <c r="D727" s="376"/>
      <c r="E727" s="246">
        <v>121</v>
      </c>
      <c r="F727" s="247"/>
      <c r="G727" s="248"/>
      <c r="H727" s="249"/>
      <c r="I727" s="243"/>
      <c r="J727" s="250"/>
      <c r="K727" s="243"/>
      <c r="M727" s="244">
        <v>121</v>
      </c>
      <c r="O727" s="232"/>
    </row>
    <row r="728" spans="1:80">
      <c r="A728" s="233">
        <v>274</v>
      </c>
      <c r="B728" s="234" t="s">
        <v>1104</v>
      </c>
      <c r="C728" s="235" t="s">
        <v>1105</v>
      </c>
      <c r="D728" s="236" t="s">
        <v>1798</v>
      </c>
      <c r="E728" s="237">
        <v>38</v>
      </c>
      <c r="F728" s="237">
        <v>0</v>
      </c>
      <c r="G728" s="238">
        <f>E728*F728</f>
        <v>0</v>
      </c>
      <c r="H728" s="239">
        <v>0</v>
      </c>
      <c r="I728" s="240">
        <f>E728*H728</f>
        <v>0</v>
      </c>
      <c r="J728" s="239">
        <v>0</v>
      </c>
      <c r="K728" s="240">
        <f>E728*J728</f>
        <v>0</v>
      </c>
      <c r="O728" s="232">
        <v>2</v>
      </c>
      <c r="AA728" s="205">
        <v>1</v>
      </c>
      <c r="AB728" s="205">
        <v>7</v>
      </c>
      <c r="AC728" s="205">
        <v>7</v>
      </c>
      <c r="AZ728" s="205">
        <v>2</v>
      </c>
      <c r="BA728" s="205">
        <f>IF(AZ728=1,G728,0)</f>
        <v>0</v>
      </c>
      <c r="BB728" s="205">
        <f>IF(AZ728=2,G728,0)</f>
        <v>0</v>
      </c>
      <c r="BC728" s="205">
        <f>IF(AZ728=3,G728,0)</f>
        <v>0</v>
      </c>
      <c r="BD728" s="205">
        <f>IF(AZ728=4,G728,0)</f>
        <v>0</v>
      </c>
      <c r="BE728" s="205">
        <f>IF(AZ728=5,G728,0)</f>
        <v>0</v>
      </c>
      <c r="CA728" s="232">
        <v>1</v>
      </c>
      <c r="CB728" s="232">
        <v>7</v>
      </c>
    </row>
    <row r="729" spans="1:80">
      <c r="A729" s="241"/>
      <c r="B729" s="245"/>
      <c r="C729" s="375" t="s">
        <v>654</v>
      </c>
      <c r="D729" s="376"/>
      <c r="E729" s="246">
        <v>38</v>
      </c>
      <c r="F729" s="247"/>
      <c r="G729" s="248"/>
      <c r="H729" s="249"/>
      <c r="I729" s="243"/>
      <c r="J729" s="250"/>
      <c r="K729" s="243"/>
      <c r="M729" s="244">
        <v>38</v>
      </c>
      <c r="O729" s="232"/>
    </row>
    <row r="730" spans="1:80">
      <c r="A730" s="233">
        <v>275</v>
      </c>
      <c r="B730" s="234" t="s">
        <v>1107</v>
      </c>
      <c r="C730" s="235" t="s">
        <v>1108</v>
      </c>
      <c r="D730" s="236" t="s">
        <v>1856</v>
      </c>
      <c r="E730" s="237">
        <v>362</v>
      </c>
      <c r="F730" s="237">
        <v>0</v>
      </c>
      <c r="G730" s="238">
        <f>E730*F730</f>
        <v>0</v>
      </c>
      <c r="H730" s="239">
        <v>0</v>
      </c>
      <c r="I730" s="240">
        <f>E730*H730</f>
        <v>0</v>
      </c>
      <c r="J730" s="239">
        <v>0</v>
      </c>
      <c r="K730" s="240">
        <f>E730*J730</f>
        <v>0</v>
      </c>
      <c r="O730" s="232">
        <v>2</v>
      </c>
      <c r="AA730" s="205">
        <v>1</v>
      </c>
      <c r="AB730" s="205">
        <v>7</v>
      </c>
      <c r="AC730" s="205">
        <v>7</v>
      </c>
      <c r="AZ730" s="205">
        <v>2</v>
      </c>
      <c r="BA730" s="205">
        <f>IF(AZ730=1,G730,0)</f>
        <v>0</v>
      </c>
      <c r="BB730" s="205">
        <f>IF(AZ730=2,G730,0)</f>
        <v>0</v>
      </c>
      <c r="BC730" s="205">
        <f>IF(AZ730=3,G730,0)</f>
        <v>0</v>
      </c>
      <c r="BD730" s="205">
        <f>IF(AZ730=4,G730,0)</f>
        <v>0</v>
      </c>
      <c r="BE730" s="205">
        <f>IF(AZ730=5,G730,0)</f>
        <v>0</v>
      </c>
      <c r="CA730" s="232">
        <v>1</v>
      </c>
      <c r="CB730" s="232">
        <v>7</v>
      </c>
    </row>
    <row r="731" spans="1:80">
      <c r="A731" s="241"/>
      <c r="B731" s="245"/>
      <c r="C731" s="375" t="s">
        <v>655</v>
      </c>
      <c r="D731" s="376"/>
      <c r="E731" s="246">
        <v>362</v>
      </c>
      <c r="F731" s="247"/>
      <c r="G731" s="248"/>
      <c r="H731" s="249"/>
      <c r="I731" s="243"/>
      <c r="J731" s="250"/>
      <c r="K731" s="243"/>
      <c r="M731" s="244" t="s">
        <v>655</v>
      </c>
      <c r="O731" s="232"/>
    </row>
    <row r="732" spans="1:80">
      <c r="A732" s="233">
        <v>276</v>
      </c>
      <c r="B732" s="234" t="s">
        <v>1110</v>
      </c>
      <c r="C732" s="235" t="s">
        <v>1111</v>
      </c>
      <c r="D732" s="236" t="s">
        <v>1798</v>
      </c>
      <c r="E732" s="237">
        <v>74</v>
      </c>
      <c r="F732" s="237">
        <v>0</v>
      </c>
      <c r="G732" s="238">
        <f>E732*F732</f>
        <v>0</v>
      </c>
      <c r="H732" s="239">
        <v>0</v>
      </c>
      <c r="I732" s="240">
        <f>E732*H732</f>
        <v>0</v>
      </c>
      <c r="J732" s="239">
        <v>0</v>
      </c>
      <c r="K732" s="240">
        <f>E732*J732</f>
        <v>0</v>
      </c>
      <c r="O732" s="232">
        <v>2</v>
      </c>
      <c r="AA732" s="205">
        <v>1</v>
      </c>
      <c r="AB732" s="205">
        <v>7</v>
      </c>
      <c r="AC732" s="205">
        <v>7</v>
      </c>
      <c r="AZ732" s="205">
        <v>2</v>
      </c>
      <c r="BA732" s="205">
        <f>IF(AZ732=1,G732,0)</f>
        <v>0</v>
      </c>
      <c r="BB732" s="205">
        <f>IF(AZ732=2,G732,0)</f>
        <v>0</v>
      </c>
      <c r="BC732" s="205">
        <f>IF(AZ732=3,G732,0)</f>
        <v>0</v>
      </c>
      <c r="BD732" s="205">
        <f>IF(AZ732=4,G732,0)</f>
        <v>0</v>
      </c>
      <c r="BE732" s="205">
        <f>IF(AZ732=5,G732,0)</f>
        <v>0</v>
      </c>
      <c r="CA732" s="232">
        <v>1</v>
      </c>
      <c r="CB732" s="232">
        <v>7</v>
      </c>
    </row>
    <row r="733" spans="1:80">
      <c r="A733" s="241"/>
      <c r="B733" s="245"/>
      <c r="C733" s="375" t="s">
        <v>656</v>
      </c>
      <c r="D733" s="376"/>
      <c r="E733" s="246">
        <v>74</v>
      </c>
      <c r="F733" s="247"/>
      <c r="G733" s="248"/>
      <c r="H733" s="249"/>
      <c r="I733" s="243"/>
      <c r="J733" s="250"/>
      <c r="K733" s="243"/>
      <c r="M733" s="244" t="s">
        <v>656</v>
      </c>
      <c r="O733" s="232"/>
    </row>
    <row r="734" spans="1:80">
      <c r="A734" s="233">
        <v>277</v>
      </c>
      <c r="B734" s="234" t="s">
        <v>1113</v>
      </c>
      <c r="C734" s="235" t="s">
        <v>1114</v>
      </c>
      <c r="D734" s="236" t="s">
        <v>1115</v>
      </c>
      <c r="E734" s="237">
        <v>1745.16</v>
      </c>
      <c r="F734" s="237">
        <v>0</v>
      </c>
      <c r="G734" s="238">
        <f>E734*F734</f>
        <v>0</v>
      </c>
      <c r="H734" s="239">
        <v>5.0000000000000002E-5</v>
      </c>
      <c r="I734" s="240">
        <f>E734*H734</f>
        <v>8.7258000000000002E-2</v>
      </c>
      <c r="J734" s="239">
        <v>0</v>
      </c>
      <c r="K734" s="240">
        <f>E734*J734</f>
        <v>0</v>
      </c>
      <c r="O734" s="232">
        <v>2</v>
      </c>
      <c r="AA734" s="205">
        <v>1</v>
      </c>
      <c r="AB734" s="205">
        <v>7</v>
      </c>
      <c r="AC734" s="205">
        <v>7</v>
      </c>
      <c r="AZ734" s="205">
        <v>2</v>
      </c>
      <c r="BA734" s="205">
        <f>IF(AZ734=1,G734,0)</f>
        <v>0</v>
      </c>
      <c r="BB734" s="205">
        <f>IF(AZ734=2,G734,0)</f>
        <v>0</v>
      </c>
      <c r="BC734" s="205">
        <f>IF(AZ734=3,G734,0)</f>
        <v>0</v>
      </c>
      <c r="BD734" s="205">
        <f>IF(AZ734=4,G734,0)</f>
        <v>0</v>
      </c>
      <c r="BE734" s="205">
        <f>IF(AZ734=5,G734,0)</f>
        <v>0</v>
      </c>
      <c r="CA734" s="232">
        <v>1</v>
      </c>
      <c r="CB734" s="232">
        <v>7</v>
      </c>
    </row>
    <row r="735" spans="1:80">
      <c r="A735" s="241"/>
      <c r="B735" s="245"/>
      <c r="C735" s="375" t="s">
        <v>1116</v>
      </c>
      <c r="D735" s="376"/>
      <c r="E735" s="246">
        <v>0</v>
      </c>
      <c r="F735" s="247"/>
      <c r="G735" s="248"/>
      <c r="H735" s="249"/>
      <c r="I735" s="243"/>
      <c r="J735" s="250"/>
      <c r="K735" s="243"/>
      <c r="M735" s="244" t="s">
        <v>1116</v>
      </c>
      <c r="O735" s="232"/>
    </row>
    <row r="736" spans="1:80">
      <c r="A736" s="241"/>
      <c r="B736" s="245"/>
      <c r="C736" s="375" t="s">
        <v>657</v>
      </c>
      <c r="D736" s="376"/>
      <c r="E736" s="246">
        <v>1397</v>
      </c>
      <c r="F736" s="247"/>
      <c r="G736" s="248"/>
      <c r="H736" s="249"/>
      <c r="I736" s="243"/>
      <c r="J736" s="250"/>
      <c r="K736" s="243"/>
      <c r="M736" s="244" t="s">
        <v>657</v>
      </c>
      <c r="O736" s="232"/>
    </row>
    <row r="737" spans="1:80">
      <c r="A737" s="241"/>
      <c r="B737" s="245"/>
      <c r="C737" s="375" t="s">
        <v>658</v>
      </c>
      <c r="D737" s="376"/>
      <c r="E737" s="246">
        <v>348.16</v>
      </c>
      <c r="F737" s="247"/>
      <c r="G737" s="248"/>
      <c r="H737" s="249"/>
      <c r="I737" s="243"/>
      <c r="J737" s="250"/>
      <c r="K737" s="243"/>
      <c r="M737" s="244" t="s">
        <v>658</v>
      </c>
      <c r="O737" s="232"/>
    </row>
    <row r="738" spans="1:80">
      <c r="A738" s="233">
        <v>278</v>
      </c>
      <c r="B738" s="234" t="s">
        <v>659</v>
      </c>
      <c r="C738" s="235" t="s">
        <v>660</v>
      </c>
      <c r="D738" s="236" t="s">
        <v>1115</v>
      </c>
      <c r="E738" s="237">
        <v>6313.18</v>
      </c>
      <c r="F738" s="237">
        <v>0</v>
      </c>
      <c r="G738" s="238">
        <f>E738*F738</f>
        <v>0</v>
      </c>
      <c r="H738" s="239">
        <v>5.0000000000000002E-5</v>
      </c>
      <c r="I738" s="240">
        <f>E738*H738</f>
        <v>0.31565900000000002</v>
      </c>
      <c r="J738" s="239">
        <v>-1E-3</v>
      </c>
      <c r="K738" s="240">
        <f>E738*J738</f>
        <v>-6.31318</v>
      </c>
      <c r="O738" s="232">
        <v>2</v>
      </c>
      <c r="AA738" s="205">
        <v>1</v>
      </c>
      <c r="AB738" s="205">
        <v>7</v>
      </c>
      <c r="AC738" s="205">
        <v>7</v>
      </c>
      <c r="AZ738" s="205">
        <v>2</v>
      </c>
      <c r="BA738" s="205">
        <f>IF(AZ738=1,G738,0)</f>
        <v>0</v>
      </c>
      <c r="BB738" s="205">
        <f>IF(AZ738=2,G738,0)</f>
        <v>0</v>
      </c>
      <c r="BC738" s="205">
        <f>IF(AZ738=3,G738,0)</f>
        <v>0</v>
      </c>
      <c r="BD738" s="205">
        <f>IF(AZ738=4,G738,0)</f>
        <v>0</v>
      </c>
      <c r="BE738" s="205">
        <f>IF(AZ738=5,G738,0)</f>
        <v>0</v>
      </c>
      <c r="CA738" s="232">
        <v>1</v>
      </c>
      <c r="CB738" s="232">
        <v>7</v>
      </c>
    </row>
    <row r="739" spans="1:80">
      <c r="A739" s="241"/>
      <c r="B739" s="245"/>
      <c r="C739" s="375" t="s">
        <v>661</v>
      </c>
      <c r="D739" s="376"/>
      <c r="E739" s="246">
        <v>0</v>
      </c>
      <c r="F739" s="247"/>
      <c r="G739" s="248"/>
      <c r="H739" s="249"/>
      <c r="I739" s="243"/>
      <c r="J739" s="250"/>
      <c r="K739" s="243"/>
      <c r="M739" s="244" t="s">
        <v>661</v>
      </c>
      <c r="O739" s="232"/>
    </row>
    <row r="740" spans="1:80">
      <c r="A740" s="241"/>
      <c r="B740" s="245"/>
      <c r="C740" s="375" t="s">
        <v>662</v>
      </c>
      <c r="D740" s="376"/>
      <c r="E740" s="246">
        <v>6126.7</v>
      </c>
      <c r="F740" s="247"/>
      <c r="G740" s="248"/>
      <c r="H740" s="249"/>
      <c r="I740" s="243"/>
      <c r="J740" s="250"/>
      <c r="K740" s="243"/>
      <c r="M740" s="244" t="s">
        <v>662</v>
      </c>
      <c r="O740" s="232"/>
    </row>
    <row r="741" spans="1:80">
      <c r="A741" s="241"/>
      <c r="B741" s="245"/>
      <c r="C741" s="375" t="s">
        <v>663</v>
      </c>
      <c r="D741" s="376"/>
      <c r="E741" s="246">
        <v>186.48</v>
      </c>
      <c r="F741" s="247"/>
      <c r="G741" s="248"/>
      <c r="H741" s="249"/>
      <c r="I741" s="243"/>
      <c r="J741" s="250"/>
      <c r="K741" s="243"/>
      <c r="M741" s="244" t="s">
        <v>663</v>
      </c>
      <c r="O741" s="232"/>
    </row>
    <row r="742" spans="1:80" ht="22.5">
      <c r="A742" s="328">
        <v>279</v>
      </c>
      <c r="B742" s="329" t="s">
        <v>1130</v>
      </c>
      <c r="C742" s="330" t="s">
        <v>664</v>
      </c>
      <c r="D742" s="331" t="s">
        <v>1798</v>
      </c>
      <c r="E742" s="332">
        <v>1</v>
      </c>
      <c r="F742" s="332">
        <v>0</v>
      </c>
      <c r="G742" s="333">
        <f>E742*F742</f>
        <v>0</v>
      </c>
      <c r="H742" s="239">
        <v>0</v>
      </c>
      <c r="I742" s="240">
        <f>E742*H742</f>
        <v>0</v>
      </c>
      <c r="J742" s="239"/>
      <c r="K742" s="240">
        <f>E742*J742</f>
        <v>0</v>
      </c>
      <c r="O742" s="232">
        <v>2</v>
      </c>
      <c r="AA742" s="205">
        <v>12</v>
      </c>
      <c r="AB742" s="205">
        <v>0</v>
      </c>
      <c r="AC742" s="205">
        <v>66</v>
      </c>
      <c r="AZ742" s="205">
        <v>2</v>
      </c>
      <c r="BA742" s="205">
        <f>IF(AZ742=1,G742,0)</f>
        <v>0</v>
      </c>
      <c r="BB742" s="205">
        <f>IF(AZ742=2,G742,0)</f>
        <v>0</v>
      </c>
      <c r="BC742" s="205">
        <f>IF(AZ742=3,G742,0)</f>
        <v>0</v>
      </c>
      <c r="BD742" s="205">
        <f>IF(AZ742=4,G742,0)</f>
        <v>0</v>
      </c>
      <c r="BE742" s="205">
        <f>IF(AZ742=5,G742,0)</f>
        <v>0</v>
      </c>
      <c r="CA742" s="232">
        <v>12</v>
      </c>
      <c r="CB742" s="232">
        <v>0</v>
      </c>
    </row>
    <row r="743" spans="1:80">
      <c r="A743" s="334"/>
      <c r="B743" s="335"/>
      <c r="C743" s="381" t="s">
        <v>665</v>
      </c>
      <c r="D743" s="382"/>
      <c r="E743" s="336">
        <v>1</v>
      </c>
      <c r="F743" s="337"/>
      <c r="G743" s="338"/>
      <c r="H743" s="249"/>
      <c r="I743" s="243"/>
      <c r="J743" s="250"/>
      <c r="K743" s="243"/>
      <c r="M743" s="244" t="s">
        <v>665</v>
      </c>
      <c r="O743" s="232"/>
    </row>
    <row r="744" spans="1:80" ht="22.5">
      <c r="A744" s="328">
        <v>280</v>
      </c>
      <c r="B744" s="329" t="s">
        <v>2</v>
      </c>
      <c r="C744" s="330" t="s">
        <v>666</v>
      </c>
      <c r="D744" s="331" t="s">
        <v>1798</v>
      </c>
      <c r="E744" s="332">
        <v>1</v>
      </c>
      <c r="F744" s="332">
        <v>0</v>
      </c>
      <c r="G744" s="333">
        <f>E744*F744</f>
        <v>0</v>
      </c>
      <c r="H744" s="239">
        <v>0</v>
      </c>
      <c r="I744" s="240">
        <f>E744*H744</f>
        <v>0</v>
      </c>
      <c r="J744" s="239"/>
      <c r="K744" s="240">
        <f>E744*J744</f>
        <v>0</v>
      </c>
      <c r="O744" s="232">
        <v>2</v>
      </c>
      <c r="AA744" s="205">
        <v>12</v>
      </c>
      <c r="AB744" s="205">
        <v>0</v>
      </c>
      <c r="AC744" s="205">
        <v>67</v>
      </c>
      <c r="AZ744" s="205">
        <v>2</v>
      </c>
      <c r="BA744" s="205">
        <f>IF(AZ744=1,G744,0)</f>
        <v>0</v>
      </c>
      <c r="BB744" s="205">
        <f>IF(AZ744=2,G744,0)</f>
        <v>0</v>
      </c>
      <c r="BC744" s="205">
        <f>IF(AZ744=3,G744,0)</f>
        <v>0</v>
      </c>
      <c r="BD744" s="205">
        <f>IF(AZ744=4,G744,0)</f>
        <v>0</v>
      </c>
      <c r="BE744" s="205">
        <f>IF(AZ744=5,G744,0)</f>
        <v>0</v>
      </c>
      <c r="CA744" s="232">
        <v>12</v>
      </c>
      <c r="CB744" s="232">
        <v>0</v>
      </c>
    </row>
    <row r="745" spans="1:80">
      <c r="A745" s="334"/>
      <c r="B745" s="335"/>
      <c r="C745" s="381" t="s">
        <v>665</v>
      </c>
      <c r="D745" s="382"/>
      <c r="E745" s="336">
        <v>1</v>
      </c>
      <c r="F745" s="337"/>
      <c r="G745" s="338"/>
      <c r="H745" s="249"/>
      <c r="I745" s="243"/>
      <c r="J745" s="250"/>
      <c r="K745" s="243"/>
      <c r="M745" s="244" t="s">
        <v>665</v>
      </c>
      <c r="O745" s="232"/>
    </row>
    <row r="746" spans="1:80" ht="22.5">
      <c r="A746" s="328">
        <v>281</v>
      </c>
      <c r="B746" s="329" t="s">
        <v>4</v>
      </c>
      <c r="C746" s="330" t="s">
        <v>667</v>
      </c>
      <c r="D746" s="331" t="s">
        <v>1798</v>
      </c>
      <c r="E746" s="332">
        <v>12</v>
      </c>
      <c r="F746" s="332">
        <v>0</v>
      </c>
      <c r="G746" s="333">
        <f>E746*F746</f>
        <v>0</v>
      </c>
      <c r="H746" s="239">
        <v>0</v>
      </c>
      <c r="I746" s="240">
        <f>E746*H746</f>
        <v>0</v>
      </c>
      <c r="J746" s="239"/>
      <c r="K746" s="240">
        <f>E746*J746</f>
        <v>0</v>
      </c>
      <c r="O746" s="232">
        <v>2</v>
      </c>
      <c r="AA746" s="205">
        <v>12</v>
      </c>
      <c r="AB746" s="205">
        <v>0</v>
      </c>
      <c r="AC746" s="205">
        <v>68</v>
      </c>
      <c r="AZ746" s="205">
        <v>2</v>
      </c>
      <c r="BA746" s="205">
        <f>IF(AZ746=1,G746,0)</f>
        <v>0</v>
      </c>
      <c r="BB746" s="205">
        <f>IF(AZ746=2,G746,0)</f>
        <v>0</v>
      </c>
      <c r="BC746" s="205">
        <f>IF(AZ746=3,G746,0)</f>
        <v>0</v>
      </c>
      <c r="BD746" s="205">
        <f>IF(AZ746=4,G746,0)</f>
        <v>0</v>
      </c>
      <c r="BE746" s="205">
        <f>IF(AZ746=5,G746,0)</f>
        <v>0</v>
      </c>
      <c r="CA746" s="232">
        <v>12</v>
      </c>
      <c r="CB746" s="232">
        <v>0</v>
      </c>
    </row>
    <row r="747" spans="1:80">
      <c r="A747" s="334"/>
      <c r="B747" s="335"/>
      <c r="C747" s="381" t="s">
        <v>668</v>
      </c>
      <c r="D747" s="382"/>
      <c r="E747" s="336">
        <v>12</v>
      </c>
      <c r="F747" s="337"/>
      <c r="G747" s="338"/>
      <c r="H747" s="249"/>
      <c r="I747" s="243"/>
      <c r="J747" s="250"/>
      <c r="K747" s="243"/>
      <c r="M747" s="244" t="s">
        <v>668</v>
      </c>
      <c r="O747" s="232"/>
    </row>
    <row r="748" spans="1:80" ht="22.5">
      <c r="A748" s="328">
        <v>282</v>
      </c>
      <c r="B748" s="329" t="s">
        <v>1132</v>
      </c>
      <c r="C748" s="330" t="s">
        <v>1133</v>
      </c>
      <c r="D748" s="331" t="s">
        <v>1739</v>
      </c>
      <c r="E748" s="332">
        <v>18.083600000000001</v>
      </c>
      <c r="F748" s="332">
        <v>0</v>
      </c>
      <c r="G748" s="333">
        <f>E748*F748</f>
        <v>0</v>
      </c>
      <c r="H748" s="239">
        <v>0</v>
      </c>
      <c r="I748" s="240">
        <f>E748*H748</f>
        <v>0</v>
      </c>
      <c r="J748" s="239"/>
      <c r="K748" s="240">
        <f>E748*J748</f>
        <v>0</v>
      </c>
      <c r="O748" s="232">
        <v>2</v>
      </c>
      <c r="AA748" s="205">
        <v>12</v>
      </c>
      <c r="AB748" s="205">
        <v>0</v>
      </c>
      <c r="AC748" s="205">
        <v>69</v>
      </c>
      <c r="AZ748" s="205">
        <v>2</v>
      </c>
      <c r="BA748" s="205">
        <f>IF(AZ748=1,G748,0)</f>
        <v>0</v>
      </c>
      <c r="BB748" s="205">
        <f>IF(AZ748=2,G748,0)</f>
        <v>0</v>
      </c>
      <c r="BC748" s="205">
        <f>IF(AZ748=3,G748,0)</f>
        <v>0</v>
      </c>
      <c r="BD748" s="205">
        <f>IF(AZ748=4,G748,0)</f>
        <v>0</v>
      </c>
      <c r="BE748" s="205">
        <f>IF(AZ748=5,G748,0)</f>
        <v>0</v>
      </c>
      <c r="CA748" s="232">
        <v>12</v>
      </c>
      <c r="CB748" s="232">
        <v>0</v>
      </c>
    </row>
    <row r="749" spans="1:80">
      <c r="A749" s="334"/>
      <c r="B749" s="335"/>
      <c r="C749" s="381" t="s">
        <v>669</v>
      </c>
      <c r="D749" s="382"/>
      <c r="E749" s="336">
        <v>18.083600000000001</v>
      </c>
      <c r="F749" s="337"/>
      <c r="G749" s="338"/>
      <c r="H749" s="249"/>
      <c r="I749" s="243"/>
      <c r="J749" s="250"/>
      <c r="K749" s="243"/>
      <c r="M749" s="244" t="s">
        <v>669</v>
      </c>
      <c r="O749" s="232"/>
    </row>
    <row r="750" spans="1:80" ht="22.5">
      <c r="A750" s="328">
        <v>283</v>
      </c>
      <c r="B750" s="329" t="s">
        <v>1135</v>
      </c>
      <c r="C750" s="330" t="s">
        <v>1136</v>
      </c>
      <c r="D750" s="331" t="s">
        <v>1739</v>
      </c>
      <c r="E750" s="332">
        <v>177.15780000000001</v>
      </c>
      <c r="F750" s="332">
        <v>0</v>
      </c>
      <c r="G750" s="333">
        <f>E750*F750</f>
        <v>0</v>
      </c>
      <c r="H750" s="239">
        <v>0</v>
      </c>
      <c r="I750" s="240">
        <f>E750*H750</f>
        <v>0</v>
      </c>
      <c r="J750" s="239"/>
      <c r="K750" s="240">
        <f>E750*J750</f>
        <v>0</v>
      </c>
      <c r="O750" s="232">
        <v>2</v>
      </c>
      <c r="AA750" s="205">
        <v>12</v>
      </c>
      <c r="AB750" s="205">
        <v>0</v>
      </c>
      <c r="AC750" s="205">
        <v>70</v>
      </c>
      <c r="AZ750" s="205">
        <v>2</v>
      </c>
      <c r="BA750" s="205">
        <f>IF(AZ750=1,G750,0)</f>
        <v>0</v>
      </c>
      <c r="BB750" s="205">
        <f>IF(AZ750=2,G750,0)</f>
        <v>0</v>
      </c>
      <c r="BC750" s="205">
        <f>IF(AZ750=3,G750,0)</f>
        <v>0</v>
      </c>
      <c r="BD750" s="205">
        <f>IF(AZ750=4,G750,0)</f>
        <v>0</v>
      </c>
      <c r="BE750" s="205">
        <f>IF(AZ750=5,G750,0)</f>
        <v>0</v>
      </c>
      <c r="CA750" s="232">
        <v>12</v>
      </c>
      <c r="CB750" s="232">
        <v>0</v>
      </c>
    </row>
    <row r="751" spans="1:80">
      <c r="A751" s="334"/>
      <c r="B751" s="335"/>
      <c r="C751" s="381" t="s">
        <v>670</v>
      </c>
      <c r="D751" s="382"/>
      <c r="E751" s="336">
        <v>177.15780000000001</v>
      </c>
      <c r="F751" s="337"/>
      <c r="G751" s="338"/>
      <c r="H751" s="249"/>
      <c r="I751" s="243"/>
      <c r="J751" s="250"/>
      <c r="K751" s="243"/>
      <c r="M751" s="244" t="s">
        <v>670</v>
      </c>
      <c r="O751" s="232"/>
    </row>
    <row r="752" spans="1:80">
      <c r="A752" s="233">
        <v>284</v>
      </c>
      <c r="B752" s="234" t="s">
        <v>671</v>
      </c>
      <c r="C752" s="235" t="s">
        <v>672</v>
      </c>
      <c r="D752" s="236" t="s">
        <v>1886</v>
      </c>
      <c r="E752" s="237">
        <v>0.38300000000000001</v>
      </c>
      <c r="F752" s="237">
        <v>0</v>
      </c>
      <c r="G752" s="238">
        <f>E752*F752</f>
        <v>0</v>
      </c>
      <c r="H752" s="239">
        <v>1</v>
      </c>
      <c r="I752" s="240">
        <f>E752*H752</f>
        <v>0.38300000000000001</v>
      </c>
      <c r="J752" s="239"/>
      <c r="K752" s="240">
        <f>E752*J752</f>
        <v>0</v>
      </c>
      <c r="O752" s="232">
        <v>2</v>
      </c>
      <c r="AA752" s="205">
        <v>3</v>
      </c>
      <c r="AB752" s="205">
        <v>7</v>
      </c>
      <c r="AC752" s="205">
        <v>13487110</v>
      </c>
      <c r="AZ752" s="205">
        <v>2</v>
      </c>
      <c r="BA752" s="205">
        <f>IF(AZ752=1,G752,0)</f>
        <v>0</v>
      </c>
      <c r="BB752" s="205">
        <f>IF(AZ752=2,G752,0)</f>
        <v>0</v>
      </c>
      <c r="BC752" s="205">
        <f>IF(AZ752=3,G752,0)</f>
        <v>0</v>
      </c>
      <c r="BD752" s="205">
        <f>IF(AZ752=4,G752,0)</f>
        <v>0</v>
      </c>
      <c r="BE752" s="205">
        <f>IF(AZ752=5,G752,0)</f>
        <v>0</v>
      </c>
      <c r="CA752" s="232">
        <v>3</v>
      </c>
      <c r="CB752" s="232">
        <v>7</v>
      </c>
    </row>
    <row r="753" spans="1:80">
      <c r="A753" s="241"/>
      <c r="B753" s="245"/>
      <c r="C753" s="375" t="s">
        <v>1140</v>
      </c>
      <c r="D753" s="376"/>
      <c r="E753" s="246">
        <v>0</v>
      </c>
      <c r="F753" s="247"/>
      <c r="G753" s="248"/>
      <c r="H753" s="249"/>
      <c r="I753" s="243"/>
      <c r="J753" s="250"/>
      <c r="K753" s="243"/>
      <c r="M753" s="244" t="s">
        <v>1140</v>
      </c>
      <c r="O753" s="232"/>
    </row>
    <row r="754" spans="1:80">
      <c r="A754" s="241"/>
      <c r="B754" s="245"/>
      <c r="C754" s="375" t="s">
        <v>673</v>
      </c>
      <c r="D754" s="376"/>
      <c r="E754" s="246">
        <v>0.38300000000000001</v>
      </c>
      <c r="F754" s="247"/>
      <c r="G754" s="248"/>
      <c r="H754" s="249"/>
      <c r="I754" s="243"/>
      <c r="J754" s="250"/>
      <c r="K754" s="243"/>
      <c r="M754" s="244" t="s">
        <v>673</v>
      </c>
      <c r="O754" s="232"/>
    </row>
    <row r="755" spans="1:80">
      <c r="A755" s="233">
        <v>285</v>
      </c>
      <c r="B755" s="234" t="s">
        <v>674</v>
      </c>
      <c r="C755" s="235" t="s">
        <v>675</v>
      </c>
      <c r="D755" s="236" t="s">
        <v>1886</v>
      </c>
      <c r="E755" s="237">
        <v>1.5367</v>
      </c>
      <c r="F755" s="237">
        <v>0</v>
      </c>
      <c r="G755" s="238">
        <f>E755*F755</f>
        <v>0</v>
      </c>
      <c r="H755" s="239">
        <v>1</v>
      </c>
      <c r="I755" s="240">
        <f>E755*H755</f>
        <v>1.5367</v>
      </c>
      <c r="J755" s="239"/>
      <c r="K755" s="240">
        <f>E755*J755</f>
        <v>0</v>
      </c>
      <c r="O755" s="232">
        <v>2</v>
      </c>
      <c r="AA755" s="205">
        <v>3</v>
      </c>
      <c r="AB755" s="205">
        <v>7</v>
      </c>
      <c r="AC755" s="205">
        <v>13487155</v>
      </c>
      <c r="AZ755" s="205">
        <v>2</v>
      </c>
      <c r="BA755" s="205">
        <f>IF(AZ755=1,G755,0)</f>
        <v>0</v>
      </c>
      <c r="BB755" s="205">
        <f>IF(AZ755=2,G755,0)</f>
        <v>0</v>
      </c>
      <c r="BC755" s="205">
        <f>IF(AZ755=3,G755,0)</f>
        <v>0</v>
      </c>
      <c r="BD755" s="205">
        <f>IF(AZ755=4,G755,0)</f>
        <v>0</v>
      </c>
      <c r="BE755" s="205">
        <f>IF(AZ755=5,G755,0)</f>
        <v>0</v>
      </c>
      <c r="CA755" s="232">
        <v>3</v>
      </c>
      <c r="CB755" s="232">
        <v>7</v>
      </c>
    </row>
    <row r="756" spans="1:80">
      <c r="A756" s="241"/>
      <c r="B756" s="245"/>
      <c r="C756" s="375" t="s">
        <v>1140</v>
      </c>
      <c r="D756" s="376"/>
      <c r="E756" s="246">
        <v>0</v>
      </c>
      <c r="F756" s="247"/>
      <c r="G756" s="248"/>
      <c r="H756" s="249"/>
      <c r="I756" s="243"/>
      <c r="J756" s="250"/>
      <c r="K756" s="243"/>
      <c r="M756" s="244" t="s">
        <v>1140</v>
      </c>
      <c r="O756" s="232"/>
    </row>
    <row r="757" spans="1:80">
      <c r="A757" s="241"/>
      <c r="B757" s="245"/>
      <c r="C757" s="375" t="s">
        <v>676</v>
      </c>
      <c r="D757" s="376"/>
      <c r="E757" s="246">
        <v>1.5367</v>
      </c>
      <c r="F757" s="247"/>
      <c r="G757" s="248"/>
      <c r="H757" s="249"/>
      <c r="I757" s="243"/>
      <c r="J757" s="250"/>
      <c r="K757" s="243"/>
      <c r="M757" s="244" t="s">
        <v>676</v>
      </c>
      <c r="O757" s="232"/>
    </row>
    <row r="758" spans="1:80">
      <c r="A758" s="233">
        <v>286</v>
      </c>
      <c r="B758" s="234" t="s">
        <v>677</v>
      </c>
      <c r="C758" s="235" t="s">
        <v>1165</v>
      </c>
      <c r="D758" s="236" t="s">
        <v>1581</v>
      </c>
      <c r="E758" s="237"/>
      <c r="F758" s="237">
        <v>0</v>
      </c>
      <c r="G758" s="238">
        <f t="shared" ref="G758:G764" si="40">E758*F758</f>
        <v>0</v>
      </c>
      <c r="H758" s="239">
        <v>0</v>
      </c>
      <c r="I758" s="240">
        <f t="shared" ref="I758:I764" si="41">E758*H758</f>
        <v>0</v>
      </c>
      <c r="J758" s="239"/>
      <c r="K758" s="240">
        <f t="shared" ref="K758:K764" si="42">E758*J758</f>
        <v>0</v>
      </c>
      <c r="O758" s="232">
        <v>2</v>
      </c>
      <c r="AA758" s="205">
        <v>7</v>
      </c>
      <c r="AB758" s="205">
        <v>1002</v>
      </c>
      <c r="AC758" s="205">
        <v>5</v>
      </c>
      <c r="AZ758" s="205">
        <v>2</v>
      </c>
      <c r="BA758" s="205">
        <f t="shared" ref="BA758:BA764" si="43">IF(AZ758=1,G758,0)</f>
        <v>0</v>
      </c>
      <c r="BB758" s="205">
        <f t="shared" ref="BB758:BB764" si="44">IF(AZ758=2,G758,0)</f>
        <v>0</v>
      </c>
      <c r="BC758" s="205">
        <f t="shared" ref="BC758:BC764" si="45">IF(AZ758=3,G758,0)</f>
        <v>0</v>
      </c>
      <c r="BD758" s="205">
        <f t="shared" ref="BD758:BD764" si="46">IF(AZ758=4,G758,0)</f>
        <v>0</v>
      </c>
      <c r="BE758" s="205">
        <f t="shared" ref="BE758:BE764" si="47">IF(AZ758=5,G758,0)</f>
        <v>0</v>
      </c>
      <c r="CA758" s="232">
        <v>7</v>
      </c>
      <c r="CB758" s="232">
        <v>1002</v>
      </c>
    </row>
    <row r="759" spans="1:80">
      <c r="A759" s="233">
        <v>287</v>
      </c>
      <c r="B759" s="234" t="s">
        <v>787</v>
      </c>
      <c r="C759" s="235" t="s">
        <v>788</v>
      </c>
      <c r="D759" s="236" t="s">
        <v>1772</v>
      </c>
      <c r="E759" s="237">
        <v>6.31318</v>
      </c>
      <c r="F759" s="237">
        <v>0</v>
      </c>
      <c r="G759" s="238">
        <f t="shared" si="40"/>
        <v>0</v>
      </c>
      <c r="H759" s="239">
        <v>0</v>
      </c>
      <c r="I759" s="240">
        <f t="shared" si="41"/>
        <v>0</v>
      </c>
      <c r="J759" s="239"/>
      <c r="K759" s="240">
        <f t="shared" si="42"/>
        <v>0</v>
      </c>
      <c r="O759" s="232">
        <v>2</v>
      </c>
      <c r="AA759" s="205">
        <v>8</v>
      </c>
      <c r="AB759" s="205">
        <v>1</v>
      </c>
      <c r="AC759" s="205">
        <v>3</v>
      </c>
      <c r="AZ759" s="205">
        <v>2</v>
      </c>
      <c r="BA759" s="205">
        <f t="shared" si="43"/>
        <v>0</v>
      </c>
      <c r="BB759" s="205">
        <f t="shared" si="44"/>
        <v>0</v>
      </c>
      <c r="BC759" s="205">
        <f t="shared" si="45"/>
        <v>0</v>
      </c>
      <c r="BD759" s="205">
        <f t="shared" si="46"/>
        <v>0</v>
      </c>
      <c r="BE759" s="205">
        <f t="shared" si="47"/>
        <v>0</v>
      </c>
      <c r="CA759" s="232">
        <v>8</v>
      </c>
      <c r="CB759" s="232">
        <v>1</v>
      </c>
    </row>
    <row r="760" spans="1:80">
      <c r="A760" s="233">
        <v>288</v>
      </c>
      <c r="B760" s="234" t="s">
        <v>789</v>
      </c>
      <c r="C760" s="235" t="s">
        <v>790</v>
      </c>
      <c r="D760" s="236" t="s">
        <v>1772</v>
      </c>
      <c r="E760" s="237">
        <v>56.818620000000003</v>
      </c>
      <c r="F760" s="237">
        <v>0</v>
      </c>
      <c r="G760" s="238">
        <f t="shared" si="40"/>
        <v>0</v>
      </c>
      <c r="H760" s="239">
        <v>0</v>
      </c>
      <c r="I760" s="240">
        <f t="shared" si="41"/>
        <v>0</v>
      </c>
      <c r="J760" s="239"/>
      <c r="K760" s="240">
        <f t="shared" si="42"/>
        <v>0</v>
      </c>
      <c r="O760" s="232">
        <v>2</v>
      </c>
      <c r="AA760" s="205">
        <v>8</v>
      </c>
      <c r="AB760" s="205">
        <v>1</v>
      </c>
      <c r="AC760" s="205">
        <v>3</v>
      </c>
      <c r="AZ760" s="205">
        <v>2</v>
      </c>
      <c r="BA760" s="205">
        <f t="shared" si="43"/>
        <v>0</v>
      </c>
      <c r="BB760" s="205">
        <f t="shared" si="44"/>
        <v>0</v>
      </c>
      <c r="BC760" s="205">
        <f t="shared" si="45"/>
        <v>0</v>
      </c>
      <c r="BD760" s="205">
        <f t="shared" si="46"/>
        <v>0</v>
      </c>
      <c r="BE760" s="205">
        <f t="shared" si="47"/>
        <v>0</v>
      </c>
      <c r="CA760" s="232">
        <v>8</v>
      </c>
      <c r="CB760" s="232">
        <v>1</v>
      </c>
    </row>
    <row r="761" spans="1:80">
      <c r="A761" s="233">
        <v>289</v>
      </c>
      <c r="B761" s="234" t="s">
        <v>791</v>
      </c>
      <c r="C761" s="235" t="s">
        <v>792</v>
      </c>
      <c r="D761" s="236" t="s">
        <v>1772</v>
      </c>
      <c r="E761" s="237">
        <v>6.31318</v>
      </c>
      <c r="F761" s="237">
        <v>0</v>
      </c>
      <c r="G761" s="238">
        <f t="shared" si="40"/>
        <v>0</v>
      </c>
      <c r="H761" s="239">
        <v>0</v>
      </c>
      <c r="I761" s="240">
        <f t="shared" si="41"/>
        <v>0</v>
      </c>
      <c r="J761" s="239"/>
      <c r="K761" s="240">
        <f t="shared" si="42"/>
        <v>0</v>
      </c>
      <c r="O761" s="232">
        <v>2</v>
      </c>
      <c r="AA761" s="205">
        <v>8</v>
      </c>
      <c r="AB761" s="205">
        <v>1</v>
      </c>
      <c r="AC761" s="205">
        <v>3</v>
      </c>
      <c r="AZ761" s="205">
        <v>2</v>
      </c>
      <c r="BA761" s="205">
        <f t="shared" si="43"/>
        <v>0</v>
      </c>
      <c r="BB761" s="205">
        <f t="shared" si="44"/>
        <v>0</v>
      </c>
      <c r="BC761" s="205">
        <f t="shared" si="45"/>
        <v>0</v>
      </c>
      <c r="BD761" s="205">
        <f t="shared" si="46"/>
        <v>0</v>
      </c>
      <c r="BE761" s="205">
        <f t="shared" si="47"/>
        <v>0</v>
      </c>
      <c r="CA761" s="232">
        <v>8</v>
      </c>
      <c r="CB761" s="232">
        <v>1</v>
      </c>
    </row>
    <row r="762" spans="1:80">
      <c r="A762" s="233">
        <v>290</v>
      </c>
      <c r="B762" s="234" t="s">
        <v>922</v>
      </c>
      <c r="C762" s="235" t="s">
        <v>923</v>
      </c>
      <c r="D762" s="236" t="s">
        <v>1772</v>
      </c>
      <c r="E762" s="237">
        <v>6.31318</v>
      </c>
      <c r="F762" s="237">
        <v>0</v>
      </c>
      <c r="G762" s="238">
        <f t="shared" si="40"/>
        <v>0</v>
      </c>
      <c r="H762" s="239">
        <v>0</v>
      </c>
      <c r="I762" s="240">
        <f t="shared" si="41"/>
        <v>0</v>
      </c>
      <c r="J762" s="239"/>
      <c r="K762" s="240">
        <f t="shared" si="42"/>
        <v>0</v>
      </c>
      <c r="O762" s="232">
        <v>2</v>
      </c>
      <c r="AA762" s="205">
        <v>8</v>
      </c>
      <c r="AB762" s="205">
        <v>1</v>
      </c>
      <c r="AC762" s="205">
        <v>3</v>
      </c>
      <c r="AZ762" s="205">
        <v>2</v>
      </c>
      <c r="BA762" s="205">
        <f t="shared" si="43"/>
        <v>0</v>
      </c>
      <c r="BB762" s="205">
        <f t="shared" si="44"/>
        <v>0</v>
      </c>
      <c r="BC762" s="205">
        <f t="shared" si="45"/>
        <v>0</v>
      </c>
      <c r="BD762" s="205">
        <f t="shared" si="46"/>
        <v>0</v>
      </c>
      <c r="BE762" s="205">
        <f t="shared" si="47"/>
        <v>0</v>
      </c>
      <c r="CA762" s="232">
        <v>8</v>
      </c>
      <c r="CB762" s="232">
        <v>1</v>
      </c>
    </row>
    <row r="763" spans="1:80">
      <c r="A763" s="233">
        <v>291</v>
      </c>
      <c r="B763" s="234" t="s">
        <v>924</v>
      </c>
      <c r="C763" s="235" t="s">
        <v>925</v>
      </c>
      <c r="D763" s="236" t="s">
        <v>1772</v>
      </c>
      <c r="E763" s="237">
        <v>6.31318</v>
      </c>
      <c r="F763" s="237">
        <v>0</v>
      </c>
      <c r="G763" s="238">
        <f t="shared" si="40"/>
        <v>0</v>
      </c>
      <c r="H763" s="239">
        <v>0</v>
      </c>
      <c r="I763" s="240">
        <f t="shared" si="41"/>
        <v>0</v>
      </c>
      <c r="J763" s="239"/>
      <c r="K763" s="240">
        <f t="shared" si="42"/>
        <v>0</v>
      </c>
      <c r="O763" s="232">
        <v>2</v>
      </c>
      <c r="AA763" s="205">
        <v>8</v>
      </c>
      <c r="AB763" s="205">
        <v>1</v>
      </c>
      <c r="AC763" s="205">
        <v>3</v>
      </c>
      <c r="AZ763" s="205">
        <v>2</v>
      </c>
      <c r="BA763" s="205">
        <f t="shared" si="43"/>
        <v>0</v>
      </c>
      <c r="BB763" s="205">
        <f t="shared" si="44"/>
        <v>0</v>
      </c>
      <c r="BC763" s="205">
        <f t="shared" si="45"/>
        <v>0</v>
      </c>
      <c r="BD763" s="205">
        <f t="shared" si="46"/>
        <v>0</v>
      </c>
      <c r="BE763" s="205">
        <f t="shared" si="47"/>
        <v>0</v>
      </c>
      <c r="CA763" s="232">
        <v>8</v>
      </c>
      <c r="CB763" s="232">
        <v>1</v>
      </c>
    </row>
    <row r="764" spans="1:80">
      <c r="A764" s="233">
        <v>292</v>
      </c>
      <c r="B764" s="234" t="s">
        <v>36</v>
      </c>
      <c r="C764" s="235" t="s">
        <v>37</v>
      </c>
      <c r="D764" s="236" t="s">
        <v>1772</v>
      </c>
      <c r="E764" s="237">
        <v>6.31318</v>
      </c>
      <c r="F764" s="237">
        <v>0</v>
      </c>
      <c r="G764" s="238">
        <f t="shared" si="40"/>
        <v>0</v>
      </c>
      <c r="H764" s="239">
        <v>0</v>
      </c>
      <c r="I764" s="240">
        <f t="shared" si="41"/>
        <v>0</v>
      </c>
      <c r="J764" s="239"/>
      <c r="K764" s="240">
        <f t="shared" si="42"/>
        <v>0</v>
      </c>
      <c r="O764" s="232">
        <v>2</v>
      </c>
      <c r="AA764" s="205">
        <v>8</v>
      </c>
      <c r="AB764" s="205">
        <v>0</v>
      </c>
      <c r="AC764" s="205">
        <v>3</v>
      </c>
      <c r="AZ764" s="205">
        <v>2</v>
      </c>
      <c r="BA764" s="205">
        <f t="shared" si="43"/>
        <v>0</v>
      </c>
      <c r="BB764" s="205">
        <f t="shared" si="44"/>
        <v>0</v>
      </c>
      <c r="BC764" s="205">
        <f t="shared" si="45"/>
        <v>0</v>
      </c>
      <c r="BD764" s="205">
        <f t="shared" si="46"/>
        <v>0</v>
      </c>
      <c r="BE764" s="205">
        <f t="shared" si="47"/>
        <v>0</v>
      </c>
      <c r="CA764" s="232">
        <v>8</v>
      </c>
      <c r="CB764" s="232">
        <v>0</v>
      </c>
    </row>
    <row r="765" spans="1:80">
      <c r="A765" s="251"/>
      <c r="B765" s="252" t="s">
        <v>1662</v>
      </c>
      <c r="C765" s="253" t="s">
        <v>1094</v>
      </c>
      <c r="D765" s="254"/>
      <c r="E765" s="255"/>
      <c r="F765" s="256"/>
      <c r="G765" s="257">
        <f>SUM(G718:G764)</f>
        <v>0</v>
      </c>
      <c r="H765" s="258"/>
      <c r="I765" s="259">
        <f>SUM(I718:I764)</f>
        <v>2.3798057999999997</v>
      </c>
      <c r="J765" s="258"/>
      <c r="K765" s="259">
        <f>SUM(K718:K764)</f>
        <v>-6.31318</v>
      </c>
      <c r="O765" s="232">
        <v>4</v>
      </c>
      <c r="BA765" s="260">
        <f>SUM(BA718:BA764)</f>
        <v>0</v>
      </c>
      <c r="BB765" s="260">
        <f>SUM(BB718:BB764)</f>
        <v>0</v>
      </c>
      <c r="BC765" s="260">
        <f>SUM(BC718:BC764)</f>
        <v>0</v>
      </c>
      <c r="BD765" s="260">
        <f>SUM(BD718:BD764)</f>
        <v>0</v>
      </c>
      <c r="BE765" s="260">
        <f>SUM(BE718:BE764)</f>
        <v>0</v>
      </c>
    </row>
    <row r="766" spans="1:80">
      <c r="A766" s="222" t="s">
        <v>1659</v>
      </c>
      <c r="B766" s="223" t="s">
        <v>1166</v>
      </c>
      <c r="C766" s="224" t="s">
        <v>1167</v>
      </c>
      <c r="D766" s="225"/>
      <c r="E766" s="226"/>
      <c r="F766" s="226"/>
      <c r="G766" s="227"/>
      <c r="H766" s="228"/>
      <c r="I766" s="229"/>
      <c r="J766" s="230"/>
      <c r="K766" s="231"/>
      <c r="O766" s="232">
        <v>1</v>
      </c>
    </row>
    <row r="767" spans="1:80">
      <c r="A767" s="233">
        <v>293</v>
      </c>
      <c r="B767" s="234" t="s">
        <v>1169</v>
      </c>
      <c r="C767" s="235" t="s">
        <v>1170</v>
      </c>
      <c r="D767" s="236" t="s">
        <v>1739</v>
      </c>
      <c r="E767" s="237">
        <v>50.37</v>
      </c>
      <c r="F767" s="237">
        <v>0</v>
      </c>
      <c r="G767" s="238">
        <f>E767*F767</f>
        <v>0</v>
      </c>
      <c r="H767" s="239">
        <v>1.1E-4</v>
      </c>
      <c r="I767" s="240">
        <f>E767*H767</f>
        <v>5.5407E-3</v>
      </c>
      <c r="J767" s="239">
        <v>0</v>
      </c>
      <c r="K767" s="240">
        <f>E767*J767</f>
        <v>0</v>
      </c>
      <c r="O767" s="232">
        <v>2</v>
      </c>
      <c r="AA767" s="205">
        <v>1</v>
      </c>
      <c r="AB767" s="205">
        <v>7</v>
      </c>
      <c r="AC767" s="205">
        <v>7</v>
      </c>
      <c r="AZ767" s="205">
        <v>2</v>
      </c>
      <c r="BA767" s="205">
        <f>IF(AZ767=1,G767,0)</f>
        <v>0</v>
      </c>
      <c r="BB767" s="205">
        <f>IF(AZ767=2,G767,0)</f>
        <v>0</v>
      </c>
      <c r="BC767" s="205">
        <f>IF(AZ767=3,G767,0)</f>
        <v>0</v>
      </c>
      <c r="BD767" s="205">
        <f>IF(AZ767=4,G767,0)</f>
        <v>0</v>
      </c>
      <c r="BE767" s="205">
        <f>IF(AZ767=5,G767,0)</f>
        <v>0</v>
      </c>
      <c r="CA767" s="232">
        <v>1</v>
      </c>
      <c r="CB767" s="232">
        <v>7</v>
      </c>
    </row>
    <row r="768" spans="1:80">
      <c r="A768" s="241"/>
      <c r="B768" s="245"/>
      <c r="C768" s="375" t="s">
        <v>678</v>
      </c>
      <c r="D768" s="376"/>
      <c r="E768" s="246">
        <v>50.37</v>
      </c>
      <c r="F768" s="247"/>
      <c r="G768" s="248"/>
      <c r="H768" s="249"/>
      <c r="I768" s="243"/>
      <c r="J768" s="250"/>
      <c r="K768" s="243"/>
      <c r="M768" s="244" t="s">
        <v>678</v>
      </c>
      <c r="O768" s="232"/>
    </row>
    <row r="769" spans="1:80" ht="22.5">
      <c r="A769" s="233">
        <v>294</v>
      </c>
      <c r="B769" s="234" t="s">
        <v>679</v>
      </c>
      <c r="C769" s="235" t="s">
        <v>680</v>
      </c>
      <c r="D769" s="236" t="s">
        <v>1739</v>
      </c>
      <c r="E769" s="237">
        <v>3.99</v>
      </c>
      <c r="F769" s="237">
        <v>0</v>
      </c>
      <c r="G769" s="238">
        <f>E769*F769</f>
        <v>0</v>
      </c>
      <c r="H769" s="239">
        <v>3.5000000000000001E-3</v>
      </c>
      <c r="I769" s="240">
        <f>E769*H769</f>
        <v>1.3965000000000002E-2</v>
      </c>
      <c r="J769" s="239">
        <v>0</v>
      </c>
      <c r="K769" s="240">
        <f>E769*J769</f>
        <v>0</v>
      </c>
      <c r="O769" s="232">
        <v>2</v>
      </c>
      <c r="AA769" s="205">
        <v>1</v>
      </c>
      <c r="AB769" s="205">
        <v>7</v>
      </c>
      <c r="AC769" s="205">
        <v>7</v>
      </c>
      <c r="AZ769" s="205">
        <v>2</v>
      </c>
      <c r="BA769" s="205">
        <f>IF(AZ769=1,G769,0)</f>
        <v>0</v>
      </c>
      <c r="BB769" s="205">
        <f>IF(AZ769=2,G769,0)</f>
        <v>0</v>
      </c>
      <c r="BC769" s="205">
        <f>IF(AZ769=3,G769,0)</f>
        <v>0</v>
      </c>
      <c r="BD769" s="205">
        <f>IF(AZ769=4,G769,0)</f>
        <v>0</v>
      </c>
      <c r="BE769" s="205">
        <f>IF(AZ769=5,G769,0)</f>
        <v>0</v>
      </c>
      <c r="CA769" s="232">
        <v>1</v>
      </c>
      <c r="CB769" s="232">
        <v>7</v>
      </c>
    </row>
    <row r="770" spans="1:80">
      <c r="A770" s="241"/>
      <c r="B770" s="245"/>
      <c r="C770" s="375" t="s">
        <v>681</v>
      </c>
      <c r="D770" s="376"/>
      <c r="E770" s="246">
        <v>0</v>
      </c>
      <c r="F770" s="247"/>
      <c r="G770" s="248"/>
      <c r="H770" s="249"/>
      <c r="I770" s="243"/>
      <c r="J770" s="250"/>
      <c r="K770" s="243"/>
      <c r="M770" s="244" t="s">
        <v>681</v>
      </c>
      <c r="O770" s="232"/>
    </row>
    <row r="771" spans="1:80">
      <c r="A771" s="241"/>
      <c r="B771" s="245"/>
      <c r="C771" s="375" t="s">
        <v>682</v>
      </c>
      <c r="D771" s="376"/>
      <c r="E771" s="246">
        <v>2.52</v>
      </c>
      <c r="F771" s="247"/>
      <c r="G771" s="248"/>
      <c r="H771" s="249"/>
      <c r="I771" s="243"/>
      <c r="J771" s="250"/>
      <c r="K771" s="243"/>
      <c r="M771" s="244" t="s">
        <v>682</v>
      </c>
      <c r="O771" s="232"/>
    </row>
    <row r="772" spans="1:80">
      <c r="A772" s="241"/>
      <c r="B772" s="245"/>
      <c r="C772" s="375" t="s">
        <v>683</v>
      </c>
      <c r="D772" s="376"/>
      <c r="E772" s="246">
        <v>1.47</v>
      </c>
      <c r="F772" s="247"/>
      <c r="G772" s="248"/>
      <c r="H772" s="249"/>
      <c r="I772" s="243"/>
      <c r="J772" s="250"/>
      <c r="K772" s="243"/>
      <c r="M772" s="244" t="s">
        <v>683</v>
      </c>
      <c r="O772" s="232"/>
    </row>
    <row r="773" spans="1:80" ht="22.5">
      <c r="A773" s="233">
        <v>295</v>
      </c>
      <c r="B773" s="234" t="s">
        <v>1172</v>
      </c>
      <c r="C773" s="235" t="s">
        <v>1173</v>
      </c>
      <c r="D773" s="236" t="s">
        <v>1856</v>
      </c>
      <c r="E773" s="237">
        <v>76.094999999999999</v>
      </c>
      <c r="F773" s="237">
        <v>0</v>
      </c>
      <c r="G773" s="238">
        <f>E773*F773</f>
        <v>0</v>
      </c>
      <c r="H773" s="239">
        <v>3.2000000000000003E-4</v>
      </c>
      <c r="I773" s="240">
        <f>E773*H773</f>
        <v>2.4350400000000001E-2</v>
      </c>
      <c r="J773" s="239">
        <v>0</v>
      </c>
      <c r="K773" s="240">
        <f>E773*J773</f>
        <v>0</v>
      </c>
      <c r="O773" s="232">
        <v>2</v>
      </c>
      <c r="AA773" s="205">
        <v>1</v>
      </c>
      <c r="AB773" s="205">
        <v>7</v>
      </c>
      <c r="AC773" s="205">
        <v>7</v>
      </c>
      <c r="AZ773" s="205">
        <v>2</v>
      </c>
      <c r="BA773" s="205">
        <f>IF(AZ773=1,G773,0)</f>
        <v>0</v>
      </c>
      <c r="BB773" s="205">
        <f>IF(AZ773=2,G773,0)</f>
        <v>0</v>
      </c>
      <c r="BC773" s="205">
        <f>IF(AZ773=3,G773,0)</f>
        <v>0</v>
      </c>
      <c r="BD773" s="205">
        <f>IF(AZ773=4,G773,0)</f>
        <v>0</v>
      </c>
      <c r="BE773" s="205">
        <f>IF(AZ773=5,G773,0)</f>
        <v>0</v>
      </c>
      <c r="CA773" s="232">
        <v>1</v>
      </c>
      <c r="CB773" s="232">
        <v>7</v>
      </c>
    </row>
    <row r="774" spans="1:80" ht="22.5">
      <c r="A774" s="241"/>
      <c r="B774" s="245"/>
      <c r="C774" s="375" t="s">
        <v>684</v>
      </c>
      <c r="D774" s="376"/>
      <c r="E774" s="246">
        <v>21.95</v>
      </c>
      <c r="F774" s="247"/>
      <c r="G774" s="248"/>
      <c r="H774" s="249"/>
      <c r="I774" s="243"/>
      <c r="J774" s="250"/>
      <c r="K774" s="243"/>
      <c r="M774" s="244" t="s">
        <v>684</v>
      </c>
      <c r="O774" s="232"/>
    </row>
    <row r="775" spans="1:80" ht="22.5">
      <c r="A775" s="241"/>
      <c r="B775" s="245"/>
      <c r="C775" s="375" t="s">
        <v>685</v>
      </c>
      <c r="D775" s="376"/>
      <c r="E775" s="246">
        <v>20.25</v>
      </c>
      <c r="F775" s="247"/>
      <c r="G775" s="248"/>
      <c r="H775" s="249"/>
      <c r="I775" s="243"/>
      <c r="J775" s="250"/>
      <c r="K775" s="243"/>
      <c r="M775" s="244" t="s">
        <v>685</v>
      </c>
      <c r="O775" s="232"/>
    </row>
    <row r="776" spans="1:80" ht="22.5">
      <c r="A776" s="241"/>
      <c r="B776" s="245"/>
      <c r="C776" s="375" t="s">
        <v>686</v>
      </c>
      <c r="D776" s="376"/>
      <c r="E776" s="246">
        <v>31.2</v>
      </c>
      <c r="F776" s="247"/>
      <c r="G776" s="248"/>
      <c r="H776" s="249"/>
      <c r="I776" s="243"/>
      <c r="J776" s="250"/>
      <c r="K776" s="243"/>
      <c r="M776" s="244" t="s">
        <v>686</v>
      </c>
      <c r="O776" s="232"/>
    </row>
    <row r="777" spans="1:80">
      <c r="A777" s="241"/>
      <c r="B777" s="245"/>
      <c r="C777" s="375" t="s">
        <v>687</v>
      </c>
      <c r="D777" s="376"/>
      <c r="E777" s="246">
        <v>2.6949999999999998</v>
      </c>
      <c r="F777" s="247"/>
      <c r="G777" s="248"/>
      <c r="H777" s="249"/>
      <c r="I777" s="243"/>
      <c r="J777" s="250"/>
      <c r="K777" s="243"/>
      <c r="M777" s="244" t="s">
        <v>687</v>
      </c>
      <c r="O777" s="232"/>
    </row>
    <row r="778" spans="1:80" ht="22.5">
      <c r="A778" s="233">
        <v>296</v>
      </c>
      <c r="B778" s="234" t="s">
        <v>688</v>
      </c>
      <c r="C778" s="235" t="s">
        <v>689</v>
      </c>
      <c r="D778" s="236" t="s">
        <v>1856</v>
      </c>
      <c r="E778" s="237">
        <v>5.0999999999999996</v>
      </c>
      <c r="F778" s="237">
        <v>0</v>
      </c>
      <c r="G778" s="238">
        <f>E778*F778</f>
        <v>0</v>
      </c>
      <c r="H778" s="239">
        <v>3.4000000000000002E-4</v>
      </c>
      <c r="I778" s="240">
        <f>E778*H778</f>
        <v>1.7340000000000001E-3</v>
      </c>
      <c r="J778" s="239">
        <v>0</v>
      </c>
      <c r="K778" s="240">
        <f>E778*J778</f>
        <v>0</v>
      </c>
      <c r="O778" s="232">
        <v>2</v>
      </c>
      <c r="AA778" s="205">
        <v>1</v>
      </c>
      <c r="AB778" s="205">
        <v>7</v>
      </c>
      <c r="AC778" s="205">
        <v>7</v>
      </c>
      <c r="AZ778" s="205">
        <v>2</v>
      </c>
      <c r="BA778" s="205">
        <f>IF(AZ778=1,G778,0)</f>
        <v>0</v>
      </c>
      <c r="BB778" s="205">
        <f>IF(AZ778=2,G778,0)</f>
        <v>0</v>
      </c>
      <c r="BC778" s="205">
        <f>IF(AZ778=3,G778,0)</f>
        <v>0</v>
      </c>
      <c r="BD778" s="205">
        <f>IF(AZ778=4,G778,0)</f>
        <v>0</v>
      </c>
      <c r="BE778" s="205">
        <f>IF(AZ778=5,G778,0)</f>
        <v>0</v>
      </c>
      <c r="CA778" s="232">
        <v>1</v>
      </c>
      <c r="CB778" s="232">
        <v>7</v>
      </c>
    </row>
    <row r="779" spans="1:80">
      <c r="A779" s="241"/>
      <c r="B779" s="245"/>
      <c r="C779" s="375" t="s">
        <v>690</v>
      </c>
      <c r="D779" s="376"/>
      <c r="E779" s="246">
        <v>5.0999999999999996</v>
      </c>
      <c r="F779" s="247"/>
      <c r="G779" s="248"/>
      <c r="H779" s="249"/>
      <c r="I779" s="243"/>
      <c r="J779" s="250"/>
      <c r="K779" s="243"/>
      <c r="M779" s="244" t="s">
        <v>690</v>
      </c>
      <c r="O779" s="232"/>
    </row>
    <row r="780" spans="1:80">
      <c r="A780" s="233">
        <v>297</v>
      </c>
      <c r="B780" s="234" t="s">
        <v>1178</v>
      </c>
      <c r="C780" s="235" t="s">
        <v>1179</v>
      </c>
      <c r="D780" s="236" t="s">
        <v>1856</v>
      </c>
      <c r="E780" s="237">
        <v>47.3</v>
      </c>
      <c r="F780" s="237">
        <v>0</v>
      </c>
      <c r="G780" s="238">
        <f>E780*F780</f>
        <v>0</v>
      </c>
      <c r="H780" s="239">
        <v>0</v>
      </c>
      <c r="I780" s="240">
        <f>E780*H780</f>
        <v>0</v>
      </c>
      <c r="J780" s="239">
        <v>0</v>
      </c>
      <c r="K780" s="240">
        <f>E780*J780</f>
        <v>0</v>
      </c>
      <c r="O780" s="232">
        <v>2</v>
      </c>
      <c r="AA780" s="205">
        <v>1</v>
      </c>
      <c r="AB780" s="205">
        <v>7</v>
      </c>
      <c r="AC780" s="205">
        <v>7</v>
      </c>
      <c r="AZ780" s="205">
        <v>2</v>
      </c>
      <c r="BA780" s="205">
        <f>IF(AZ780=1,G780,0)</f>
        <v>0</v>
      </c>
      <c r="BB780" s="205">
        <f>IF(AZ780=2,G780,0)</f>
        <v>0</v>
      </c>
      <c r="BC780" s="205">
        <f>IF(AZ780=3,G780,0)</f>
        <v>0</v>
      </c>
      <c r="BD780" s="205">
        <f>IF(AZ780=4,G780,0)</f>
        <v>0</v>
      </c>
      <c r="BE780" s="205">
        <f>IF(AZ780=5,G780,0)</f>
        <v>0</v>
      </c>
      <c r="CA780" s="232">
        <v>1</v>
      </c>
      <c r="CB780" s="232">
        <v>7</v>
      </c>
    </row>
    <row r="781" spans="1:80">
      <c r="A781" s="241"/>
      <c r="B781" s="245"/>
      <c r="C781" s="375" t="s">
        <v>691</v>
      </c>
      <c r="D781" s="376"/>
      <c r="E781" s="246">
        <v>47.3</v>
      </c>
      <c r="F781" s="247"/>
      <c r="G781" s="248"/>
      <c r="H781" s="249"/>
      <c r="I781" s="243"/>
      <c r="J781" s="250"/>
      <c r="K781" s="243"/>
      <c r="M781" s="244" t="s">
        <v>691</v>
      </c>
      <c r="O781" s="232"/>
    </row>
    <row r="782" spans="1:80" ht="22.5">
      <c r="A782" s="233">
        <v>298</v>
      </c>
      <c r="B782" s="234" t="s">
        <v>1181</v>
      </c>
      <c r="C782" s="235" t="s">
        <v>1182</v>
      </c>
      <c r="D782" s="236" t="s">
        <v>1739</v>
      </c>
      <c r="E782" s="237">
        <v>51.43</v>
      </c>
      <c r="F782" s="237">
        <v>0</v>
      </c>
      <c r="G782" s="238">
        <f>E782*F782</f>
        <v>0</v>
      </c>
      <c r="H782" s="239">
        <v>2.4299999999999999E-3</v>
      </c>
      <c r="I782" s="240">
        <f>E782*H782</f>
        <v>0.12497489999999999</v>
      </c>
      <c r="J782" s="239">
        <v>0</v>
      </c>
      <c r="K782" s="240">
        <f>E782*J782</f>
        <v>0</v>
      </c>
      <c r="O782" s="232">
        <v>2</v>
      </c>
      <c r="AA782" s="205">
        <v>1</v>
      </c>
      <c r="AB782" s="205">
        <v>7</v>
      </c>
      <c r="AC782" s="205">
        <v>7</v>
      </c>
      <c r="AZ782" s="205">
        <v>2</v>
      </c>
      <c r="BA782" s="205">
        <f>IF(AZ782=1,G782,0)</f>
        <v>0</v>
      </c>
      <c r="BB782" s="205">
        <f>IF(AZ782=2,G782,0)</f>
        <v>0</v>
      </c>
      <c r="BC782" s="205">
        <f>IF(AZ782=3,G782,0)</f>
        <v>0</v>
      </c>
      <c r="BD782" s="205">
        <f>IF(AZ782=4,G782,0)</f>
        <v>0</v>
      </c>
      <c r="BE782" s="205">
        <f>IF(AZ782=5,G782,0)</f>
        <v>0</v>
      </c>
      <c r="CA782" s="232">
        <v>1</v>
      </c>
      <c r="CB782" s="232">
        <v>7</v>
      </c>
    </row>
    <row r="783" spans="1:80" ht="22.5">
      <c r="A783" s="241"/>
      <c r="B783" s="245"/>
      <c r="C783" s="375" t="s">
        <v>514</v>
      </c>
      <c r="D783" s="376"/>
      <c r="E783" s="246">
        <v>46.15</v>
      </c>
      <c r="F783" s="247"/>
      <c r="G783" s="248"/>
      <c r="H783" s="249"/>
      <c r="I783" s="243"/>
      <c r="J783" s="250"/>
      <c r="K783" s="243"/>
      <c r="M783" s="244" t="s">
        <v>514</v>
      </c>
      <c r="O783" s="232"/>
    </row>
    <row r="784" spans="1:80">
      <c r="A784" s="241"/>
      <c r="B784" s="245"/>
      <c r="C784" s="375" t="s">
        <v>692</v>
      </c>
      <c r="D784" s="376"/>
      <c r="E784" s="246">
        <v>5.28</v>
      </c>
      <c r="F784" s="247"/>
      <c r="G784" s="248"/>
      <c r="H784" s="249"/>
      <c r="I784" s="243"/>
      <c r="J784" s="250"/>
      <c r="K784" s="243"/>
      <c r="M784" s="244" t="s">
        <v>692</v>
      </c>
      <c r="O784" s="232"/>
    </row>
    <row r="785" spans="1:80" ht="22.5">
      <c r="A785" s="233">
        <v>299</v>
      </c>
      <c r="B785" s="234" t="s">
        <v>1183</v>
      </c>
      <c r="C785" s="235" t="s">
        <v>1184</v>
      </c>
      <c r="D785" s="236" t="s">
        <v>1739</v>
      </c>
      <c r="E785" s="237">
        <v>41.1</v>
      </c>
      <c r="F785" s="237">
        <v>0</v>
      </c>
      <c r="G785" s="238">
        <f>E785*F785</f>
        <v>0</v>
      </c>
      <c r="H785" s="239">
        <v>3.0200000000000001E-3</v>
      </c>
      <c r="I785" s="240">
        <f>E785*H785</f>
        <v>0.12412200000000001</v>
      </c>
      <c r="J785" s="239">
        <v>0</v>
      </c>
      <c r="K785" s="240">
        <f>E785*J785</f>
        <v>0</v>
      </c>
      <c r="O785" s="232">
        <v>2</v>
      </c>
      <c r="AA785" s="205">
        <v>1</v>
      </c>
      <c r="AB785" s="205">
        <v>7</v>
      </c>
      <c r="AC785" s="205">
        <v>7</v>
      </c>
      <c r="AZ785" s="205">
        <v>2</v>
      </c>
      <c r="BA785" s="205">
        <f>IF(AZ785=1,G785,0)</f>
        <v>0</v>
      </c>
      <c r="BB785" s="205">
        <f>IF(AZ785=2,G785,0)</f>
        <v>0</v>
      </c>
      <c r="BC785" s="205">
        <f>IF(AZ785=3,G785,0)</f>
        <v>0</v>
      </c>
      <c r="BD785" s="205">
        <f>IF(AZ785=4,G785,0)</f>
        <v>0</v>
      </c>
      <c r="BE785" s="205">
        <f>IF(AZ785=5,G785,0)</f>
        <v>0</v>
      </c>
      <c r="CA785" s="232">
        <v>1</v>
      </c>
      <c r="CB785" s="232">
        <v>7</v>
      </c>
    </row>
    <row r="786" spans="1:80">
      <c r="A786" s="241"/>
      <c r="B786" s="245"/>
      <c r="C786" s="375" t="s">
        <v>427</v>
      </c>
      <c r="D786" s="376"/>
      <c r="E786" s="246">
        <v>41.1</v>
      </c>
      <c r="F786" s="247"/>
      <c r="G786" s="248"/>
      <c r="H786" s="249"/>
      <c r="I786" s="243"/>
      <c r="J786" s="250"/>
      <c r="K786" s="243"/>
      <c r="M786" s="244" t="s">
        <v>427</v>
      </c>
      <c r="O786" s="232"/>
    </row>
    <row r="787" spans="1:80" ht="22.5">
      <c r="A787" s="233">
        <v>300</v>
      </c>
      <c r="B787" s="234" t="s">
        <v>1185</v>
      </c>
      <c r="C787" s="235" t="s">
        <v>1186</v>
      </c>
      <c r="D787" s="236" t="s">
        <v>1856</v>
      </c>
      <c r="E787" s="237">
        <v>16</v>
      </c>
      <c r="F787" s="237">
        <v>0</v>
      </c>
      <c r="G787" s="238">
        <f>E787*F787</f>
        <v>0</v>
      </c>
      <c r="H787" s="239">
        <v>1.4999999999999999E-4</v>
      </c>
      <c r="I787" s="240">
        <f>E787*H787</f>
        <v>2.3999999999999998E-3</v>
      </c>
      <c r="J787" s="239">
        <v>0</v>
      </c>
      <c r="K787" s="240">
        <f>E787*J787</f>
        <v>0</v>
      </c>
      <c r="O787" s="232">
        <v>2</v>
      </c>
      <c r="AA787" s="205">
        <v>1</v>
      </c>
      <c r="AB787" s="205">
        <v>7</v>
      </c>
      <c r="AC787" s="205">
        <v>7</v>
      </c>
      <c r="AZ787" s="205">
        <v>2</v>
      </c>
      <c r="BA787" s="205">
        <f>IF(AZ787=1,G787,0)</f>
        <v>0</v>
      </c>
      <c r="BB787" s="205">
        <f>IF(AZ787=2,G787,0)</f>
        <v>0</v>
      </c>
      <c r="BC787" s="205">
        <f>IF(AZ787=3,G787,0)</f>
        <v>0</v>
      </c>
      <c r="BD787" s="205">
        <f>IF(AZ787=4,G787,0)</f>
        <v>0</v>
      </c>
      <c r="BE787" s="205">
        <f>IF(AZ787=5,G787,0)</f>
        <v>0</v>
      </c>
      <c r="CA787" s="232">
        <v>1</v>
      </c>
      <c r="CB787" s="232">
        <v>7</v>
      </c>
    </row>
    <row r="788" spans="1:80">
      <c r="A788" s="241"/>
      <c r="B788" s="245"/>
      <c r="C788" s="375" t="s">
        <v>693</v>
      </c>
      <c r="D788" s="376"/>
      <c r="E788" s="246">
        <v>16</v>
      </c>
      <c r="F788" s="247"/>
      <c r="G788" s="248"/>
      <c r="H788" s="249"/>
      <c r="I788" s="243"/>
      <c r="J788" s="250"/>
      <c r="K788" s="243"/>
      <c r="M788" s="244" t="s">
        <v>693</v>
      </c>
      <c r="O788" s="232"/>
    </row>
    <row r="789" spans="1:80">
      <c r="A789" s="233">
        <v>301</v>
      </c>
      <c r="B789" s="234" t="s">
        <v>1189</v>
      </c>
      <c r="C789" s="235" t="s">
        <v>1190</v>
      </c>
      <c r="D789" s="236" t="s">
        <v>1856</v>
      </c>
      <c r="E789" s="237">
        <v>19.8</v>
      </c>
      <c r="F789" s="237">
        <v>0</v>
      </c>
      <c r="G789" s="238">
        <f>E789*F789</f>
        <v>0</v>
      </c>
      <c r="H789" s="239">
        <v>2.3000000000000001E-4</v>
      </c>
      <c r="I789" s="240">
        <f>E789*H789</f>
        <v>4.5539999999999999E-3</v>
      </c>
      <c r="J789" s="239">
        <v>0</v>
      </c>
      <c r="K789" s="240">
        <f>E789*J789</f>
        <v>0</v>
      </c>
      <c r="O789" s="232">
        <v>2</v>
      </c>
      <c r="AA789" s="205">
        <v>1</v>
      </c>
      <c r="AB789" s="205">
        <v>7</v>
      </c>
      <c r="AC789" s="205">
        <v>7</v>
      </c>
      <c r="AZ789" s="205">
        <v>2</v>
      </c>
      <c r="BA789" s="205">
        <f>IF(AZ789=1,G789,0)</f>
        <v>0</v>
      </c>
      <c r="BB789" s="205">
        <f>IF(AZ789=2,G789,0)</f>
        <v>0</v>
      </c>
      <c r="BC789" s="205">
        <f>IF(AZ789=3,G789,0)</f>
        <v>0</v>
      </c>
      <c r="BD789" s="205">
        <f>IF(AZ789=4,G789,0)</f>
        <v>0</v>
      </c>
      <c r="BE789" s="205">
        <f>IF(AZ789=5,G789,0)</f>
        <v>0</v>
      </c>
      <c r="CA789" s="232">
        <v>1</v>
      </c>
      <c r="CB789" s="232">
        <v>7</v>
      </c>
    </row>
    <row r="790" spans="1:80" ht="22.5">
      <c r="A790" s="241"/>
      <c r="B790" s="245"/>
      <c r="C790" s="375" t="s">
        <v>694</v>
      </c>
      <c r="D790" s="376"/>
      <c r="E790" s="246">
        <v>19.8</v>
      </c>
      <c r="F790" s="247"/>
      <c r="G790" s="248"/>
      <c r="H790" s="249"/>
      <c r="I790" s="243"/>
      <c r="J790" s="250"/>
      <c r="K790" s="243"/>
      <c r="M790" s="244" t="s">
        <v>694</v>
      </c>
      <c r="O790" s="232"/>
    </row>
    <row r="791" spans="1:80">
      <c r="A791" s="233">
        <v>302</v>
      </c>
      <c r="B791" s="234" t="s">
        <v>1193</v>
      </c>
      <c r="C791" s="235" t="s">
        <v>1194</v>
      </c>
      <c r="D791" s="236" t="s">
        <v>1856</v>
      </c>
      <c r="E791" s="237">
        <v>216.5625</v>
      </c>
      <c r="F791" s="237">
        <v>0</v>
      </c>
      <c r="G791" s="238">
        <f>E791*F791</f>
        <v>0</v>
      </c>
      <c r="H791" s="239">
        <v>4.0000000000000003E-5</v>
      </c>
      <c r="I791" s="240">
        <f>E791*H791</f>
        <v>8.6625000000000001E-3</v>
      </c>
      <c r="J791" s="239">
        <v>0</v>
      </c>
      <c r="K791" s="240">
        <f>E791*J791</f>
        <v>0</v>
      </c>
      <c r="O791" s="232">
        <v>2</v>
      </c>
      <c r="AA791" s="205">
        <v>1</v>
      </c>
      <c r="AB791" s="205">
        <v>7</v>
      </c>
      <c r="AC791" s="205">
        <v>7</v>
      </c>
      <c r="AZ791" s="205">
        <v>2</v>
      </c>
      <c r="BA791" s="205">
        <f>IF(AZ791=1,G791,0)</f>
        <v>0</v>
      </c>
      <c r="BB791" s="205">
        <f>IF(AZ791=2,G791,0)</f>
        <v>0</v>
      </c>
      <c r="BC791" s="205">
        <f>IF(AZ791=3,G791,0)</f>
        <v>0</v>
      </c>
      <c r="BD791" s="205">
        <f>IF(AZ791=4,G791,0)</f>
        <v>0</v>
      </c>
      <c r="BE791" s="205">
        <f>IF(AZ791=5,G791,0)</f>
        <v>0</v>
      </c>
      <c r="CA791" s="232">
        <v>1</v>
      </c>
      <c r="CB791" s="232">
        <v>7</v>
      </c>
    </row>
    <row r="792" spans="1:80">
      <c r="A792" s="241"/>
      <c r="B792" s="245"/>
      <c r="C792" s="375" t="s">
        <v>695</v>
      </c>
      <c r="D792" s="376"/>
      <c r="E792" s="246">
        <v>81.194999999999993</v>
      </c>
      <c r="F792" s="247"/>
      <c r="G792" s="248"/>
      <c r="H792" s="249"/>
      <c r="I792" s="243"/>
      <c r="J792" s="250"/>
      <c r="K792" s="243"/>
      <c r="M792" s="244" t="s">
        <v>695</v>
      </c>
      <c r="O792" s="232"/>
    </row>
    <row r="793" spans="1:80" ht="22.5">
      <c r="A793" s="241"/>
      <c r="B793" s="245"/>
      <c r="C793" s="375" t="s">
        <v>696</v>
      </c>
      <c r="D793" s="376"/>
      <c r="E793" s="246">
        <v>35.42</v>
      </c>
      <c r="F793" s="247"/>
      <c r="G793" s="248"/>
      <c r="H793" s="249"/>
      <c r="I793" s="243"/>
      <c r="J793" s="250"/>
      <c r="K793" s="243"/>
      <c r="M793" s="244" t="s">
        <v>696</v>
      </c>
      <c r="O793" s="232"/>
    </row>
    <row r="794" spans="1:80" ht="22.5">
      <c r="A794" s="241"/>
      <c r="B794" s="245"/>
      <c r="C794" s="375" t="s">
        <v>697</v>
      </c>
      <c r="D794" s="376"/>
      <c r="E794" s="246">
        <v>59.377499999999998</v>
      </c>
      <c r="F794" s="247"/>
      <c r="G794" s="248"/>
      <c r="H794" s="249"/>
      <c r="I794" s="243"/>
      <c r="J794" s="250"/>
      <c r="K794" s="243"/>
      <c r="M794" s="244" t="s">
        <v>697</v>
      </c>
      <c r="O794" s="232"/>
    </row>
    <row r="795" spans="1:80" ht="22.5">
      <c r="A795" s="241"/>
      <c r="B795" s="245"/>
      <c r="C795" s="375" t="s">
        <v>698</v>
      </c>
      <c r="D795" s="376"/>
      <c r="E795" s="246">
        <v>38.83</v>
      </c>
      <c r="F795" s="247"/>
      <c r="G795" s="248"/>
      <c r="H795" s="249"/>
      <c r="I795" s="243"/>
      <c r="J795" s="250"/>
      <c r="K795" s="243"/>
      <c r="M795" s="244" t="s">
        <v>698</v>
      </c>
      <c r="O795" s="232"/>
    </row>
    <row r="796" spans="1:80">
      <c r="A796" s="241"/>
      <c r="B796" s="245"/>
      <c r="C796" s="375" t="s">
        <v>699</v>
      </c>
      <c r="D796" s="376"/>
      <c r="E796" s="246">
        <v>1.74</v>
      </c>
      <c r="F796" s="247"/>
      <c r="G796" s="248"/>
      <c r="H796" s="249"/>
      <c r="I796" s="243"/>
      <c r="J796" s="250"/>
      <c r="K796" s="243"/>
      <c r="M796" s="244" t="s">
        <v>699</v>
      </c>
      <c r="O796" s="232"/>
    </row>
    <row r="797" spans="1:80">
      <c r="A797" s="328">
        <v>303</v>
      </c>
      <c r="B797" s="329" t="s">
        <v>65</v>
      </c>
      <c r="C797" s="330" t="s">
        <v>66</v>
      </c>
      <c r="D797" s="331" t="s">
        <v>1739</v>
      </c>
      <c r="E797" s="332">
        <v>56.265000000000001</v>
      </c>
      <c r="F797" s="332">
        <v>0</v>
      </c>
      <c r="G797" s="333">
        <f>E797*F797</f>
        <v>0</v>
      </c>
      <c r="H797" s="239">
        <v>1.9E-2</v>
      </c>
      <c r="I797" s="240">
        <f>E797*H797</f>
        <v>1.069035</v>
      </c>
      <c r="J797" s="239"/>
      <c r="K797" s="240">
        <f>E797*J797</f>
        <v>0</v>
      </c>
      <c r="O797" s="232">
        <v>2</v>
      </c>
      <c r="AA797" s="205">
        <v>3</v>
      </c>
      <c r="AB797" s="205">
        <v>7</v>
      </c>
      <c r="AC797" s="205">
        <v>59763717</v>
      </c>
      <c r="AZ797" s="205">
        <v>2</v>
      </c>
      <c r="BA797" s="205">
        <f>IF(AZ797=1,G797,0)</f>
        <v>0</v>
      </c>
      <c r="BB797" s="205">
        <f>IF(AZ797=2,G797,0)</f>
        <v>0</v>
      </c>
      <c r="BC797" s="205">
        <f>IF(AZ797=3,G797,0)</f>
        <v>0</v>
      </c>
      <c r="BD797" s="205">
        <f>IF(AZ797=4,G797,0)</f>
        <v>0</v>
      </c>
      <c r="BE797" s="205">
        <f>IF(AZ797=5,G797,0)</f>
        <v>0</v>
      </c>
      <c r="CA797" s="232">
        <v>3</v>
      </c>
      <c r="CB797" s="232">
        <v>7</v>
      </c>
    </row>
    <row r="798" spans="1:80">
      <c r="A798" s="334"/>
      <c r="B798" s="335"/>
      <c r="C798" s="381" t="s">
        <v>700</v>
      </c>
      <c r="D798" s="382"/>
      <c r="E798" s="336">
        <v>50.765000000000001</v>
      </c>
      <c r="F798" s="337"/>
      <c r="G798" s="338"/>
      <c r="H798" s="249"/>
      <c r="I798" s="243"/>
      <c r="J798" s="250"/>
      <c r="K798" s="243"/>
      <c r="M798" s="244" t="s">
        <v>700</v>
      </c>
      <c r="O798" s="232"/>
    </row>
    <row r="799" spans="1:80">
      <c r="A799" s="334"/>
      <c r="B799" s="335"/>
      <c r="C799" s="381" t="s">
        <v>701</v>
      </c>
      <c r="D799" s="382"/>
      <c r="E799" s="336">
        <v>5.5</v>
      </c>
      <c r="F799" s="337"/>
      <c r="G799" s="338"/>
      <c r="H799" s="249"/>
      <c r="I799" s="243"/>
      <c r="J799" s="250"/>
      <c r="K799" s="243"/>
      <c r="M799" s="244" t="s">
        <v>701</v>
      </c>
      <c r="O799" s="232"/>
    </row>
    <row r="800" spans="1:80" ht="22.5">
      <c r="A800" s="328">
        <v>304</v>
      </c>
      <c r="B800" s="329" t="s">
        <v>1203</v>
      </c>
      <c r="C800" s="330" t="s">
        <v>1204</v>
      </c>
      <c r="D800" s="331" t="s">
        <v>1739</v>
      </c>
      <c r="E800" s="332">
        <v>8.4250000000000007</v>
      </c>
      <c r="F800" s="332">
        <v>0</v>
      </c>
      <c r="G800" s="333">
        <f>E800*F800</f>
        <v>0</v>
      </c>
      <c r="H800" s="239">
        <v>1.9199999999999998E-2</v>
      </c>
      <c r="I800" s="240">
        <f>E800*H800</f>
        <v>0.16175999999999999</v>
      </c>
      <c r="J800" s="239"/>
      <c r="K800" s="240">
        <f>E800*J800</f>
        <v>0</v>
      </c>
      <c r="O800" s="232">
        <v>2</v>
      </c>
      <c r="AA800" s="205">
        <v>3</v>
      </c>
      <c r="AB800" s="205">
        <v>7</v>
      </c>
      <c r="AC800" s="205">
        <v>597642031</v>
      </c>
      <c r="AZ800" s="205">
        <v>2</v>
      </c>
      <c r="BA800" s="205">
        <f>IF(AZ800=1,G800,0)</f>
        <v>0</v>
      </c>
      <c r="BB800" s="205">
        <f>IF(AZ800=2,G800,0)</f>
        <v>0</v>
      </c>
      <c r="BC800" s="205">
        <f>IF(AZ800=3,G800,0)</f>
        <v>0</v>
      </c>
      <c r="BD800" s="205">
        <f>IF(AZ800=4,G800,0)</f>
        <v>0</v>
      </c>
      <c r="BE800" s="205">
        <f>IF(AZ800=5,G800,0)</f>
        <v>0</v>
      </c>
      <c r="CA800" s="232">
        <v>3</v>
      </c>
      <c r="CB800" s="232">
        <v>7</v>
      </c>
    </row>
    <row r="801" spans="1:80">
      <c r="A801" s="334"/>
      <c r="B801" s="335"/>
      <c r="C801" s="381" t="s">
        <v>702</v>
      </c>
      <c r="D801" s="382"/>
      <c r="E801" s="336">
        <v>5.8079999999999998</v>
      </c>
      <c r="F801" s="337"/>
      <c r="G801" s="338"/>
      <c r="H801" s="249"/>
      <c r="I801" s="243"/>
      <c r="J801" s="250"/>
      <c r="K801" s="243"/>
      <c r="M801" s="244" t="s">
        <v>702</v>
      </c>
      <c r="O801" s="232"/>
    </row>
    <row r="802" spans="1:80">
      <c r="A802" s="334"/>
      <c r="B802" s="335"/>
      <c r="C802" s="381" t="s">
        <v>703</v>
      </c>
      <c r="D802" s="382"/>
      <c r="E802" s="336">
        <v>1</v>
      </c>
      <c r="F802" s="337"/>
      <c r="G802" s="338"/>
      <c r="H802" s="249"/>
      <c r="I802" s="243"/>
      <c r="J802" s="250"/>
      <c r="K802" s="243"/>
      <c r="M802" s="244" t="s">
        <v>703</v>
      </c>
      <c r="O802" s="232"/>
    </row>
    <row r="803" spans="1:80">
      <c r="A803" s="334"/>
      <c r="B803" s="335"/>
      <c r="C803" s="381" t="s">
        <v>704</v>
      </c>
      <c r="D803" s="382"/>
      <c r="E803" s="336">
        <v>1.617</v>
      </c>
      <c r="F803" s="337"/>
      <c r="G803" s="338"/>
      <c r="H803" s="249"/>
      <c r="I803" s="243"/>
      <c r="J803" s="250"/>
      <c r="K803" s="243"/>
      <c r="M803" s="244" t="s">
        <v>704</v>
      </c>
      <c r="O803" s="232"/>
    </row>
    <row r="804" spans="1:80">
      <c r="A804" s="328">
        <v>305</v>
      </c>
      <c r="B804" s="329" t="s">
        <v>1207</v>
      </c>
      <c r="C804" s="330" t="s">
        <v>1208</v>
      </c>
      <c r="D804" s="331" t="s">
        <v>1739</v>
      </c>
      <c r="E804" s="332">
        <v>49.71</v>
      </c>
      <c r="F804" s="332">
        <v>0</v>
      </c>
      <c r="G804" s="333">
        <f>E804*F804</f>
        <v>0</v>
      </c>
      <c r="H804" s="239">
        <v>1.8200000000000001E-2</v>
      </c>
      <c r="I804" s="240">
        <f>E804*H804</f>
        <v>0.90472200000000003</v>
      </c>
      <c r="J804" s="239"/>
      <c r="K804" s="240">
        <f>E804*J804</f>
        <v>0</v>
      </c>
      <c r="O804" s="232">
        <v>2</v>
      </c>
      <c r="AA804" s="205">
        <v>3</v>
      </c>
      <c r="AB804" s="205">
        <v>7</v>
      </c>
      <c r="AC804" s="205">
        <v>59764224</v>
      </c>
      <c r="AZ804" s="205">
        <v>2</v>
      </c>
      <c r="BA804" s="205">
        <f>IF(AZ804=1,G804,0)</f>
        <v>0</v>
      </c>
      <c r="BB804" s="205">
        <f>IF(AZ804=2,G804,0)</f>
        <v>0</v>
      </c>
      <c r="BC804" s="205">
        <f>IF(AZ804=3,G804,0)</f>
        <v>0</v>
      </c>
      <c r="BD804" s="205">
        <f>IF(AZ804=4,G804,0)</f>
        <v>0</v>
      </c>
      <c r="BE804" s="205">
        <f>IF(AZ804=5,G804,0)</f>
        <v>0</v>
      </c>
      <c r="CA804" s="232">
        <v>3</v>
      </c>
      <c r="CB804" s="232">
        <v>7</v>
      </c>
    </row>
    <row r="805" spans="1:80">
      <c r="A805" s="334"/>
      <c r="B805" s="335"/>
      <c r="C805" s="381" t="s">
        <v>705</v>
      </c>
      <c r="D805" s="382"/>
      <c r="E805" s="336">
        <v>45.21</v>
      </c>
      <c r="F805" s="337"/>
      <c r="G805" s="338"/>
      <c r="H805" s="249"/>
      <c r="I805" s="243"/>
      <c r="J805" s="250"/>
      <c r="K805" s="243"/>
      <c r="M805" s="244" t="s">
        <v>705</v>
      </c>
      <c r="O805" s="232"/>
    </row>
    <row r="806" spans="1:80">
      <c r="A806" s="334"/>
      <c r="B806" s="335"/>
      <c r="C806" s="381" t="s">
        <v>706</v>
      </c>
      <c r="D806" s="382"/>
      <c r="E806" s="336">
        <v>4.5</v>
      </c>
      <c r="F806" s="337"/>
      <c r="G806" s="338"/>
      <c r="H806" s="249"/>
      <c r="I806" s="243"/>
      <c r="J806" s="250"/>
      <c r="K806" s="243"/>
      <c r="M806" s="244" t="s">
        <v>706</v>
      </c>
      <c r="O806" s="232"/>
    </row>
    <row r="807" spans="1:80" ht="22.5">
      <c r="A807" s="328">
        <v>306</v>
      </c>
      <c r="B807" s="329" t="s">
        <v>707</v>
      </c>
      <c r="C807" s="330" t="s">
        <v>708</v>
      </c>
      <c r="D807" s="331" t="s">
        <v>1739</v>
      </c>
      <c r="E807" s="332">
        <v>2.7719999999999998</v>
      </c>
      <c r="F807" s="332">
        <v>0</v>
      </c>
      <c r="G807" s="333">
        <f>E807*F807</f>
        <v>0</v>
      </c>
      <c r="H807" s="239">
        <v>1.9199999999999998E-2</v>
      </c>
      <c r="I807" s="240">
        <f>E807*H807</f>
        <v>5.3222399999999989E-2</v>
      </c>
      <c r="J807" s="239"/>
      <c r="K807" s="240">
        <f>E807*J807</f>
        <v>0</v>
      </c>
      <c r="O807" s="232">
        <v>2</v>
      </c>
      <c r="AA807" s="205">
        <v>3</v>
      </c>
      <c r="AB807" s="205">
        <v>7</v>
      </c>
      <c r="AC807" s="205">
        <v>597642400</v>
      </c>
      <c r="AZ807" s="205">
        <v>2</v>
      </c>
      <c r="BA807" s="205">
        <f>IF(AZ807=1,G807,0)</f>
        <v>0</v>
      </c>
      <c r="BB807" s="205">
        <f>IF(AZ807=2,G807,0)</f>
        <v>0</v>
      </c>
      <c r="BC807" s="205">
        <f>IF(AZ807=3,G807,0)</f>
        <v>0</v>
      </c>
      <c r="BD807" s="205">
        <f>IF(AZ807=4,G807,0)</f>
        <v>0</v>
      </c>
      <c r="BE807" s="205">
        <f>IF(AZ807=5,G807,0)</f>
        <v>0</v>
      </c>
      <c r="CA807" s="232">
        <v>3</v>
      </c>
      <c r="CB807" s="232">
        <v>7</v>
      </c>
    </row>
    <row r="808" spans="1:80">
      <c r="A808" s="334"/>
      <c r="B808" s="335"/>
      <c r="C808" s="381" t="s">
        <v>681</v>
      </c>
      <c r="D808" s="382"/>
      <c r="E808" s="336">
        <v>0</v>
      </c>
      <c r="F808" s="337"/>
      <c r="G808" s="338"/>
      <c r="H808" s="249"/>
      <c r="I808" s="243"/>
      <c r="J808" s="250"/>
      <c r="K808" s="243"/>
      <c r="M808" s="244" t="s">
        <v>681</v>
      </c>
      <c r="O808" s="232"/>
    </row>
    <row r="809" spans="1:80">
      <c r="A809" s="334"/>
      <c r="B809" s="335"/>
      <c r="C809" s="381" t="s">
        <v>709</v>
      </c>
      <c r="D809" s="382"/>
      <c r="E809" s="336">
        <v>2.7719999999999998</v>
      </c>
      <c r="F809" s="337"/>
      <c r="G809" s="338"/>
      <c r="H809" s="249"/>
      <c r="I809" s="243"/>
      <c r="J809" s="250"/>
      <c r="K809" s="243"/>
      <c r="M809" s="244" t="s">
        <v>709</v>
      </c>
      <c r="O809" s="232"/>
    </row>
    <row r="810" spans="1:80">
      <c r="A810" s="233">
        <v>307</v>
      </c>
      <c r="B810" s="234" t="s">
        <v>78</v>
      </c>
      <c r="C810" s="235" t="s">
        <v>79</v>
      </c>
      <c r="D810" s="236" t="s">
        <v>1581</v>
      </c>
      <c r="E810" s="237"/>
      <c r="F810" s="237">
        <v>0</v>
      </c>
      <c r="G810" s="238">
        <f>E810*F810</f>
        <v>0</v>
      </c>
      <c r="H810" s="239">
        <v>0</v>
      </c>
      <c r="I810" s="240">
        <f>E810*H810</f>
        <v>0</v>
      </c>
      <c r="J810" s="239"/>
      <c r="K810" s="240">
        <f>E810*J810</f>
        <v>0</v>
      </c>
      <c r="O810" s="232">
        <v>2</v>
      </c>
      <c r="AA810" s="205">
        <v>7</v>
      </c>
      <c r="AB810" s="205">
        <v>1002</v>
      </c>
      <c r="AC810" s="205">
        <v>5</v>
      </c>
      <c r="AZ810" s="205">
        <v>2</v>
      </c>
      <c r="BA810" s="205">
        <f>IF(AZ810=1,G810,0)</f>
        <v>0</v>
      </c>
      <c r="BB810" s="205">
        <f>IF(AZ810=2,G810,0)</f>
        <v>0</v>
      </c>
      <c r="BC810" s="205">
        <f>IF(AZ810=3,G810,0)</f>
        <v>0</v>
      </c>
      <c r="BD810" s="205">
        <f>IF(AZ810=4,G810,0)</f>
        <v>0</v>
      </c>
      <c r="BE810" s="205">
        <f>IF(AZ810=5,G810,0)</f>
        <v>0</v>
      </c>
      <c r="CA810" s="232">
        <v>7</v>
      </c>
      <c r="CB810" s="232">
        <v>1002</v>
      </c>
    </row>
    <row r="811" spans="1:80">
      <c r="A811" s="251"/>
      <c r="B811" s="252" t="s">
        <v>1662</v>
      </c>
      <c r="C811" s="253" t="s">
        <v>1168</v>
      </c>
      <c r="D811" s="254"/>
      <c r="E811" s="255"/>
      <c r="F811" s="256"/>
      <c r="G811" s="257">
        <f>SUM(G766:G810)</f>
        <v>0</v>
      </c>
      <c r="H811" s="258"/>
      <c r="I811" s="259">
        <f>SUM(I766:I810)</f>
        <v>2.4990429000000001</v>
      </c>
      <c r="J811" s="258"/>
      <c r="K811" s="259">
        <f>SUM(K766:K810)</f>
        <v>0</v>
      </c>
      <c r="O811" s="232">
        <v>4</v>
      </c>
      <c r="BA811" s="260">
        <f>SUM(BA766:BA810)</f>
        <v>0</v>
      </c>
      <c r="BB811" s="260">
        <f>SUM(BB766:BB810)</f>
        <v>0</v>
      </c>
      <c r="BC811" s="260">
        <f>SUM(BC766:BC810)</f>
        <v>0</v>
      </c>
      <c r="BD811" s="260">
        <f>SUM(BD766:BD810)</f>
        <v>0</v>
      </c>
      <c r="BE811" s="260">
        <f>SUM(BE766:BE810)</f>
        <v>0</v>
      </c>
    </row>
    <row r="812" spans="1:80">
      <c r="A812" s="222" t="s">
        <v>1659</v>
      </c>
      <c r="B812" s="223" t="s">
        <v>1213</v>
      </c>
      <c r="C812" s="224" t="s">
        <v>1214</v>
      </c>
      <c r="D812" s="225"/>
      <c r="E812" s="226"/>
      <c r="F812" s="226"/>
      <c r="G812" s="227"/>
      <c r="H812" s="228"/>
      <c r="I812" s="229"/>
      <c r="J812" s="230"/>
      <c r="K812" s="231"/>
      <c r="O812" s="232">
        <v>1</v>
      </c>
    </row>
    <row r="813" spans="1:80">
      <c r="A813" s="233">
        <v>308</v>
      </c>
      <c r="B813" s="234" t="s">
        <v>1216</v>
      </c>
      <c r="C813" s="235" t="s">
        <v>1217</v>
      </c>
      <c r="D813" s="236" t="s">
        <v>1739</v>
      </c>
      <c r="E813" s="237">
        <v>11.89</v>
      </c>
      <c r="F813" s="237">
        <v>0</v>
      </c>
      <c r="G813" s="238">
        <f>E813*F813</f>
        <v>0</v>
      </c>
      <c r="H813" s="239">
        <v>0</v>
      </c>
      <c r="I813" s="240">
        <f>E813*H813</f>
        <v>0</v>
      </c>
      <c r="J813" s="239">
        <v>0</v>
      </c>
      <c r="K813" s="240">
        <f>E813*J813</f>
        <v>0</v>
      </c>
      <c r="O813" s="232">
        <v>2</v>
      </c>
      <c r="AA813" s="205">
        <v>1</v>
      </c>
      <c r="AB813" s="205">
        <v>7</v>
      </c>
      <c r="AC813" s="205">
        <v>7</v>
      </c>
      <c r="AZ813" s="205">
        <v>2</v>
      </c>
      <c r="BA813" s="205">
        <f>IF(AZ813=1,G813,0)</f>
        <v>0</v>
      </c>
      <c r="BB813" s="205">
        <f>IF(AZ813=2,G813,0)</f>
        <v>0</v>
      </c>
      <c r="BC813" s="205">
        <f>IF(AZ813=3,G813,0)</f>
        <v>0</v>
      </c>
      <c r="BD813" s="205">
        <f>IF(AZ813=4,G813,0)</f>
        <v>0</v>
      </c>
      <c r="BE813" s="205">
        <f>IF(AZ813=5,G813,0)</f>
        <v>0</v>
      </c>
      <c r="CA813" s="232">
        <v>1</v>
      </c>
      <c r="CB813" s="232">
        <v>7</v>
      </c>
    </row>
    <row r="814" spans="1:80">
      <c r="A814" s="241"/>
      <c r="B814" s="245"/>
      <c r="C814" s="375" t="s">
        <v>429</v>
      </c>
      <c r="D814" s="376"/>
      <c r="E814" s="246">
        <v>11.89</v>
      </c>
      <c r="F814" s="247"/>
      <c r="G814" s="248"/>
      <c r="H814" s="249"/>
      <c r="I814" s="243"/>
      <c r="J814" s="250"/>
      <c r="K814" s="243"/>
      <c r="M814" s="244" t="s">
        <v>429</v>
      </c>
      <c r="O814" s="232"/>
    </row>
    <row r="815" spans="1:80">
      <c r="A815" s="233">
        <v>309</v>
      </c>
      <c r="B815" s="234" t="s">
        <v>1219</v>
      </c>
      <c r="C815" s="235" t="s">
        <v>1220</v>
      </c>
      <c r="D815" s="236" t="s">
        <v>1856</v>
      </c>
      <c r="E815" s="237">
        <v>13.57</v>
      </c>
      <c r="F815" s="237">
        <v>0</v>
      </c>
      <c r="G815" s="238">
        <f>E815*F815</f>
        <v>0</v>
      </c>
      <c r="H815" s="239">
        <v>3.0000000000000001E-5</v>
      </c>
      <c r="I815" s="240">
        <f>E815*H815</f>
        <v>4.0710000000000003E-4</v>
      </c>
      <c r="J815" s="239">
        <v>0</v>
      </c>
      <c r="K815" s="240">
        <f>E815*J815</f>
        <v>0</v>
      </c>
      <c r="O815" s="232">
        <v>2</v>
      </c>
      <c r="AA815" s="205">
        <v>1</v>
      </c>
      <c r="AB815" s="205">
        <v>7</v>
      </c>
      <c r="AC815" s="205">
        <v>7</v>
      </c>
      <c r="AZ815" s="205">
        <v>2</v>
      </c>
      <c r="BA815" s="205">
        <f>IF(AZ815=1,G815,0)</f>
        <v>0</v>
      </c>
      <c r="BB815" s="205">
        <f>IF(AZ815=2,G815,0)</f>
        <v>0</v>
      </c>
      <c r="BC815" s="205">
        <f>IF(AZ815=3,G815,0)</f>
        <v>0</v>
      </c>
      <c r="BD815" s="205">
        <f>IF(AZ815=4,G815,0)</f>
        <v>0</v>
      </c>
      <c r="BE815" s="205">
        <f>IF(AZ815=5,G815,0)</f>
        <v>0</v>
      </c>
      <c r="CA815" s="232">
        <v>1</v>
      </c>
      <c r="CB815" s="232">
        <v>7</v>
      </c>
    </row>
    <row r="816" spans="1:80">
      <c r="A816" s="241"/>
      <c r="B816" s="245"/>
      <c r="C816" s="375" t="s">
        <v>710</v>
      </c>
      <c r="D816" s="376"/>
      <c r="E816" s="246">
        <v>13.57</v>
      </c>
      <c r="F816" s="247"/>
      <c r="G816" s="248"/>
      <c r="H816" s="249"/>
      <c r="I816" s="243"/>
      <c r="J816" s="250"/>
      <c r="K816" s="243"/>
      <c r="M816" s="244" t="s">
        <v>710</v>
      </c>
      <c r="O816" s="232"/>
    </row>
    <row r="817" spans="1:80">
      <c r="A817" s="233">
        <v>310</v>
      </c>
      <c r="B817" s="234" t="s">
        <v>1225</v>
      </c>
      <c r="C817" s="235" t="s">
        <v>1226</v>
      </c>
      <c r="D817" s="236" t="s">
        <v>1739</v>
      </c>
      <c r="E817" s="237">
        <v>11.89</v>
      </c>
      <c r="F817" s="237">
        <v>0</v>
      </c>
      <c r="G817" s="238">
        <f>E817*F817</f>
        <v>0</v>
      </c>
      <c r="H817" s="239">
        <v>3.6000000000000002E-4</v>
      </c>
      <c r="I817" s="240">
        <f>E817*H817</f>
        <v>4.2804000000000002E-3</v>
      </c>
      <c r="J817" s="239">
        <v>0</v>
      </c>
      <c r="K817" s="240">
        <f>E817*J817</f>
        <v>0</v>
      </c>
      <c r="O817" s="232">
        <v>2</v>
      </c>
      <c r="AA817" s="205">
        <v>1</v>
      </c>
      <c r="AB817" s="205">
        <v>7</v>
      </c>
      <c r="AC817" s="205">
        <v>7</v>
      </c>
      <c r="AZ817" s="205">
        <v>2</v>
      </c>
      <c r="BA817" s="205">
        <f>IF(AZ817=1,G817,0)</f>
        <v>0</v>
      </c>
      <c r="BB817" s="205">
        <f>IF(AZ817=2,G817,0)</f>
        <v>0</v>
      </c>
      <c r="BC817" s="205">
        <f>IF(AZ817=3,G817,0)</f>
        <v>0</v>
      </c>
      <c r="BD817" s="205">
        <f>IF(AZ817=4,G817,0)</f>
        <v>0</v>
      </c>
      <c r="BE817" s="205">
        <f>IF(AZ817=5,G817,0)</f>
        <v>0</v>
      </c>
      <c r="CA817" s="232">
        <v>1</v>
      </c>
      <c r="CB817" s="232">
        <v>7</v>
      </c>
    </row>
    <row r="818" spans="1:80">
      <c r="A818" s="241"/>
      <c r="B818" s="245"/>
      <c r="C818" s="375" t="s">
        <v>429</v>
      </c>
      <c r="D818" s="376"/>
      <c r="E818" s="246">
        <v>11.89</v>
      </c>
      <c r="F818" s="247"/>
      <c r="G818" s="248"/>
      <c r="H818" s="249"/>
      <c r="I818" s="243"/>
      <c r="J818" s="250"/>
      <c r="K818" s="243"/>
      <c r="M818" s="244" t="s">
        <v>429</v>
      </c>
      <c r="O818" s="232"/>
    </row>
    <row r="819" spans="1:80">
      <c r="A819" s="233">
        <v>311</v>
      </c>
      <c r="B819" s="234" t="s">
        <v>1227</v>
      </c>
      <c r="C819" s="235" t="s">
        <v>1228</v>
      </c>
      <c r="D819" s="236" t="s">
        <v>1856</v>
      </c>
      <c r="E819" s="237">
        <v>14</v>
      </c>
      <c r="F819" s="237">
        <v>0</v>
      </c>
      <c r="G819" s="238">
        <f>E819*F819</f>
        <v>0</v>
      </c>
      <c r="H819" s="239">
        <v>1.4999999999999999E-4</v>
      </c>
      <c r="I819" s="240">
        <f>E819*H819</f>
        <v>2.0999999999999999E-3</v>
      </c>
      <c r="J819" s="239"/>
      <c r="K819" s="240">
        <f>E819*J819</f>
        <v>0</v>
      </c>
      <c r="O819" s="232">
        <v>2</v>
      </c>
      <c r="AA819" s="205">
        <v>3</v>
      </c>
      <c r="AB819" s="205">
        <v>7</v>
      </c>
      <c r="AC819" s="205">
        <v>28342400</v>
      </c>
      <c r="AZ819" s="205">
        <v>2</v>
      </c>
      <c r="BA819" s="205">
        <f>IF(AZ819=1,G819,0)</f>
        <v>0</v>
      </c>
      <c r="BB819" s="205">
        <f>IF(AZ819=2,G819,0)</f>
        <v>0</v>
      </c>
      <c r="BC819" s="205">
        <f>IF(AZ819=3,G819,0)</f>
        <v>0</v>
      </c>
      <c r="BD819" s="205">
        <f>IF(AZ819=4,G819,0)</f>
        <v>0</v>
      </c>
      <c r="BE819" s="205">
        <f>IF(AZ819=5,G819,0)</f>
        <v>0</v>
      </c>
      <c r="CA819" s="232">
        <v>3</v>
      </c>
      <c r="CB819" s="232">
        <v>7</v>
      </c>
    </row>
    <row r="820" spans="1:80">
      <c r="A820" s="241"/>
      <c r="B820" s="245"/>
      <c r="C820" s="375" t="s">
        <v>2265</v>
      </c>
      <c r="D820" s="376"/>
      <c r="E820" s="246">
        <v>14</v>
      </c>
      <c r="F820" s="247"/>
      <c r="G820" s="248"/>
      <c r="H820" s="249"/>
      <c r="I820" s="243"/>
      <c r="J820" s="250"/>
      <c r="K820" s="243"/>
      <c r="M820" s="244">
        <v>14</v>
      </c>
      <c r="O820" s="232"/>
    </row>
    <row r="821" spans="1:80">
      <c r="A821" s="328">
        <v>312</v>
      </c>
      <c r="B821" s="329" t="s">
        <v>1230</v>
      </c>
      <c r="C821" s="330" t="s">
        <v>1231</v>
      </c>
      <c r="D821" s="331" t="s">
        <v>1739</v>
      </c>
      <c r="E821" s="332">
        <v>13.079000000000001</v>
      </c>
      <c r="F821" s="332">
        <v>0</v>
      </c>
      <c r="G821" s="333">
        <f>E821*F821</f>
        <v>0</v>
      </c>
      <c r="H821" s="239">
        <v>3.3E-3</v>
      </c>
      <c r="I821" s="240">
        <f>E821*H821</f>
        <v>4.3160700000000003E-2</v>
      </c>
      <c r="J821" s="239"/>
      <c r="K821" s="240">
        <f>E821*J821</f>
        <v>0</v>
      </c>
      <c r="O821" s="232">
        <v>2</v>
      </c>
      <c r="AA821" s="205">
        <v>3</v>
      </c>
      <c r="AB821" s="205">
        <v>7</v>
      </c>
      <c r="AC821" s="205">
        <v>28410110</v>
      </c>
      <c r="AZ821" s="205">
        <v>2</v>
      </c>
      <c r="BA821" s="205">
        <f>IF(AZ821=1,G821,0)</f>
        <v>0</v>
      </c>
      <c r="BB821" s="205">
        <f>IF(AZ821=2,G821,0)</f>
        <v>0</v>
      </c>
      <c r="BC821" s="205">
        <f>IF(AZ821=3,G821,0)</f>
        <v>0</v>
      </c>
      <c r="BD821" s="205">
        <f>IF(AZ821=4,G821,0)</f>
        <v>0</v>
      </c>
      <c r="BE821" s="205">
        <f>IF(AZ821=5,G821,0)</f>
        <v>0</v>
      </c>
      <c r="CA821" s="232">
        <v>3</v>
      </c>
      <c r="CB821" s="232">
        <v>7</v>
      </c>
    </row>
    <row r="822" spans="1:80">
      <c r="A822" s="334"/>
      <c r="B822" s="335"/>
      <c r="C822" s="381" t="s">
        <v>711</v>
      </c>
      <c r="D822" s="382"/>
      <c r="E822" s="336">
        <v>13.079000000000001</v>
      </c>
      <c r="F822" s="337"/>
      <c r="G822" s="338"/>
      <c r="H822" s="249"/>
      <c r="I822" s="243"/>
      <c r="J822" s="250"/>
      <c r="K822" s="243"/>
      <c r="M822" s="244" t="s">
        <v>711</v>
      </c>
      <c r="O822" s="232"/>
    </row>
    <row r="823" spans="1:80">
      <c r="A823" s="233">
        <v>313</v>
      </c>
      <c r="B823" s="234" t="s">
        <v>1233</v>
      </c>
      <c r="C823" s="235" t="s">
        <v>1234</v>
      </c>
      <c r="D823" s="236" t="s">
        <v>1581</v>
      </c>
      <c r="E823" s="237"/>
      <c r="F823" s="237">
        <v>0</v>
      </c>
      <c r="G823" s="238">
        <f>E823*F823</f>
        <v>0</v>
      </c>
      <c r="H823" s="239">
        <v>0</v>
      </c>
      <c r="I823" s="240">
        <f>E823*H823</f>
        <v>0</v>
      </c>
      <c r="J823" s="239"/>
      <c r="K823" s="240">
        <f>E823*J823</f>
        <v>0</v>
      </c>
      <c r="O823" s="232">
        <v>2</v>
      </c>
      <c r="AA823" s="205">
        <v>7</v>
      </c>
      <c r="AB823" s="205">
        <v>1002</v>
      </c>
      <c r="AC823" s="205">
        <v>5</v>
      </c>
      <c r="AZ823" s="205">
        <v>2</v>
      </c>
      <c r="BA823" s="205">
        <f>IF(AZ823=1,G823,0)</f>
        <v>0</v>
      </c>
      <c r="BB823" s="205">
        <f>IF(AZ823=2,G823,0)</f>
        <v>0</v>
      </c>
      <c r="BC823" s="205">
        <f>IF(AZ823=3,G823,0)</f>
        <v>0</v>
      </c>
      <c r="BD823" s="205">
        <f>IF(AZ823=4,G823,0)</f>
        <v>0</v>
      </c>
      <c r="BE823" s="205">
        <f>IF(AZ823=5,G823,0)</f>
        <v>0</v>
      </c>
      <c r="CA823" s="232">
        <v>7</v>
      </c>
      <c r="CB823" s="232">
        <v>1002</v>
      </c>
    </row>
    <row r="824" spans="1:80">
      <c r="A824" s="251"/>
      <c r="B824" s="252" t="s">
        <v>1662</v>
      </c>
      <c r="C824" s="253" t="s">
        <v>1215</v>
      </c>
      <c r="D824" s="254"/>
      <c r="E824" s="255"/>
      <c r="F824" s="256"/>
      <c r="G824" s="257">
        <f>SUM(G812:G823)</f>
        <v>0</v>
      </c>
      <c r="H824" s="258"/>
      <c r="I824" s="259">
        <f>SUM(I812:I823)</f>
        <v>4.9948200000000005E-2</v>
      </c>
      <c r="J824" s="258"/>
      <c r="K824" s="259">
        <f>SUM(K812:K823)</f>
        <v>0</v>
      </c>
      <c r="O824" s="232">
        <v>4</v>
      </c>
      <c r="BA824" s="260">
        <f>SUM(BA812:BA823)</f>
        <v>0</v>
      </c>
      <c r="BB824" s="260">
        <f>SUM(BB812:BB823)</f>
        <v>0</v>
      </c>
      <c r="BC824" s="260">
        <f>SUM(BC812:BC823)</f>
        <v>0</v>
      </c>
      <c r="BD824" s="260">
        <f>SUM(BD812:BD823)</f>
        <v>0</v>
      </c>
      <c r="BE824" s="260">
        <f>SUM(BE812:BE823)</f>
        <v>0</v>
      </c>
    </row>
    <row r="825" spans="1:80">
      <c r="A825" s="222" t="s">
        <v>1659</v>
      </c>
      <c r="B825" s="223" t="s">
        <v>1235</v>
      </c>
      <c r="C825" s="224" t="s">
        <v>1236</v>
      </c>
      <c r="D825" s="225"/>
      <c r="E825" s="226"/>
      <c r="F825" s="226"/>
      <c r="G825" s="227"/>
      <c r="H825" s="228"/>
      <c r="I825" s="229"/>
      <c r="J825" s="230"/>
      <c r="K825" s="231"/>
      <c r="O825" s="232">
        <v>1</v>
      </c>
    </row>
    <row r="826" spans="1:80" ht="22.5">
      <c r="A826" s="328">
        <v>314</v>
      </c>
      <c r="B826" s="329" t="s">
        <v>1238</v>
      </c>
      <c r="C826" s="330" t="s">
        <v>1239</v>
      </c>
      <c r="D826" s="331" t="s">
        <v>1739</v>
      </c>
      <c r="E826" s="332">
        <v>120.29</v>
      </c>
      <c r="F826" s="332">
        <v>0</v>
      </c>
      <c r="G826" s="333">
        <f>E826*F826</f>
        <v>0</v>
      </c>
      <c r="H826" s="239">
        <v>4.13E-3</v>
      </c>
      <c r="I826" s="240">
        <f>E826*H826</f>
        <v>0.49679770000000001</v>
      </c>
      <c r="J826" s="239">
        <v>0</v>
      </c>
      <c r="K826" s="240">
        <f>E826*J826</f>
        <v>0</v>
      </c>
      <c r="O826" s="232">
        <v>2</v>
      </c>
      <c r="AA826" s="205">
        <v>1</v>
      </c>
      <c r="AB826" s="205">
        <v>7</v>
      </c>
      <c r="AC826" s="205">
        <v>7</v>
      </c>
      <c r="AZ826" s="205">
        <v>2</v>
      </c>
      <c r="BA826" s="205">
        <f>IF(AZ826=1,G826,0)</f>
        <v>0</v>
      </c>
      <c r="BB826" s="205">
        <f>IF(AZ826=2,G826,0)</f>
        <v>0</v>
      </c>
      <c r="BC826" s="205">
        <f>IF(AZ826=3,G826,0)</f>
        <v>0</v>
      </c>
      <c r="BD826" s="205">
        <f>IF(AZ826=4,G826,0)</f>
        <v>0</v>
      </c>
      <c r="BE826" s="205">
        <f>IF(AZ826=5,G826,0)</f>
        <v>0</v>
      </c>
      <c r="CA826" s="232">
        <v>1</v>
      </c>
      <c r="CB826" s="232">
        <v>7</v>
      </c>
    </row>
    <row r="827" spans="1:80">
      <c r="A827" s="334"/>
      <c r="B827" s="335"/>
      <c r="C827" s="381" t="s">
        <v>712</v>
      </c>
      <c r="D827" s="382"/>
      <c r="E827" s="336">
        <v>0</v>
      </c>
      <c r="F827" s="337"/>
      <c r="G827" s="338"/>
      <c r="H827" s="249"/>
      <c r="I827" s="243"/>
      <c r="J827" s="250"/>
      <c r="K827" s="243"/>
      <c r="M827" s="244" t="s">
        <v>712</v>
      </c>
      <c r="O827" s="232"/>
    </row>
    <row r="828" spans="1:80">
      <c r="A828" s="334"/>
      <c r="B828" s="335"/>
      <c r="C828" s="381" t="s">
        <v>426</v>
      </c>
      <c r="D828" s="382"/>
      <c r="E828" s="336">
        <v>120.29</v>
      </c>
      <c r="F828" s="337"/>
      <c r="G828" s="338"/>
      <c r="H828" s="249"/>
      <c r="I828" s="243"/>
      <c r="J828" s="250"/>
      <c r="K828" s="243"/>
      <c r="M828" s="244" t="s">
        <v>426</v>
      </c>
      <c r="O828" s="232"/>
    </row>
    <row r="829" spans="1:80">
      <c r="A829" s="233">
        <v>315</v>
      </c>
      <c r="B829" s="234" t="s">
        <v>1241</v>
      </c>
      <c r="C829" s="235" t="s">
        <v>1242</v>
      </c>
      <c r="D829" s="236" t="s">
        <v>1581</v>
      </c>
      <c r="E829" s="237"/>
      <c r="F829" s="237">
        <v>0</v>
      </c>
      <c r="G829" s="238">
        <f>E829*F829</f>
        <v>0</v>
      </c>
      <c r="H829" s="239">
        <v>0</v>
      </c>
      <c r="I829" s="240">
        <f>E829*H829</f>
        <v>0</v>
      </c>
      <c r="J829" s="239"/>
      <c r="K829" s="240">
        <f>E829*J829</f>
        <v>0</v>
      </c>
      <c r="O829" s="232">
        <v>2</v>
      </c>
      <c r="AA829" s="205">
        <v>7</v>
      </c>
      <c r="AB829" s="205">
        <v>1002</v>
      </c>
      <c r="AC829" s="205">
        <v>5</v>
      </c>
      <c r="AZ829" s="205">
        <v>2</v>
      </c>
      <c r="BA829" s="205">
        <f>IF(AZ829=1,G829,0)</f>
        <v>0</v>
      </c>
      <c r="BB829" s="205">
        <f>IF(AZ829=2,G829,0)</f>
        <v>0</v>
      </c>
      <c r="BC829" s="205">
        <f>IF(AZ829=3,G829,0)</f>
        <v>0</v>
      </c>
      <c r="BD829" s="205">
        <f>IF(AZ829=4,G829,0)</f>
        <v>0</v>
      </c>
      <c r="BE829" s="205">
        <f>IF(AZ829=5,G829,0)</f>
        <v>0</v>
      </c>
      <c r="CA829" s="232">
        <v>7</v>
      </c>
      <c r="CB829" s="232">
        <v>1002</v>
      </c>
    </row>
    <row r="830" spans="1:80">
      <c r="A830" s="251"/>
      <c r="B830" s="252" t="s">
        <v>1662</v>
      </c>
      <c r="C830" s="253" t="s">
        <v>1237</v>
      </c>
      <c r="D830" s="254"/>
      <c r="E830" s="255"/>
      <c r="F830" s="256"/>
      <c r="G830" s="257">
        <f>SUM(G825:G829)</f>
        <v>0</v>
      </c>
      <c r="H830" s="258"/>
      <c r="I830" s="259">
        <f>SUM(I825:I829)</f>
        <v>0.49679770000000001</v>
      </c>
      <c r="J830" s="258"/>
      <c r="K830" s="259">
        <f>SUM(K825:K829)</f>
        <v>0</v>
      </c>
      <c r="O830" s="232">
        <v>4</v>
      </c>
      <c r="BA830" s="260">
        <f>SUM(BA825:BA829)</f>
        <v>0</v>
      </c>
      <c r="BB830" s="260">
        <f>SUM(BB825:BB829)</f>
        <v>0</v>
      </c>
      <c r="BC830" s="260">
        <f>SUM(BC825:BC829)</f>
        <v>0</v>
      </c>
      <c r="BD830" s="260">
        <f>SUM(BD825:BD829)</f>
        <v>0</v>
      </c>
      <c r="BE830" s="260">
        <f>SUM(BE825:BE829)</f>
        <v>0</v>
      </c>
    </row>
    <row r="831" spans="1:80">
      <c r="A831" s="222" t="s">
        <v>1659</v>
      </c>
      <c r="B831" s="223" t="s">
        <v>1243</v>
      </c>
      <c r="C831" s="224" t="s">
        <v>1244</v>
      </c>
      <c r="D831" s="225"/>
      <c r="E831" s="226"/>
      <c r="F831" s="226"/>
      <c r="G831" s="227"/>
      <c r="H831" s="228"/>
      <c r="I831" s="229"/>
      <c r="J831" s="230"/>
      <c r="K831" s="231"/>
      <c r="O831" s="232">
        <v>1</v>
      </c>
    </row>
    <row r="832" spans="1:80">
      <c r="A832" s="233">
        <v>316</v>
      </c>
      <c r="B832" s="234" t="s">
        <v>1246</v>
      </c>
      <c r="C832" s="235" t="s">
        <v>1247</v>
      </c>
      <c r="D832" s="236" t="s">
        <v>1739</v>
      </c>
      <c r="E832" s="237">
        <v>327.85919999999999</v>
      </c>
      <c r="F832" s="237">
        <v>0</v>
      </c>
      <c r="G832" s="238">
        <f>E832*F832</f>
        <v>0</v>
      </c>
      <c r="H832" s="239">
        <v>2.1000000000000001E-4</v>
      </c>
      <c r="I832" s="240">
        <f>E832*H832</f>
        <v>6.8850432000000003E-2</v>
      </c>
      <c r="J832" s="239">
        <v>0</v>
      </c>
      <c r="K832" s="240">
        <f>E832*J832</f>
        <v>0</v>
      </c>
      <c r="O832" s="232">
        <v>2</v>
      </c>
      <c r="AA832" s="205">
        <v>1</v>
      </c>
      <c r="AB832" s="205">
        <v>7</v>
      </c>
      <c r="AC832" s="205">
        <v>7</v>
      </c>
      <c r="AZ832" s="205">
        <v>2</v>
      </c>
      <c r="BA832" s="205">
        <f>IF(AZ832=1,G832,0)</f>
        <v>0</v>
      </c>
      <c r="BB832" s="205">
        <f>IF(AZ832=2,G832,0)</f>
        <v>0</v>
      </c>
      <c r="BC832" s="205">
        <f>IF(AZ832=3,G832,0)</f>
        <v>0</v>
      </c>
      <c r="BD832" s="205">
        <f>IF(AZ832=4,G832,0)</f>
        <v>0</v>
      </c>
      <c r="BE832" s="205">
        <f>IF(AZ832=5,G832,0)</f>
        <v>0</v>
      </c>
      <c r="CA832" s="232">
        <v>1</v>
      </c>
      <c r="CB832" s="232">
        <v>7</v>
      </c>
    </row>
    <row r="833" spans="1:80">
      <c r="A833" s="241"/>
      <c r="B833" s="245"/>
      <c r="C833" s="375" t="s">
        <v>713</v>
      </c>
      <c r="D833" s="376"/>
      <c r="E833" s="246">
        <v>327.85919999999999</v>
      </c>
      <c r="F833" s="247"/>
      <c r="G833" s="248"/>
      <c r="H833" s="249"/>
      <c r="I833" s="243"/>
      <c r="J833" s="250"/>
      <c r="K833" s="243"/>
      <c r="M833" s="271">
        <v>3278592</v>
      </c>
      <c r="O833" s="232"/>
    </row>
    <row r="834" spans="1:80">
      <c r="A834" s="233">
        <v>317</v>
      </c>
      <c r="B834" s="234" t="s">
        <v>1249</v>
      </c>
      <c r="C834" s="235" t="s">
        <v>1250</v>
      </c>
      <c r="D834" s="236" t="s">
        <v>1856</v>
      </c>
      <c r="E834" s="237">
        <v>175.95</v>
      </c>
      <c r="F834" s="237">
        <v>0</v>
      </c>
      <c r="G834" s="238">
        <f>E834*F834</f>
        <v>0</v>
      </c>
      <c r="H834" s="239">
        <v>0</v>
      </c>
      <c r="I834" s="240">
        <f>E834*H834</f>
        <v>0</v>
      </c>
      <c r="J834" s="239">
        <v>0</v>
      </c>
      <c r="K834" s="240">
        <f>E834*J834</f>
        <v>0</v>
      </c>
      <c r="O834" s="232">
        <v>2</v>
      </c>
      <c r="AA834" s="205">
        <v>1</v>
      </c>
      <c r="AB834" s="205">
        <v>7</v>
      </c>
      <c r="AC834" s="205">
        <v>7</v>
      </c>
      <c r="AZ834" s="205">
        <v>2</v>
      </c>
      <c r="BA834" s="205">
        <f>IF(AZ834=1,G834,0)</f>
        <v>0</v>
      </c>
      <c r="BB834" s="205">
        <f>IF(AZ834=2,G834,0)</f>
        <v>0</v>
      </c>
      <c r="BC834" s="205">
        <f>IF(AZ834=3,G834,0)</f>
        <v>0</v>
      </c>
      <c r="BD834" s="205">
        <f>IF(AZ834=4,G834,0)</f>
        <v>0</v>
      </c>
      <c r="BE834" s="205">
        <f>IF(AZ834=5,G834,0)</f>
        <v>0</v>
      </c>
      <c r="CA834" s="232">
        <v>1</v>
      </c>
      <c r="CB834" s="232">
        <v>7</v>
      </c>
    </row>
    <row r="835" spans="1:80" ht="33.75">
      <c r="A835" s="241"/>
      <c r="B835" s="245"/>
      <c r="C835" s="375" t="s">
        <v>714</v>
      </c>
      <c r="D835" s="376"/>
      <c r="E835" s="246">
        <v>175.95</v>
      </c>
      <c r="F835" s="247"/>
      <c r="G835" s="248"/>
      <c r="H835" s="249"/>
      <c r="I835" s="243"/>
      <c r="J835" s="250"/>
      <c r="K835" s="243"/>
      <c r="M835" s="244" t="s">
        <v>714</v>
      </c>
      <c r="O835" s="232"/>
    </row>
    <row r="836" spans="1:80" ht="22.5">
      <c r="A836" s="233">
        <v>318</v>
      </c>
      <c r="B836" s="234" t="s">
        <v>1257</v>
      </c>
      <c r="C836" s="235" t="s">
        <v>1258</v>
      </c>
      <c r="D836" s="236" t="s">
        <v>1739</v>
      </c>
      <c r="E836" s="237">
        <v>327.85919999999999</v>
      </c>
      <c r="F836" s="237">
        <v>0</v>
      </c>
      <c r="G836" s="238">
        <f>E836*F836</f>
        <v>0</v>
      </c>
      <c r="H836" s="239">
        <v>5.2399999999999999E-3</v>
      </c>
      <c r="I836" s="240">
        <f>E836*H836</f>
        <v>1.7179822079999998</v>
      </c>
      <c r="J836" s="239">
        <v>0</v>
      </c>
      <c r="K836" s="240">
        <f>E836*J836</f>
        <v>0</v>
      </c>
      <c r="O836" s="232">
        <v>2</v>
      </c>
      <c r="AA836" s="205">
        <v>1</v>
      </c>
      <c r="AB836" s="205">
        <v>7</v>
      </c>
      <c r="AC836" s="205">
        <v>7</v>
      </c>
      <c r="AZ836" s="205">
        <v>2</v>
      </c>
      <c r="BA836" s="205">
        <f>IF(AZ836=1,G836,0)</f>
        <v>0</v>
      </c>
      <c r="BB836" s="205">
        <f>IF(AZ836=2,G836,0)</f>
        <v>0</v>
      </c>
      <c r="BC836" s="205">
        <f>IF(AZ836=3,G836,0)</f>
        <v>0</v>
      </c>
      <c r="BD836" s="205">
        <f>IF(AZ836=4,G836,0)</f>
        <v>0</v>
      </c>
      <c r="BE836" s="205">
        <f>IF(AZ836=5,G836,0)</f>
        <v>0</v>
      </c>
      <c r="CA836" s="232">
        <v>1</v>
      </c>
      <c r="CB836" s="232">
        <v>7</v>
      </c>
    </row>
    <row r="837" spans="1:80">
      <c r="A837" s="241"/>
      <c r="B837" s="245"/>
      <c r="C837" s="375" t="s">
        <v>715</v>
      </c>
      <c r="D837" s="376"/>
      <c r="E837" s="246">
        <v>0</v>
      </c>
      <c r="F837" s="247"/>
      <c r="G837" s="248"/>
      <c r="H837" s="249"/>
      <c r="I837" s="243"/>
      <c r="J837" s="250"/>
      <c r="K837" s="243"/>
      <c r="M837" s="244" t="s">
        <v>715</v>
      </c>
      <c r="O837" s="232"/>
    </row>
    <row r="838" spans="1:80" ht="22.5">
      <c r="A838" s="241"/>
      <c r="B838" s="245"/>
      <c r="C838" s="375" t="s">
        <v>716</v>
      </c>
      <c r="D838" s="376"/>
      <c r="E838" s="246">
        <v>14.337999999999999</v>
      </c>
      <c r="F838" s="247"/>
      <c r="G838" s="248"/>
      <c r="H838" s="249"/>
      <c r="I838" s="243"/>
      <c r="J838" s="250"/>
      <c r="K838" s="243"/>
      <c r="M838" s="244" t="s">
        <v>716</v>
      </c>
      <c r="O838" s="232"/>
    </row>
    <row r="839" spans="1:80" ht="33.75">
      <c r="A839" s="241"/>
      <c r="B839" s="245"/>
      <c r="C839" s="375" t="s">
        <v>717</v>
      </c>
      <c r="D839" s="376"/>
      <c r="E839" s="246">
        <v>55.77</v>
      </c>
      <c r="F839" s="247"/>
      <c r="G839" s="248"/>
      <c r="H839" s="249"/>
      <c r="I839" s="243"/>
      <c r="J839" s="250"/>
      <c r="K839" s="243"/>
      <c r="M839" s="244" t="s">
        <v>717</v>
      </c>
      <c r="O839" s="232"/>
    </row>
    <row r="840" spans="1:80" ht="22.5">
      <c r="A840" s="241"/>
      <c r="B840" s="245"/>
      <c r="C840" s="375" t="s">
        <v>255</v>
      </c>
      <c r="D840" s="376"/>
      <c r="E840" s="246">
        <v>31.7805</v>
      </c>
      <c r="F840" s="247"/>
      <c r="G840" s="248"/>
      <c r="H840" s="249"/>
      <c r="I840" s="243"/>
      <c r="J840" s="250"/>
      <c r="K840" s="243"/>
      <c r="M840" s="244" t="s">
        <v>255</v>
      </c>
      <c r="O840" s="232"/>
    </row>
    <row r="841" spans="1:80" ht="22.5">
      <c r="A841" s="241"/>
      <c r="B841" s="245"/>
      <c r="C841" s="375" t="s">
        <v>256</v>
      </c>
      <c r="D841" s="376"/>
      <c r="E841" s="246">
        <v>55.906500000000001</v>
      </c>
      <c r="F841" s="247"/>
      <c r="G841" s="248"/>
      <c r="H841" s="249"/>
      <c r="I841" s="243"/>
      <c r="J841" s="250"/>
      <c r="K841" s="243"/>
      <c r="M841" s="244" t="s">
        <v>256</v>
      </c>
      <c r="O841" s="232"/>
    </row>
    <row r="842" spans="1:80">
      <c r="A842" s="241"/>
      <c r="B842" s="245"/>
      <c r="C842" s="375" t="s">
        <v>257</v>
      </c>
      <c r="D842" s="376"/>
      <c r="E842" s="246">
        <v>20.377500000000001</v>
      </c>
      <c r="F842" s="247"/>
      <c r="G842" s="248"/>
      <c r="H842" s="249"/>
      <c r="I842" s="243"/>
      <c r="J842" s="250"/>
      <c r="K842" s="243"/>
      <c r="M842" s="244" t="s">
        <v>257</v>
      </c>
      <c r="O842" s="232"/>
    </row>
    <row r="843" spans="1:80" ht="22.5">
      <c r="A843" s="241"/>
      <c r="B843" s="245"/>
      <c r="C843" s="375" t="s">
        <v>258</v>
      </c>
      <c r="D843" s="376"/>
      <c r="E843" s="246">
        <v>57.405200000000001</v>
      </c>
      <c r="F843" s="247"/>
      <c r="G843" s="248"/>
      <c r="H843" s="249"/>
      <c r="I843" s="243"/>
      <c r="J843" s="250"/>
      <c r="K843" s="243"/>
      <c r="M843" s="244" t="s">
        <v>258</v>
      </c>
      <c r="O843" s="232"/>
    </row>
    <row r="844" spans="1:80">
      <c r="A844" s="241"/>
      <c r="B844" s="245"/>
      <c r="C844" s="375" t="s">
        <v>257</v>
      </c>
      <c r="D844" s="376"/>
      <c r="E844" s="246">
        <v>20.377500000000001</v>
      </c>
      <c r="F844" s="247"/>
      <c r="G844" s="248"/>
      <c r="H844" s="249"/>
      <c r="I844" s="243"/>
      <c r="J844" s="250"/>
      <c r="K844" s="243"/>
      <c r="M844" s="244" t="s">
        <v>257</v>
      </c>
      <c r="O844" s="232"/>
    </row>
    <row r="845" spans="1:80">
      <c r="A845" s="241"/>
      <c r="B845" s="245"/>
      <c r="C845" s="375" t="s">
        <v>259</v>
      </c>
      <c r="D845" s="376"/>
      <c r="E845" s="246">
        <v>12.930999999999999</v>
      </c>
      <c r="F845" s="247"/>
      <c r="G845" s="248"/>
      <c r="H845" s="249"/>
      <c r="I845" s="243"/>
      <c r="J845" s="250"/>
      <c r="K845" s="243"/>
      <c r="M845" s="244" t="s">
        <v>259</v>
      </c>
      <c r="O845" s="232"/>
    </row>
    <row r="846" spans="1:80">
      <c r="A846" s="241"/>
      <c r="B846" s="245"/>
      <c r="C846" s="375" t="s">
        <v>260</v>
      </c>
      <c r="D846" s="376"/>
      <c r="E846" s="246">
        <v>15.047499999999999</v>
      </c>
      <c r="F846" s="247"/>
      <c r="G846" s="248"/>
      <c r="H846" s="249"/>
      <c r="I846" s="243"/>
      <c r="J846" s="250"/>
      <c r="K846" s="243"/>
      <c r="M846" s="244" t="s">
        <v>260</v>
      </c>
      <c r="O846" s="232"/>
    </row>
    <row r="847" spans="1:80">
      <c r="A847" s="241"/>
      <c r="B847" s="245"/>
      <c r="C847" s="375" t="s">
        <v>718</v>
      </c>
      <c r="D847" s="376"/>
      <c r="E847" s="246">
        <v>14.757</v>
      </c>
      <c r="F847" s="247"/>
      <c r="G847" s="248"/>
      <c r="H847" s="249"/>
      <c r="I847" s="243"/>
      <c r="J847" s="250"/>
      <c r="K847" s="243"/>
      <c r="M847" s="244" t="s">
        <v>718</v>
      </c>
      <c r="O847" s="232"/>
    </row>
    <row r="848" spans="1:80" ht="22.5">
      <c r="A848" s="241"/>
      <c r="B848" s="245"/>
      <c r="C848" s="375" t="s">
        <v>262</v>
      </c>
      <c r="D848" s="376"/>
      <c r="E848" s="246">
        <v>23.918500000000002</v>
      </c>
      <c r="F848" s="247"/>
      <c r="G848" s="248"/>
      <c r="H848" s="249"/>
      <c r="I848" s="243"/>
      <c r="J848" s="250"/>
      <c r="K848" s="243"/>
      <c r="M848" s="244" t="s">
        <v>262</v>
      </c>
      <c r="O848" s="232"/>
    </row>
    <row r="849" spans="1:80">
      <c r="A849" s="241"/>
      <c r="B849" s="245"/>
      <c r="C849" s="375" t="s">
        <v>263</v>
      </c>
      <c r="D849" s="376"/>
      <c r="E849" s="246">
        <v>5.25</v>
      </c>
      <c r="F849" s="247"/>
      <c r="G849" s="248"/>
      <c r="H849" s="249"/>
      <c r="I849" s="243"/>
      <c r="J849" s="250"/>
      <c r="K849" s="243"/>
      <c r="M849" s="244" t="s">
        <v>263</v>
      </c>
      <c r="O849" s="232"/>
    </row>
    <row r="850" spans="1:80">
      <c r="A850" s="328">
        <v>319</v>
      </c>
      <c r="B850" s="329" t="s">
        <v>1283</v>
      </c>
      <c r="C850" s="330" t="s">
        <v>1284</v>
      </c>
      <c r="D850" s="331" t="s">
        <v>1739</v>
      </c>
      <c r="E850" s="332">
        <v>360.64510000000001</v>
      </c>
      <c r="F850" s="332">
        <v>0</v>
      </c>
      <c r="G850" s="333">
        <f>E850*F850</f>
        <v>0</v>
      </c>
      <c r="H850" s="239">
        <v>1.9429999999999999E-2</v>
      </c>
      <c r="I850" s="240">
        <f>E850*H850</f>
        <v>7.0073342930000004</v>
      </c>
      <c r="J850" s="239"/>
      <c r="K850" s="240">
        <f>E850*J850</f>
        <v>0</v>
      </c>
      <c r="O850" s="232">
        <v>2</v>
      </c>
      <c r="AA850" s="205">
        <v>3</v>
      </c>
      <c r="AB850" s="205">
        <v>7</v>
      </c>
      <c r="AC850" s="205">
        <v>597813751</v>
      </c>
      <c r="AZ850" s="205">
        <v>2</v>
      </c>
      <c r="BA850" s="205">
        <f>IF(AZ850=1,G850,0)</f>
        <v>0</v>
      </c>
      <c r="BB850" s="205">
        <f>IF(AZ850=2,G850,0)</f>
        <v>0</v>
      </c>
      <c r="BC850" s="205">
        <f>IF(AZ850=3,G850,0)</f>
        <v>0</v>
      </c>
      <c r="BD850" s="205">
        <f>IF(AZ850=4,G850,0)</f>
        <v>0</v>
      </c>
      <c r="BE850" s="205">
        <f>IF(AZ850=5,G850,0)</f>
        <v>0</v>
      </c>
      <c r="CA850" s="232">
        <v>3</v>
      </c>
      <c r="CB850" s="232">
        <v>7</v>
      </c>
    </row>
    <row r="851" spans="1:80">
      <c r="A851" s="334"/>
      <c r="B851" s="335"/>
      <c r="C851" s="381" t="s">
        <v>719</v>
      </c>
      <c r="D851" s="382"/>
      <c r="E851" s="336">
        <v>360.64510000000001</v>
      </c>
      <c r="F851" s="337"/>
      <c r="G851" s="338"/>
      <c r="H851" s="249"/>
      <c r="I851" s="243"/>
      <c r="J851" s="250"/>
      <c r="K851" s="243"/>
      <c r="M851" s="244" t="s">
        <v>719</v>
      </c>
      <c r="O851" s="232"/>
    </row>
    <row r="852" spans="1:80">
      <c r="A852" s="233">
        <v>320</v>
      </c>
      <c r="B852" s="234" t="s">
        <v>1286</v>
      </c>
      <c r="C852" s="235" t="s">
        <v>1287</v>
      </c>
      <c r="D852" s="236" t="s">
        <v>1772</v>
      </c>
      <c r="E852" s="237">
        <v>8.7941669329999996</v>
      </c>
      <c r="F852" s="237">
        <v>0</v>
      </c>
      <c r="G852" s="238">
        <f>E852*F852</f>
        <v>0</v>
      </c>
      <c r="H852" s="239">
        <v>0</v>
      </c>
      <c r="I852" s="240">
        <f>E852*H852</f>
        <v>0</v>
      </c>
      <c r="J852" s="239"/>
      <c r="K852" s="240">
        <f>E852*J852</f>
        <v>0</v>
      </c>
      <c r="O852" s="232">
        <v>2</v>
      </c>
      <c r="AA852" s="205">
        <v>7</v>
      </c>
      <c r="AB852" s="205">
        <v>1001</v>
      </c>
      <c r="AC852" s="205">
        <v>5</v>
      </c>
      <c r="AZ852" s="205">
        <v>2</v>
      </c>
      <c r="BA852" s="205">
        <f>IF(AZ852=1,G852,0)</f>
        <v>0</v>
      </c>
      <c r="BB852" s="205">
        <f>IF(AZ852=2,G852,0)</f>
        <v>0</v>
      </c>
      <c r="BC852" s="205">
        <f>IF(AZ852=3,G852,0)</f>
        <v>0</v>
      </c>
      <c r="BD852" s="205">
        <f>IF(AZ852=4,G852,0)</f>
        <v>0</v>
      </c>
      <c r="BE852" s="205">
        <f>IF(AZ852=5,G852,0)</f>
        <v>0</v>
      </c>
      <c r="CA852" s="232">
        <v>7</v>
      </c>
      <c r="CB852" s="232">
        <v>1001</v>
      </c>
    </row>
    <row r="853" spans="1:80">
      <c r="A853" s="251"/>
      <c r="B853" s="252" t="s">
        <v>1662</v>
      </c>
      <c r="C853" s="253" t="s">
        <v>1245</v>
      </c>
      <c r="D853" s="254"/>
      <c r="E853" s="255"/>
      <c r="F853" s="256"/>
      <c r="G853" s="257">
        <f>SUM(G831:G852)</f>
        <v>0</v>
      </c>
      <c r="H853" s="258"/>
      <c r="I853" s="259">
        <f>SUM(I831:I852)</f>
        <v>8.7941669329999996</v>
      </c>
      <c r="J853" s="258"/>
      <c r="K853" s="259">
        <f>SUM(K831:K852)</f>
        <v>0</v>
      </c>
      <c r="O853" s="232">
        <v>4</v>
      </c>
      <c r="BA853" s="260">
        <f>SUM(BA831:BA852)</f>
        <v>0</v>
      </c>
      <c r="BB853" s="260">
        <f>SUM(BB831:BB852)</f>
        <v>0</v>
      </c>
      <c r="BC853" s="260">
        <f>SUM(BC831:BC852)</f>
        <v>0</v>
      </c>
      <c r="BD853" s="260">
        <f>SUM(BD831:BD852)</f>
        <v>0</v>
      </c>
      <c r="BE853" s="260">
        <f>SUM(BE831:BE852)</f>
        <v>0</v>
      </c>
    </row>
    <row r="854" spans="1:80">
      <c r="A854" s="222" t="s">
        <v>1659</v>
      </c>
      <c r="B854" s="223" t="s">
        <v>1288</v>
      </c>
      <c r="C854" s="224" t="s">
        <v>1289</v>
      </c>
      <c r="D854" s="225"/>
      <c r="E854" s="226"/>
      <c r="F854" s="226"/>
      <c r="G854" s="227"/>
      <c r="H854" s="228"/>
      <c r="I854" s="229"/>
      <c r="J854" s="230"/>
      <c r="K854" s="231"/>
      <c r="O854" s="232">
        <v>1</v>
      </c>
    </row>
    <row r="855" spans="1:80">
      <c r="A855" s="233">
        <v>321</v>
      </c>
      <c r="B855" s="234" t="s">
        <v>80</v>
      </c>
      <c r="C855" s="235" t="s">
        <v>81</v>
      </c>
      <c r="D855" s="236" t="s">
        <v>1739</v>
      </c>
      <c r="E855" s="237">
        <v>28.463999999999999</v>
      </c>
      <c r="F855" s="237">
        <v>0</v>
      </c>
      <c r="G855" s="238">
        <f>E855*F855</f>
        <v>0</v>
      </c>
      <c r="H855" s="239">
        <v>3.1E-4</v>
      </c>
      <c r="I855" s="240">
        <f>E855*H855</f>
        <v>8.8238399999999995E-3</v>
      </c>
      <c r="J855" s="239">
        <v>0</v>
      </c>
      <c r="K855" s="240">
        <f>E855*J855</f>
        <v>0</v>
      </c>
      <c r="O855" s="232">
        <v>2</v>
      </c>
      <c r="AA855" s="205">
        <v>1</v>
      </c>
      <c r="AB855" s="205">
        <v>7</v>
      </c>
      <c r="AC855" s="205">
        <v>7</v>
      </c>
      <c r="AZ855" s="205">
        <v>2</v>
      </c>
      <c r="BA855" s="205">
        <f>IF(AZ855=1,G855,0)</f>
        <v>0</v>
      </c>
      <c r="BB855" s="205">
        <f>IF(AZ855=2,G855,0)</f>
        <v>0</v>
      </c>
      <c r="BC855" s="205">
        <f>IF(AZ855=3,G855,0)</f>
        <v>0</v>
      </c>
      <c r="BD855" s="205">
        <f>IF(AZ855=4,G855,0)</f>
        <v>0</v>
      </c>
      <c r="BE855" s="205">
        <f>IF(AZ855=5,G855,0)</f>
        <v>0</v>
      </c>
      <c r="CA855" s="232">
        <v>1</v>
      </c>
      <c r="CB855" s="232">
        <v>7</v>
      </c>
    </row>
    <row r="856" spans="1:80">
      <c r="A856" s="241"/>
      <c r="B856" s="245"/>
      <c r="C856" s="375" t="s">
        <v>1116</v>
      </c>
      <c r="D856" s="376"/>
      <c r="E856" s="246">
        <v>0</v>
      </c>
      <c r="F856" s="247"/>
      <c r="G856" s="248"/>
      <c r="H856" s="249"/>
      <c r="I856" s="243"/>
      <c r="J856" s="250"/>
      <c r="K856" s="243"/>
      <c r="M856" s="244" t="s">
        <v>1116</v>
      </c>
      <c r="O856" s="232"/>
    </row>
    <row r="857" spans="1:80">
      <c r="A857" s="241"/>
      <c r="B857" s="245"/>
      <c r="C857" s="375" t="s">
        <v>720</v>
      </c>
      <c r="D857" s="376"/>
      <c r="E857" s="246">
        <v>21.12</v>
      </c>
      <c r="F857" s="247"/>
      <c r="G857" s="248"/>
      <c r="H857" s="249"/>
      <c r="I857" s="243"/>
      <c r="J857" s="250"/>
      <c r="K857" s="243"/>
      <c r="M857" s="244" t="s">
        <v>720</v>
      </c>
      <c r="O857" s="232"/>
    </row>
    <row r="858" spans="1:80">
      <c r="A858" s="241"/>
      <c r="B858" s="245"/>
      <c r="C858" s="375" t="s">
        <v>721</v>
      </c>
      <c r="D858" s="376"/>
      <c r="E858" s="246">
        <v>7.3440000000000003</v>
      </c>
      <c r="F858" s="247"/>
      <c r="G858" s="248"/>
      <c r="H858" s="249"/>
      <c r="I858" s="243"/>
      <c r="J858" s="250"/>
      <c r="K858" s="243"/>
      <c r="M858" s="244" t="s">
        <v>721</v>
      </c>
      <c r="O858" s="232"/>
    </row>
    <row r="859" spans="1:80">
      <c r="A859" s="233">
        <v>322</v>
      </c>
      <c r="B859" s="234" t="s">
        <v>1291</v>
      </c>
      <c r="C859" s="235" t="s">
        <v>1292</v>
      </c>
      <c r="D859" s="236" t="s">
        <v>1739</v>
      </c>
      <c r="E859" s="237">
        <v>28.463999999999999</v>
      </c>
      <c r="F859" s="237">
        <v>0</v>
      </c>
      <c r="G859" s="238">
        <f>E859*F859</f>
        <v>0</v>
      </c>
      <c r="H859" s="239">
        <v>8.0000000000000007E-5</v>
      </c>
      <c r="I859" s="240">
        <f>E859*H859</f>
        <v>2.2771200000000001E-3</v>
      </c>
      <c r="J859" s="239">
        <v>0</v>
      </c>
      <c r="K859" s="240">
        <f>E859*J859</f>
        <v>0</v>
      </c>
      <c r="O859" s="232">
        <v>2</v>
      </c>
      <c r="AA859" s="205">
        <v>1</v>
      </c>
      <c r="AB859" s="205">
        <v>7</v>
      </c>
      <c r="AC859" s="205">
        <v>7</v>
      </c>
      <c r="AZ859" s="205">
        <v>2</v>
      </c>
      <c r="BA859" s="205">
        <f>IF(AZ859=1,G859,0)</f>
        <v>0</v>
      </c>
      <c r="BB859" s="205">
        <f>IF(AZ859=2,G859,0)</f>
        <v>0</v>
      </c>
      <c r="BC859" s="205">
        <f>IF(AZ859=3,G859,0)</f>
        <v>0</v>
      </c>
      <c r="BD859" s="205">
        <f>IF(AZ859=4,G859,0)</f>
        <v>0</v>
      </c>
      <c r="BE859" s="205">
        <f>IF(AZ859=5,G859,0)</f>
        <v>0</v>
      </c>
      <c r="CA859" s="232">
        <v>1</v>
      </c>
      <c r="CB859" s="232">
        <v>7</v>
      </c>
    </row>
    <row r="860" spans="1:80">
      <c r="A860" s="241"/>
      <c r="B860" s="245"/>
      <c r="C860" s="375" t="s">
        <v>1116</v>
      </c>
      <c r="D860" s="376"/>
      <c r="E860" s="246">
        <v>0</v>
      </c>
      <c r="F860" s="247"/>
      <c r="G860" s="248"/>
      <c r="H860" s="249"/>
      <c r="I860" s="243"/>
      <c r="J860" s="250"/>
      <c r="K860" s="243"/>
      <c r="M860" s="244" t="s">
        <v>1116</v>
      </c>
      <c r="O860" s="232"/>
    </row>
    <row r="861" spans="1:80">
      <c r="A861" s="241"/>
      <c r="B861" s="245"/>
      <c r="C861" s="375" t="s">
        <v>720</v>
      </c>
      <c r="D861" s="376"/>
      <c r="E861" s="246">
        <v>21.12</v>
      </c>
      <c r="F861" s="247"/>
      <c r="G861" s="248"/>
      <c r="H861" s="249"/>
      <c r="I861" s="243"/>
      <c r="J861" s="250"/>
      <c r="K861" s="243"/>
      <c r="M861" s="244" t="s">
        <v>720</v>
      </c>
      <c r="O861" s="232"/>
    </row>
    <row r="862" spans="1:80">
      <c r="A862" s="241"/>
      <c r="B862" s="245"/>
      <c r="C862" s="375" t="s">
        <v>721</v>
      </c>
      <c r="D862" s="376"/>
      <c r="E862" s="246">
        <v>7.3440000000000003</v>
      </c>
      <c r="F862" s="247"/>
      <c r="G862" s="248"/>
      <c r="H862" s="249"/>
      <c r="I862" s="243"/>
      <c r="J862" s="250"/>
      <c r="K862" s="243"/>
      <c r="M862" s="244" t="s">
        <v>721</v>
      </c>
      <c r="O862" s="232"/>
    </row>
    <row r="863" spans="1:80">
      <c r="A863" s="251"/>
      <c r="B863" s="252" t="s">
        <v>1662</v>
      </c>
      <c r="C863" s="253" t="s">
        <v>1290</v>
      </c>
      <c r="D863" s="254"/>
      <c r="E863" s="255"/>
      <c r="F863" s="256"/>
      <c r="G863" s="257">
        <f>SUM(G854:G862)</f>
        <v>0</v>
      </c>
      <c r="H863" s="258"/>
      <c r="I863" s="259">
        <f>SUM(I854:I862)</f>
        <v>1.110096E-2</v>
      </c>
      <c r="J863" s="258"/>
      <c r="K863" s="259">
        <f>SUM(K854:K862)</f>
        <v>0</v>
      </c>
      <c r="O863" s="232">
        <v>4</v>
      </c>
      <c r="BA863" s="260">
        <f>SUM(BA854:BA862)</f>
        <v>0</v>
      </c>
      <c r="BB863" s="260">
        <f>SUM(BB854:BB862)</f>
        <v>0</v>
      </c>
      <c r="BC863" s="260">
        <f>SUM(BC854:BC862)</f>
        <v>0</v>
      </c>
      <c r="BD863" s="260">
        <f>SUM(BD854:BD862)</f>
        <v>0</v>
      </c>
      <c r="BE863" s="260">
        <f>SUM(BE854:BE862)</f>
        <v>0</v>
      </c>
    </row>
    <row r="864" spans="1:80">
      <c r="A864" s="222" t="s">
        <v>1659</v>
      </c>
      <c r="B864" s="223" t="s">
        <v>1310</v>
      </c>
      <c r="C864" s="224" t="s">
        <v>1311</v>
      </c>
      <c r="D864" s="225"/>
      <c r="E864" s="226"/>
      <c r="F864" s="226"/>
      <c r="G864" s="227"/>
      <c r="H864" s="228"/>
      <c r="I864" s="229"/>
      <c r="J864" s="230"/>
      <c r="K864" s="231"/>
      <c r="O864" s="232">
        <v>1</v>
      </c>
    </row>
    <row r="865" spans="1:80">
      <c r="A865" s="233">
        <v>323</v>
      </c>
      <c r="B865" s="234" t="s">
        <v>1313</v>
      </c>
      <c r="C865" s="235" t="s">
        <v>1314</v>
      </c>
      <c r="D865" s="236" t="s">
        <v>1739</v>
      </c>
      <c r="E865" s="237">
        <v>419.73700000000002</v>
      </c>
      <c r="F865" s="237">
        <v>0</v>
      </c>
      <c r="G865" s="238">
        <f>E865*F865</f>
        <v>0</v>
      </c>
      <c r="H865" s="239">
        <v>6.9999999999999994E-5</v>
      </c>
      <c r="I865" s="240">
        <f>E865*H865</f>
        <v>2.9381589999999999E-2</v>
      </c>
      <c r="J865" s="239">
        <v>0</v>
      </c>
      <c r="K865" s="240">
        <f>E865*J865</f>
        <v>0</v>
      </c>
      <c r="O865" s="232">
        <v>2</v>
      </c>
      <c r="AA865" s="205">
        <v>1</v>
      </c>
      <c r="AB865" s="205">
        <v>7</v>
      </c>
      <c r="AC865" s="205">
        <v>7</v>
      </c>
      <c r="AZ865" s="205">
        <v>2</v>
      </c>
      <c r="BA865" s="205">
        <f>IF(AZ865=1,G865,0)</f>
        <v>0</v>
      </c>
      <c r="BB865" s="205">
        <f>IF(AZ865=2,G865,0)</f>
        <v>0</v>
      </c>
      <c r="BC865" s="205">
        <f>IF(AZ865=3,G865,0)</f>
        <v>0</v>
      </c>
      <c r="BD865" s="205">
        <f>IF(AZ865=4,G865,0)</f>
        <v>0</v>
      </c>
      <c r="BE865" s="205">
        <f>IF(AZ865=5,G865,0)</f>
        <v>0</v>
      </c>
      <c r="CA865" s="232">
        <v>1</v>
      </c>
      <c r="CB865" s="232">
        <v>7</v>
      </c>
    </row>
    <row r="866" spans="1:80">
      <c r="A866" s="241"/>
      <c r="B866" s="245"/>
      <c r="C866" s="375" t="s">
        <v>722</v>
      </c>
      <c r="D866" s="376"/>
      <c r="E866" s="246">
        <v>419.73700000000002</v>
      </c>
      <c r="F866" s="247"/>
      <c r="G866" s="248"/>
      <c r="H866" s="249"/>
      <c r="I866" s="243"/>
      <c r="J866" s="250"/>
      <c r="K866" s="243"/>
      <c r="M866" s="244" t="s">
        <v>722</v>
      </c>
      <c r="O866" s="232"/>
    </row>
    <row r="867" spans="1:80">
      <c r="A867" s="233">
        <v>324</v>
      </c>
      <c r="B867" s="234" t="s">
        <v>1316</v>
      </c>
      <c r="C867" s="235" t="s">
        <v>1317</v>
      </c>
      <c r="D867" s="236" t="s">
        <v>1739</v>
      </c>
      <c r="E867" s="237">
        <v>419.73700000000002</v>
      </c>
      <c r="F867" s="237">
        <v>0</v>
      </c>
      <c r="G867" s="238">
        <f>E867*F867</f>
        <v>0</v>
      </c>
      <c r="H867" s="239">
        <v>1.4999999999999999E-4</v>
      </c>
      <c r="I867" s="240">
        <f>E867*H867</f>
        <v>6.2960550000000004E-2</v>
      </c>
      <c r="J867" s="239">
        <v>0</v>
      </c>
      <c r="K867" s="240">
        <f>E867*J867</f>
        <v>0</v>
      </c>
      <c r="O867" s="232">
        <v>2</v>
      </c>
      <c r="AA867" s="205">
        <v>1</v>
      </c>
      <c r="AB867" s="205">
        <v>7</v>
      </c>
      <c r="AC867" s="205">
        <v>7</v>
      </c>
      <c r="AZ867" s="205">
        <v>2</v>
      </c>
      <c r="BA867" s="205">
        <f>IF(AZ867=1,G867,0)</f>
        <v>0</v>
      </c>
      <c r="BB867" s="205">
        <f>IF(AZ867=2,G867,0)</f>
        <v>0</v>
      </c>
      <c r="BC867" s="205">
        <f>IF(AZ867=3,G867,0)</f>
        <v>0</v>
      </c>
      <c r="BD867" s="205">
        <f>IF(AZ867=4,G867,0)</f>
        <v>0</v>
      </c>
      <c r="BE867" s="205">
        <f>IF(AZ867=5,G867,0)</f>
        <v>0</v>
      </c>
      <c r="CA867" s="232">
        <v>1</v>
      </c>
      <c r="CB867" s="232">
        <v>7</v>
      </c>
    </row>
    <row r="868" spans="1:80">
      <c r="A868" s="241"/>
      <c r="B868" s="245"/>
      <c r="C868" s="375" t="s">
        <v>723</v>
      </c>
      <c r="D868" s="376"/>
      <c r="E868" s="246">
        <v>419.73700000000002</v>
      </c>
      <c r="F868" s="247"/>
      <c r="G868" s="248"/>
      <c r="H868" s="249"/>
      <c r="I868" s="243"/>
      <c r="J868" s="250"/>
      <c r="K868" s="243"/>
      <c r="M868" s="271">
        <v>419737</v>
      </c>
      <c r="O868" s="232"/>
    </row>
    <row r="869" spans="1:80">
      <c r="A869" s="251"/>
      <c r="B869" s="252" t="s">
        <v>1662</v>
      </c>
      <c r="C869" s="253" t="s">
        <v>1312</v>
      </c>
      <c r="D869" s="254"/>
      <c r="E869" s="255"/>
      <c r="F869" s="256"/>
      <c r="G869" s="257">
        <f>SUM(G864:G868)</f>
        <v>0</v>
      </c>
      <c r="H869" s="258"/>
      <c r="I869" s="259">
        <f>SUM(I864:I868)</f>
        <v>9.2342140000000003E-2</v>
      </c>
      <c r="J869" s="258"/>
      <c r="K869" s="259">
        <f>SUM(K864:K868)</f>
        <v>0</v>
      </c>
      <c r="O869" s="232">
        <v>4</v>
      </c>
      <c r="BA869" s="260">
        <f>SUM(BA864:BA868)</f>
        <v>0</v>
      </c>
      <c r="BB869" s="260">
        <f>SUM(BB864:BB868)</f>
        <v>0</v>
      </c>
      <c r="BC869" s="260">
        <f>SUM(BC864:BC868)</f>
        <v>0</v>
      </c>
      <c r="BD869" s="260">
        <f>SUM(BD864:BD868)</f>
        <v>0</v>
      </c>
      <c r="BE869" s="260">
        <f>SUM(BE864:BE868)</f>
        <v>0</v>
      </c>
    </row>
    <row r="870" spans="1:80">
      <c r="E870" s="205"/>
    </row>
    <row r="871" spans="1:80">
      <c r="E871" s="205"/>
    </row>
    <row r="872" spans="1:80">
      <c r="E872" s="205"/>
    </row>
    <row r="873" spans="1:80">
      <c r="E873" s="205"/>
    </row>
    <row r="874" spans="1:80">
      <c r="E874" s="205"/>
    </row>
    <row r="875" spans="1:80">
      <c r="E875" s="205"/>
    </row>
    <row r="876" spans="1:80">
      <c r="E876" s="205"/>
    </row>
    <row r="877" spans="1:80">
      <c r="E877" s="205"/>
    </row>
    <row r="878" spans="1:80">
      <c r="E878" s="205"/>
    </row>
    <row r="879" spans="1:80">
      <c r="E879" s="205"/>
    </row>
    <row r="880" spans="1:80">
      <c r="E880" s="205"/>
    </row>
    <row r="881" spans="1:7">
      <c r="E881" s="205"/>
    </row>
    <row r="882" spans="1:7">
      <c r="E882" s="205"/>
    </row>
    <row r="883" spans="1:7">
      <c r="E883" s="205"/>
    </row>
    <row r="884" spans="1:7">
      <c r="E884" s="205"/>
    </row>
    <row r="885" spans="1:7">
      <c r="E885" s="205"/>
    </row>
    <row r="886" spans="1:7">
      <c r="E886" s="205"/>
    </row>
    <row r="887" spans="1:7">
      <c r="E887" s="205"/>
    </row>
    <row r="888" spans="1:7">
      <c r="E888" s="205"/>
    </row>
    <row r="889" spans="1:7">
      <c r="E889" s="205"/>
    </row>
    <row r="890" spans="1:7">
      <c r="E890" s="205"/>
    </row>
    <row r="891" spans="1:7">
      <c r="E891" s="205"/>
    </row>
    <row r="892" spans="1:7">
      <c r="E892" s="205"/>
    </row>
    <row r="893" spans="1:7">
      <c r="A893" s="250"/>
      <c r="B893" s="250"/>
      <c r="C893" s="250"/>
      <c r="D893" s="250"/>
      <c r="E893" s="250"/>
      <c r="F893" s="250"/>
      <c r="G893" s="250"/>
    </row>
    <row r="894" spans="1:7">
      <c r="A894" s="250"/>
      <c r="B894" s="250"/>
      <c r="C894" s="250"/>
      <c r="D894" s="250"/>
      <c r="E894" s="250"/>
      <c r="F894" s="250"/>
      <c r="G894" s="250"/>
    </row>
    <row r="895" spans="1:7">
      <c r="A895" s="250"/>
      <c r="B895" s="250"/>
      <c r="C895" s="250"/>
      <c r="D895" s="250"/>
      <c r="E895" s="250"/>
      <c r="F895" s="250"/>
      <c r="G895" s="250"/>
    </row>
    <row r="896" spans="1:7">
      <c r="A896" s="250"/>
      <c r="B896" s="250"/>
      <c r="C896" s="250"/>
      <c r="D896" s="250"/>
      <c r="E896" s="250"/>
      <c r="F896" s="250"/>
      <c r="G896" s="250"/>
    </row>
    <row r="897" spans="5:5">
      <c r="E897" s="205"/>
    </row>
    <row r="898" spans="5:5">
      <c r="E898" s="205"/>
    </row>
    <row r="899" spans="5:5">
      <c r="E899" s="205"/>
    </row>
    <row r="900" spans="5:5">
      <c r="E900" s="205"/>
    </row>
    <row r="901" spans="5:5">
      <c r="E901" s="205"/>
    </row>
    <row r="902" spans="5:5">
      <c r="E902" s="205"/>
    </row>
    <row r="903" spans="5:5">
      <c r="E903" s="205"/>
    </row>
    <row r="904" spans="5:5">
      <c r="E904" s="205"/>
    </row>
    <row r="905" spans="5:5">
      <c r="E905" s="205"/>
    </row>
    <row r="906" spans="5:5">
      <c r="E906" s="205"/>
    </row>
    <row r="907" spans="5:5">
      <c r="E907" s="205"/>
    </row>
    <row r="908" spans="5:5">
      <c r="E908" s="205"/>
    </row>
    <row r="909" spans="5:5">
      <c r="E909" s="205"/>
    </row>
    <row r="910" spans="5:5">
      <c r="E910" s="205"/>
    </row>
    <row r="911" spans="5:5">
      <c r="E911" s="205"/>
    </row>
    <row r="912" spans="5:5">
      <c r="E912" s="205"/>
    </row>
    <row r="913" spans="1:5">
      <c r="E913" s="205"/>
    </row>
    <row r="914" spans="1:5">
      <c r="E914" s="205"/>
    </row>
    <row r="915" spans="1:5">
      <c r="E915" s="205"/>
    </row>
    <row r="916" spans="1:5">
      <c r="E916" s="205"/>
    </row>
    <row r="917" spans="1:5">
      <c r="E917" s="205"/>
    </row>
    <row r="918" spans="1:5">
      <c r="E918" s="205"/>
    </row>
    <row r="919" spans="1:5">
      <c r="E919" s="205"/>
    </row>
    <row r="920" spans="1:5">
      <c r="E920" s="205"/>
    </row>
    <row r="921" spans="1:5">
      <c r="E921" s="205"/>
    </row>
    <row r="922" spans="1:5">
      <c r="E922" s="205"/>
    </row>
    <row r="923" spans="1:5">
      <c r="E923" s="205"/>
    </row>
    <row r="924" spans="1:5">
      <c r="E924" s="205"/>
    </row>
    <row r="925" spans="1:5">
      <c r="E925" s="205"/>
    </row>
    <row r="926" spans="1:5">
      <c r="E926" s="205"/>
    </row>
    <row r="927" spans="1:5">
      <c r="E927" s="205"/>
    </row>
    <row r="928" spans="1:5">
      <c r="A928" s="261"/>
      <c r="B928" s="261"/>
    </row>
    <row r="929" spans="1:7">
      <c r="A929" s="250"/>
      <c r="B929" s="250"/>
      <c r="C929" s="262"/>
      <c r="D929" s="262"/>
      <c r="E929" s="263"/>
      <c r="F929" s="262"/>
      <c r="G929" s="264"/>
    </row>
    <row r="930" spans="1:7">
      <c r="A930" s="265"/>
      <c r="B930" s="265"/>
      <c r="C930" s="250"/>
      <c r="D930" s="250"/>
      <c r="E930" s="266"/>
      <c r="F930" s="250"/>
      <c r="G930" s="250"/>
    </row>
    <row r="931" spans="1:7">
      <c r="A931" s="250"/>
      <c r="B931" s="250"/>
      <c r="C931" s="250"/>
      <c r="D931" s="250"/>
      <c r="E931" s="266"/>
      <c r="F931" s="250"/>
      <c r="G931" s="250"/>
    </row>
    <row r="932" spans="1:7">
      <c r="A932" s="250"/>
      <c r="B932" s="250"/>
      <c r="C932" s="250"/>
      <c r="D932" s="250"/>
      <c r="E932" s="266"/>
      <c r="F932" s="250"/>
      <c r="G932" s="250"/>
    </row>
    <row r="933" spans="1:7">
      <c r="A933" s="250"/>
      <c r="B933" s="250"/>
      <c r="C933" s="250"/>
      <c r="D933" s="250"/>
      <c r="E933" s="266"/>
      <c r="F933" s="250"/>
      <c r="G933" s="250"/>
    </row>
    <row r="934" spans="1:7">
      <c r="A934" s="250"/>
      <c r="B934" s="250"/>
      <c r="C934" s="250"/>
      <c r="D934" s="250"/>
      <c r="E934" s="266"/>
      <c r="F934" s="250"/>
      <c r="G934" s="250"/>
    </row>
    <row r="935" spans="1:7">
      <c r="A935" s="250"/>
      <c r="B935" s="250"/>
      <c r="C935" s="250"/>
      <c r="D935" s="250"/>
      <c r="E935" s="266"/>
      <c r="F935" s="250"/>
      <c r="G935" s="250"/>
    </row>
    <row r="936" spans="1:7">
      <c r="A936" s="250"/>
      <c r="B936" s="250"/>
      <c r="C936" s="250"/>
      <c r="D936" s="250"/>
      <c r="E936" s="266"/>
      <c r="F936" s="250"/>
      <c r="G936" s="250"/>
    </row>
    <row r="937" spans="1:7">
      <c r="A937" s="250"/>
      <c r="B937" s="250"/>
      <c r="C937" s="250"/>
      <c r="D937" s="250"/>
      <c r="E937" s="266"/>
      <c r="F937" s="250"/>
      <c r="G937" s="250"/>
    </row>
    <row r="938" spans="1:7">
      <c r="A938" s="250"/>
      <c r="B938" s="250"/>
      <c r="C938" s="250"/>
      <c r="D938" s="250"/>
      <c r="E938" s="266"/>
      <c r="F938" s="250"/>
      <c r="G938" s="250"/>
    </row>
    <row r="939" spans="1:7">
      <c r="A939" s="250"/>
      <c r="B939" s="250"/>
      <c r="C939" s="250"/>
      <c r="D939" s="250"/>
      <c r="E939" s="266"/>
      <c r="F939" s="250"/>
      <c r="G939" s="250"/>
    </row>
    <row r="940" spans="1:7">
      <c r="A940" s="250"/>
      <c r="B940" s="250"/>
      <c r="C940" s="250"/>
      <c r="D940" s="250"/>
      <c r="E940" s="266"/>
      <c r="F940" s="250"/>
      <c r="G940" s="250"/>
    </row>
    <row r="941" spans="1:7">
      <c r="A941" s="250"/>
      <c r="B941" s="250"/>
      <c r="C941" s="250"/>
      <c r="D941" s="250"/>
      <c r="E941" s="266"/>
      <c r="F941" s="250"/>
      <c r="G941" s="250"/>
    </row>
    <row r="942" spans="1:7">
      <c r="A942" s="250"/>
      <c r="B942" s="250"/>
      <c r="C942" s="250"/>
      <c r="D942" s="250"/>
      <c r="E942" s="266"/>
      <c r="F942" s="250"/>
      <c r="G942" s="250"/>
    </row>
  </sheetData>
  <mergeCells count="491">
    <mergeCell ref="C13:D13"/>
    <mergeCell ref="C15:D15"/>
    <mergeCell ref="C34:D34"/>
    <mergeCell ref="C35:D35"/>
    <mergeCell ref="C17:D17"/>
    <mergeCell ref="C21:D21"/>
    <mergeCell ref="A1:G1"/>
    <mergeCell ref="A3:B3"/>
    <mergeCell ref="A4:B4"/>
    <mergeCell ref="E4:G4"/>
    <mergeCell ref="C9:D9"/>
    <mergeCell ref="C11:D11"/>
    <mergeCell ref="C36:D36"/>
    <mergeCell ref="C37:D37"/>
    <mergeCell ref="C39:D39"/>
    <mergeCell ref="C40:D40"/>
    <mergeCell ref="C25:D25"/>
    <mergeCell ref="C27:D27"/>
    <mergeCell ref="C28:D28"/>
    <mergeCell ref="C30:D30"/>
    <mergeCell ref="C32:D32"/>
    <mergeCell ref="C33:D33"/>
    <mergeCell ref="C46:D46"/>
    <mergeCell ref="C48:D48"/>
    <mergeCell ref="C50:D50"/>
    <mergeCell ref="C52:D52"/>
    <mergeCell ref="C41:D41"/>
    <mergeCell ref="C42:D42"/>
    <mergeCell ref="C43:D43"/>
    <mergeCell ref="C44:D44"/>
    <mergeCell ref="C60:D60"/>
    <mergeCell ref="C62:D62"/>
    <mergeCell ref="C64:D64"/>
    <mergeCell ref="C65:D65"/>
    <mergeCell ref="C54:D54"/>
    <mergeCell ref="C56:D56"/>
    <mergeCell ref="C57:D57"/>
    <mergeCell ref="C58:D58"/>
    <mergeCell ref="C71:D71"/>
    <mergeCell ref="C73:D73"/>
    <mergeCell ref="C74:D74"/>
    <mergeCell ref="C75:D75"/>
    <mergeCell ref="C66:D66"/>
    <mergeCell ref="C67:D67"/>
    <mergeCell ref="C68:D68"/>
    <mergeCell ref="C69:D69"/>
    <mergeCell ref="C95:D95"/>
    <mergeCell ref="C96:D96"/>
    <mergeCell ref="C77:D77"/>
    <mergeCell ref="C78:D78"/>
    <mergeCell ref="C79:D79"/>
    <mergeCell ref="C80:D80"/>
    <mergeCell ref="C97:D97"/>
    <mergeCell ref="C99:D99"/>
    <mergeCell ref="C101:D101"/>
    <mergeCell ref="C103:D103"/>
    <mergeCell ref="C84:D84"/>
    <mergeCell ref="C85:D85"/>
    <mergeCell ref="C87:D87"/>
    <mergeCell ref="C89:D89"/>
    <mergeCell ref="C91:D91"/>
    <mergeCell ref="C93:D93"/>
    <mergeCell ref="C112:D112"/>
    <mergeCell ref="C113:D113"/>
    <mergeCell ref="C115:D115"/>
    <mergeCell ref="C116:D116"/>
    <mergeCell ref="C105:D105"/>
    <mergeCell ref="C107:D107"/>
    <mergeCell ref="C109:D109"/>
    <mergeCell ref="C111:D111"/>
    <mergeCell ref="C125:D125"/>
    <mergeCell ref="C127:D127"/>
    <mergeCell ref="C129:D129"/>
    <mergeCell ref="C131:D131"/>
    <mergeCell ref="C118:D118"/>
    <mergeCell ref="C120:D120"/>
    <mergeCell ref="C121:D121"/>
    <mergeCell ref="C123:D123"/>
    <mergeCell ref="C153:D153"/>
    <mergeCell ref="C154:D154"/>
    <mergeCell ref="C133:D133"/>
    <mergeCell ref="C135:D135"/>
    <mergeCell ref="C137:D137"/>
    <mergeCell ref="C139:D139"/>
    <mergeCell ref="C155:D155"/>
    <mergeCell ref="C156:D156"/>
    <mergeCell ref="C157:D157"/>
    <mergeCell ref="C158:D158"/>
    <mergeCell ref="C141:D141"/>
    <mergeCell ref="C145:D145"/>
    <mergeCell ref="C147:D147"/>
    <mergeCell ref="C149:D149"/>
    <mergeCell ref="C150:D150"/>
    <mergeCell ref="C152:D152"/>
    <mergeCell ref="C165:D165"/>
    <mergeCell ref="C166:D166"/>
    <mergeCell ref="C167:D167"/>
    <mergeCell ref="C168:D168"/>
    <mergeCell ref="C160:D160"/>
    <mergeCell ref="C162:D162"/>
    <mergeCell ref="C163:D163"/>
    <mergeCell ref="C164:D164"/>
    <mergeCell ref="C173:D173"/>
    <mergeCell ref="C174:D174"/>
    <mergeCell ref="C175:D175"/>
    <mergeCell ref="C176:D176"/>
    <mergeCell ref="C169:D169"/>
    <mergeCell ref="C170:D170"/>
    <mergeCell ref="C171:D171"/>
    <mergeCell ref="C172:D172"/>
    <mergeCell ref="C182:D182"/>
    <mergeCell ref="C183:D183"/>
    <mergeCell ref="C184:D184"/>
    <mergeCell ref="C185:D185"/>
    <mergeCell ref="C177:D177"/>
    <mergeCell ref="C178:D178"/>
    <mergeCell ref="C179:D179"/>
    <mergeCell ref="C180:D180"/>
    <mergeCell ref="C190:D190"/>
    <mergeCell ref="C191:D191"/>
    <mergeCell ref="C192:D192"/>
    <mergeCell ref="C219:D219"/>
    <mergeCell ref="C194:D194"/>
    <mergeCell ref="C186:D186"/>
    <mergeCell ref="C187:D187"/>
    <mergeCell ref="C188:D188"/>
    <mergeCell ref="C189:D189"/>
    <mergeCell ref="C199:D199"/>
    <mergeCell ref="C200:D200"/>
    <mergeCell ref="C202:D202"/>
    <mergeCell ref="C203:D203"/>
    <mergeCell ref="C195:D195"/>
    <mergeCell ref="C196:D196"/>
    <mergeCell ref="C197:D197"/>
    <mergeCell ref="C198:D198"/>
    <mergeCell ref="C204:D204"/>
    <mergeCell ref="C205:D205"/>
    <mergeCell ref="C206:D206"/>
    <mergeCell ref="C207:D207"/>
    <mergeCell ref="C209:D209"/>
    <mergeCell ref="C213:D213"/>
    <mergeCell ref="C214:D214"/>
    <mergeCell ref="C215:D215"/>
    <mergeCell ref="C217:D217"/>
    <mergeCell ref="C223:D223"/>
    <mergeCell ref="C225:D225"/>
    <mergeCell ref="C227:D227"/>
    <mergeCell ref="C229:D229"/>
    <mergeCell ref="C243:D243"/>
    <mergeCell ref="C244:D244"/>
    <mergeCell ref="C245:D245"/>
    <mergeCell ref="C221:D221"/>
    <mergeCell ref="C222:D222"/>
    <mergeCell ref="C247:D247"/>
    <mergeCell ref="C233:D233"/>
    <mergeCell ref="C234:D234"/>
    <mergeCell ref="C235:D235"/>
    <mergeCell ref="C236:D236"/>
    <mergeCell ref="C237:D237"/>
    <mergeCell ref="C239:D239"/>
    <mergeCell ref="C272:D272"/>
    <mergeCell ref="C274:D274"/>
    <mergeCell ref="C252:D252"/>
    <mergeCell ref="C253:D253"/>
    <mergeCell ref="C257:D257"/>
    <mergeCell ref="C248:D248"/>
    <mergeCell ref="C249:D249"/>
    <mergeCell ref="C250:D250"/>
    <mergeCell ref="C251:D251"/>
    <mergeCell ref="C241:D241"/>
    <mergeCell ref="C242:D242"/>
    <mergeCell ref="C276:G276"/>
    <mergeCell ref="C277:G277"/>
    <mergeCell ref="C278:D278"/>
    <mergeCell ref="C280:D280"/>
    <mergeCell ref="C261:D261"/>
    <mergeCell ref="C263:D263"/>
    <mergeCell ref="C265:D265"/>
    <mergeCell ref="C267:D267"/>
    <mergeCell ref="C269:D269"/>
    <mergeCell ref="C270:D270"/>
    <mergeCell ref="C282:D282"/>
    <mergeCell ref="C284:D284"/>
    <mergeCell ref="C286:D286"/>
    <mergeCell ref="C308:D308"/>
    <mergeCell ref="C310:D310"/>
    <mergeCell ref="C311:D311"/>
    <mergeCell ref="C290:D290"/>
    <mergeCell ref="C292:D292"/>
    <mergeCell ref="C313:D313"/>
    <mergeCell ref="C324:D324"/>
    <mergeCell ref="C326:D326"/>
    <mergeCell ref="C328:D328"/>
    <mergeCell ref="C330:D330"/>
    <mergeCell ref="C296:D296"/>
    <mergeCell ref="C298:D298"/>
    <mergeCell ref="C300:D300"/>
    <mergeCell ref="C302:D302"/>
    <mergeCell ref="C304:D304"/>
    <mergeCell ref="C306:D306"/>
    <mergeCell ref="C315:D315"/>
    <mergeCell ref="C317:D317"/>
    <mergeCell ref="C319:D319"/>
    <mergeCell ref="C321:D321"/>
    <mergeCell ref="C323:G323"/>
    <mergeCell ref="C340:D340"/>
    <mergeCell ref="C342:D342"/>
    <mergeCell ref="C344:D344"/>
    <mergeCell ref="C346:D346"/>
    <mergeCell ref="C332:D332"/>
    <mergeCell ref="C334:D334"/>
    <mergeCell ref="C336:D336"/>
    <mergeCell ref="C338:D338"/>
    <mergeCell ref="C355:D355"/>
    <mergeCell ref="C357:D357"/>
    <mergeCell ref="C359:D359"/>
    <mergeCell ref="C360:D360"/>
    <mergeCell ref="C347:D347"/>
    <mergeCell ref="C349:D349"/>
    <mergeCell ref="C351:D351"/>
    <mergeCell ref="C353:D353"/>
    <mergeCell ref="C366:D366"/>
    <mergeCell ref="C367:D367"/>
    <mergeCell ref="C368:D368"/>
    <mergeCell ref="C369:D369"/>
    <mergeCell ref="C361:D361"/>
    <mergeCell ref="C362:D362"/>
    <mergeCell ref="C363:D363"/>
    <mergeCell ref="C364:D364"/>
    <mergeCell ref="C375:D375"/>
    <mergeCell ref="C377:D377"/>
    <mergeCell ref="C378:D378"/>
    <mergeCell ref="C379:D379"/>
    <mergeCell ref="C370:D370"/>
    <mergeCell ref="C371:D371"/>
    <mergeCell ref="C372:D372"/>
    <mergeCell ref="C373:D373"/>
    <mergeCell ref="C405:D405"/>
    <mergeCell ref="C406:D406"/>
    <mergeCell ref="C385:D385"/>
    <mergeCell ref="C386:D386"/>
    <mergeCell ref="C381:D381"/>
    <mergeCell ref="C382:D382"/>
    <mergeCell ref="C383:D383"/>
    <mergeCell ref="C384:D384"/>
    <mergeCell ref="C408:D408"/>
    <mergeCell ref="C409:D409"/>
    <mergeCell ref="C411:D411"/>
    <mergeCell ref="C413:D413"/>
    <mergeCell ref="C399:D399"/>
    <mergeCell ref="C400:D400"/>
    <mergeCell ref="C401:D401"/>
    <mergeCell ref="C402:D402"/>
    <mergeCell ref="C403:D403"/>
    <mergeCell ref="C404:D404"/>
    <mergeCell ref="C420:D420"/>
    <mergeCell ref="C421:D421"/>
    <mergeCell ref="C422:D422"/>
    <mergeCell ref="C423:D423"/>
    <mergeCell ref="C415:D415"/>
    <mergeCell ref="C417:D417"/>
    <mergeCell ref="C418:D418"/>
    <mergeCell ref="C419:D419"/>
    <mergeCell ref="C428:D428"/>
    <mergeCell ref="C429:D429"/>
    <mergeCell ref="C430:D430"/>
    <mergeCell ref="C432:D432"/>
    <mergeCell ref="C424:D424"/>
    <mergeCell ref="C425:D425"/>
    <mergeCell ref="C426:D426"/>
    <mergeCell ref="C427:D427"/>
    <mergeCell ref="C437:D437"/>
    <mergeCell ref="C438:D438"/>
    <mergeCell ref="C439:D439"/>
    <mergeCell ref="C440:D440"/>
    <mergeCell ref="C433:D433"/>
    <mergeCell ref="C434:D434"/>
    <mergeCell ref="C435:D435"/>
    <mergeCell ref="C436:D436"/>
    <mergeCell ref="C464:D464"/>
    <mergeCell ref="C466:D466"/>
    <mergeCell ref="C468:D468"/>
    <mergeCell ref="C470:D470"/>
    <mergeCell ref="C472:D472"/>
    <mergeCell ref="C474:D474"/>
    <mergeCell ref="C459:D459"/>
    <mergeCell ref="C461:D461"/>
    <mergeCell ref="C462:D462"/>
    <mergeCell ref="C441:D441"/>
    <mergeCell ref="C442:D442"/>
    <mergeCell ref="C444:D444"/>
    <mergeCell ref="C449:D449"/>
    <mergeCell ref="C451:D451"/>
    <mergeCell ref="C453:D453"/>
    <mergeCell ref="C455:D455"/>
    <mergeCell ref="C456:D456"/>
    <mergeCell ref="C458:D458"/>
    <mergeCell ref="C476:D476"/>
    <mergeCell ref="C478:D478"/>
    <mergeCell ref="C480:D480"/>
    <mergeCell ref="C513:D513"/>
    <mergeCell ref="C514:D514"/>
    <mergeCell ref="C515:D515"/>
    <mergeCell ref="C517:D517"/>
    <mergeCell ref="C492:D492"/>
    <mergeCell ref="C494:D494"/>
    <mergeCell ref="C496:D496"/>
    <mergeCell ref="C498:D498"/>
    <mergeCell ref="C499:D499"/>
    <mergeCell ref="C500:D500"/>
    <mergeCell ref="C505:D505"/>
    <mergeCell ref="C507:D507"/>
    <mergeCell ref="C508:D508"/>
    <mergeCell ref="C509:D509"/>
    <mergeCell ref="C511:D511"/>
    <mergeCell ref="C512:D512"/>
    <mergeCell ref="C501:D501"/>
    <mergeCell ref="C502:D502"/>
    <mergeCell ref="C503:D503"/>
    <mergeCell ref="C523:D523"/>
    <mergeCell ref="C525:D525"/>
    <mergeCell ref="C527:D527"/>
    <mergeCell ref="C528:D528"/>
    <mergeCell ref="C519:D519"/>
    <mergeCell ref="C520:D520"/>
    <mergeCell ref="C521:D521"/>
    <mergeCell ref="C522:D522"/>
    <mergeCell ref="C579:D579"/>
    <mergeCell ref="C580:D580"/>
    <mergeCell ref="C558:D558"/>
    <mergeCell ref="C560:D560"/>
    <mergeCell ref="C562:D562"/>
    <mergeCell ref="C530:D530"/>
    <mergeCell ref="C531:D531"/>
    <mergeCell ref="C543:D543"/>
    <mergeCell ref="C544:D544"/>
    <mergeCell ref="C546:D546"/>
    <mergeCell ref="C567:D567"/>
    <mergeCell ref="C569:D569"/>
    <mergeCell ref="C571:D571"/>
    <mergeCell ref="C573:D573"/>
    <mergeCell ref="C575:D575"/>
    <mergeCell ref="C577:D577"/>
    <mergeCell ref="C609:D609"/>
    <mergeCell ref="C611:D611"/>
    <mergeCell ref="C581:D581"/>
    <mergeCell ref="C583:D583"/>
    <mergeCell ref="C585:D585"/>
    <mergeCell ref="C587:D587"/>
    <mergeCell ref="C597:D597"/>
    <mergeCell ref="C599:D599"/>
    <mergeCell ref="C601:D601"/>
    <mergeCell ref="C603:D603"/>
    <mergeCell ref="C605:D605"/>
    <mergeCell ref="C607:D607"/>
    <mergeCell ref="C621:D621"/>
    <mergeCell ref="C623:D623"/>
    <mergeCell ref="C625:D625"/>
    <mergeCell ref="C627:D627"/>
    <mergeCell ref="C613:D613"/>
    <mergeCell ref="C615:D615"/>
    <mergeCell ref="C617:D617"/>
    <mergeCell ref="C619:D619"/>
    <mergeCell ref="C637:D637"/>
    <mergeCell ref="C639:D639"/>
    <mergeCell ref="C641:D641"/>
    <mergeCell ref="C643:D643"/>
    <mergeCell ref="C629:D629"/>
    <mergeCell ref="C631:D631"/>
    <mergeCell ref="C633:D633"/>
    <mergeCell ref="C635:D635"/>
    <mergeCell ref="C653:D653"/>
    <mergeCell ref="C655:D655"/>
    <mergeCell ref="C657:D657"/>
    <mergeCell ref="C659:D659"/>
    <mergeCell ref="C645:D645"/>
    <mergeCell ref="C647:D647"/>
    <mergeCell ref="C649:D649"/>
    <mergeCell ref="C651:D651"/>
    <mergeCell ref="C669:D669"/>
    <mergeCell ref="C671:D671"/>
    <mergeCell ref="C673:D673"/>
    <mergeCell ref="C675:D675"/>
    <mergeCell ref="C661:D661"/>
    <mergeCell ref="C663:D663"/>
    <mergeCell ref="C665:D665"/>
    <mergeCell ref="C667:D667"/>
    <mergeCell ref="C685:D685"/>
    <mergeCell ref="C687:D687"/>
    <mergeCell ref="C689:D689"/>
    <mergeCell ref="C691:D691"/>
    <mergeCell ref="C677:D677"/>
    <mergeCell ref="C679:D679"/>
    <mergeCell ref="C681:D681"/>
    <mergeCell ref="C683:D683"/>
    <mergeCell ref="C701:D701"/>
    <mergeCell ref="C703:D703"/>
    <mergeCell ref="C705:D705"/>
    <mergeCell ref="C707:D707"/>
    <mergeCell ref="C693:D693"/>
    <mergeCell ref="C695:D695"/>
    <mergeCell ref="C697:D697"/>
    <mergeCell ref="C699:D699"/>
    <mergeCell ref="C729:D729"/>
    <mergeCell ref="C731:D731"/>
    <mergeCell ref="C709:D709"/>
    <mergeCell ref="C711:D711"/>
    <mergeCell ref="C713:D713"/>
    <mergeCell ref="C715:D715"/>
    <mergeCell ref="C733:D733"/>
    <mergeCell ref="C735:D735"/>
    <mergeCell ref="C736:D736"/>
    <mergeCell ref="C737:D737"/>
    <mergeCell ref="C720:D720"/>
    <mergeCell ref="C721:D721"/>
    <mergeCell ref="C722:D722"/>
    <mergeCell ref="C724:D724"/>
    <mergeCell ref="C725:D725"/>
    <mergeCell ref="C727:D727"/>
    <mergeCell ref="C745:D745"/>
    <mergeCell ref="C747:D747"/>
    <mergeCell ref="C749:D749"/>
    <mergeCell ref="C751:D751"/>
    <mergeCell ref="C739:D739"/>
    <mergeCell ref="C740:D740"/>
    <mergeCell ref="C741:D741"/>
    <mergeCell ref="C743:D743"/>
    <mergeCell ref="C776:D776"/>
    <mergeCell ref="C777:D777"/>
    <mergeCell ref="C753:D753"/>
    <mergeCell ref="C754:D754"/>
    <mergeCell ref="C756:D756"/>
    <mergeCell ref="C757:D757"/>
    <mergeCell ref="C779:D779"/>
    <mergeCell ref="C781:D781"/>
    <mergeCell ref="C783:D783"/>
    <mergeCell ref="C784:D784"/>
    <mergeCell ref="C768:D768"/>
    <mergeCell ref="C770:D770"/>
    <mergeCell ref="C771:D771"/>
    <mergeCell ref="C772:D772"/>
    <mergeCell ref="C774:D774"/>
    <mergeCell ref="C775:D775"/>
    <mergeCell ref="C837:D837"/>
    <mergeCell ref="C838:D838"/>
    <mergeCell ref="C839:D839"/>
    <mergeCell ref="C840:D840"/>
    <mergeCell ref="C793:D793"/>
    <mergeCell ref="C794:D794"/>
    <mergeCell ref="C795:D795"/>
    <mergeCell ref="C796:D796"/>
    <mergeCell ref="C786:D786"/>
    <mergeCell ref="C788:D788"/>
    <mergeCell ref="C790:D790"/>
    <mergeCell ref="C792:D792"/>
    <mergeCell ref="C803:D803"/>
    <mergeCell ref="C843:D843"/>
    <mergeCell ref="C844:D844"/>
    <mergeCell ref="C845:D845"/>
    <mergeCell ref="C846:D846"/>
    <mergeCell ref="C866:D866"/>
    <mergeCell ref="C805:D805"/>
    <mergeCell ref="C806:D806"/>
    <mergeCell ref="C808:D808"/>
    <mergeCell ref="C798:D798"/>
    <mergeCell ref="C799:D799"/>
    <mergeCell ref="C801:D801"/>
    <mergeCell ref="C802:D802"/>
    <mergeCell ref="C841:D841"/>
    <mergeCell ref="C842:D842"/>
    <mergeCell ref="C827:D827"/>
    <mergeCell ref="C828:D828"/>
    <mergeCell ref="C809:D809"/>
    <mergeCell ref="C814:D814"/>
    <mergeCell ref="C816:D816"/>
    <mergeCell ref="C818:D818"/>
    <mergeCell ref="C820:D820"/>
    <mergeCell ref="C822:D822"/>
    <mergeCell ref="C833:D833"/>
    <mergeCell ref="C835:D835"/>
    <mergeCell ref="C868:D868"/>
    <mergeCell ref="C856:D856"/>
    <mergeCell ref="C857:D857"/>
    <mergeCell ref="C858:D858"/>
    <mergeCell ref="C860:D860"/>
    <mergeCell ref="C861:D861"/>
    <mergeCell ref="C862:D862"/>
    <mergeCell ref="C847:D847"/>
    <mergeCell ref="C848:D848"/>
    <mergeCell ref="C849:D849"/>
    <mergeCell ref="C851:D851"/>
  </mergeCells>
  <phoneticPr fontId="0" type="noConversion"/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1"/>
  <dimension ref="A1:BE51"/>
  <sheetViews>
    <sheetView view="pageBreakPreview" topLeftCell="C9" zoomScaleNormal="100" zoomScaleSheetLayoutView="100" workbookViewId="0">
      <selection activeCell="C9" sqref="C9:E9"/>
    </sheetView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85" t="s">
        <v>725</v>
      </c>
      <c r="B1" s="86"/>
      <c r="C1" s="86"/>
      <c r="D1" s="86"/>
      <c r="E1" s="86"/>
      <c r="F1" s="86"/>
      <c r="G1" s="86"/>
    </row>
    <row r="2" spans="1:57" ht="12.75" customHeight="1">
      <c r="A2" s="87" t="s">
        <v>1599</v>
      </c>
      <c r="B2" s="88"/>
      <c r="C2" s="89" t="s">
        <v>1666</v>
      </c>
      <c r="D2" s="89" t="s">
        <v>1667</v>
      </c>
      <c r="E2" s="90"/>
      <c r="F2" s="91" t="s">
        <v>1600</v>
      </c>
      <c r="G2" s="92"/>
    </row>
    <row r="3" spans="1:57" ht="3" hidden="1" customHeight="1">
      <c r="A3" s="93"/>
      <c r="B3" s="94"/>
      <c r="C3" s="95"/>
      <c r="D3" s="95"/>
      <c r="E3" s="96"/>
      <c r="F3" s="97"/>
      <c r="G3" s="98"/>
    </row>
    <row r="4" spans="1:57" ht="12" customHeight="1">
      <c r="A4" s="99" t="s">
        <v>1601</v>
      </c>
      <c r="B4" s="94"/>
      <c r="C4" s="95"/>
      <c r="D4" s="95"/>
      <c r="E4" s="96"/>
      <c r="F4" s="97" t="s">
        <v>1602</v>
      </c>
      <c r="G4" s="100"/>
    </row>
    <row r="5" spans="1:57" ht="12.95" customHeight="1">
      <c r="A5" s="101" t="s">
        <v>1666</v>
      </c>
      <c r="B5" s="102"/>
      <c r="C5" s="103" t="s">
        <v>1667</v>
      </c>
      <c r="D5" s="104"/>
      <c r="E5" s="102"/>
      <c r="F5" s="97" t="s">
        <v>1603</v>
      </c>
      <c r="G5" s="98"/>
    </row>
    <row r="6" spans="1:57" ht="12.95" customHeight="1">
      <c r="A6" s="99" t="s">
        <v>1604</v>
      </c>
      <c r="B6" s="94"/>
      <c r="C6" s="95"/>
      <c r="D6" s="95"/>
      <c r="E6" s="96"/>
      <c r="F6" s="105" t="s">
        <v>1605</v>
      </c>
      <c r="G6" s="106"/>
      <c r="O6" s="107"/>
    </row>
    <row r="7" spans="1:57" ht="12.95" customHeight="1">
      <c r="A7" s="108" t="s">
        <v>1663</v>
      </c>
      <c r="B7" s="109"/>
      <c r="C7" s="110" t="s">
        <v>1664</v>
      </c>
      <c r="D7" s="111"/>
      <c r="E7" s="111"/>
      <c r="F7" s="112" t="s">
        <v>1606</v>
      </c>
      <c r="G7" s="106">
        <f>IF(G6=0,,ROUND((F30+F32)/G6,1))</f>
        <v>0</v>
      </c>
    </row>
    <row r="8" spans="1:57">
      <c r="A8" s="113" t="s">
        <v>1607</v>
      </c>
      <c r="B8" s="97"/>
      <c r="C8" s="347"/>
      <c r="D8" s="347"/>
      <c r="E8" s="348"/>
      <c r="F8" s="114" t="s">
        <v>1608</v>
      </c>
      <c r="G8" s="115"/>
      <c r="H8" s="116"/>
      <c r="I8" s="117"/>
    </row>
    <row r="9" spans="1:57">
      <c r="A9" s="113" t="s">
        <v>1609</v>
      </c>
      <c r="B9" s="97"/>
      <c r="C9" s="347"/>
      <c r="D9" s="347"/>
      <c r="E9" s="348"/>
      <c r="F9" s="97"/>
      <c r="G9" s="118"/>
      <c r="H9" s="119"/>
    </row>
    <row r="10" spans="1:57">
      <c r="A10" s="113" t="s">
        <v>1610</v>
      </c>
      <c r="B10" s="97"/>
      <c r="C10" s="347"/>
      <c r="D10" s="347"/>
      <c r="E10" s="347"/>
      <c r="F10" s="120"/>
      <c r="G10" s="121"/>
      <c r="H10" s="122"/>
    </row>
    <row r="11" spans="1:57" ht="13.5" customHeight="1">
      <c r="A11" s="113" t="s">
        <v>1611</v>
      </c>
      <c r="B11" s="97"/>
      <c r="C11" s="347"/>
      <c r="D11" s="347"/>
      <c r="E11" s="347"/>
      <c r="F11" s="123" t="s">
        <v>1612</v>
      </c>
      <c r="G11" s="124"/>
      <c r="H11" s="119"/>
      <c r="BA11" s="125"/>
      <c r="BB11" s="125"/>
      <c r="BC11" s="125"/>
      <c r="BD11" s="125"/>
      <c r="BE11" s="125"/>
    </row>
    <row r="12" spans="1:57" ht="12.75" customHeight="1">
      <c r="A12" s="126" t="s">
        <v>1613</v>
      </c>
      <c r="B12" s="94"/>
      <c r="C12" s="349"/>
      <c r="D12" s="349"/>
      <c r="E12" s="349"/>
      <c r="F12" s="127" t="s">
        <v>1614</v>
      </c>
      <c r="G12" s="128"/>
      <c r="H12" s="119"/>
    </row>
    <row r="13" spans="1:57" ht="28.5" customHeight="1" thickBot="1">
      <c r="A13" s="129" t="s">
        <v>1615</v>
      </c>
      <c r="B13" s="130"/>
      <c r="C13" s="130"/>
      <c r="D13" s="130"/>
      <c r="E13" s="131"/>
      <c r="F13" s="131"/>
      <c r="G13" s="132"/>
      <c r="H13" s="119"/>
    </row>
    <row r="14" spans="1:57" ht="17.25" customHeight="1" thickBot="1">
      <c r="A14" s="133" t="s">
        <v>1616</v>
      </c>
      <c r="B14" s="134"/>
      <c r="C14" s="135"/>
      <c r="D14" s="136" t="s">
        <v>1617</v>
      </c>
      <c r="E14" s="137"/>
      <c r="F14" s="137"/>
      <c r="G14" s="135"/>
    </row>
    <row r="15" spans="1:57" ht="15.95" customHeight="1">
      <c r="A15" s="138"/>
      <c r="B15" s="139" t="s">
        <v>1618</v>
      </c>
      <c r="C15" s="140">
        <f>'00 00 Rek'!E9</f>
        <v>0</v>
      </c>
      <c r="D15" s="141">
        <f>'00 00 Rek'!A14</f>
        <v>0</v>
      </c>
      <c r="E15" s="142"/>
      <c r="F15" s="143"/>
      <c r="G15" s="140">
        <f>'00 00 Rek'!I14</f>
        <v>0</v>
      </c>
    </row>
    <row r="16" spans="1:57" ht="15.95" customHeight="1">
      <c r="A16" s="138" t="s">
        <v>1619</v>
      </c>
      <c r="B16" s="139" t="s">
        <v>1620</v>
      </c>
      <c r="C16" s="140">
        <f>'00 00 Rek'!F9</f>
        <v>0</v>
      </c>
      <c r="D16" s="93">
        <f>'00 00 Rek'!A15</f>
        <v>0</v>
      </c>
      <c r="E16" s="144"/>
      <c r="F16" s="145"/>
      <c r="G16" s="140">
        <f>'00 00 Rek'!I15</f>
        <v>0</v>
      </c>
    </row>
    <row r="17" spans="1:7" ht="15.95" customHeight="1">
      <c r="A17" s="138" t="s">
        <v>1621</v>
      </c>
      <c r="B17" s="139" t="s">
        <v>1622</v>
      </c>
      <c r="C17" s="140">
        <f>'00 00 Rek'!H9</f>
        <v>0</v>
      </c>
      <c r="D17" s="93">
        <f>'00 00 Rek'!A16</f>
        <v>0</v>
      </c>
      <c r="E17" s="144"/>
      <c r="F17" s="145"/>
      <c r="G17" s="140">
        <f>'00 00 Rek'!I16</f>
        <v>0</v>
      </c>
    </row>
    <row r="18" spans="1:7" ht="15.95" customHeight="1">
      <c r="A18" s="146" t="s">
        <v>1623</v>
      </c>
      <c r="B18" s="147" t="s">
        <v>1624</v>
      </c>
      <c r="C18" s="140">
        <f>'00 00 Rek'!G9</f>
        <v>0</v>
      </c>
      <c r="D18" s="93">
        <f>'00 00 Rek'!A17</f>
        <v>0</v>
      </c>
      <c r="E18" s="144"/>
      <c r="F18" s="145"/>
      <c r="G18" s="140">
        <f>'00 00 Rek'!I17</f>
        <v>0</v>
      </c>
    </row>
    <row r="19" spans="1:7" ht="15.95" customHeight="1">
      <c r="A19" s="148" t="s">
        <v>1625</v>
      </c>
      <c r="B19" s="139"/>
      <c r="C19" s="140">
        <f>SUM(C15:C18)</f>
        <v>0</v>
      </c>
      <c r="D19" s="93">
        <f>'00 00 Rek'!A18</f>
        <v>0</v>
      </c>
      <c r="E19" s="144"/>
      <c r="F19" s="145"/>
      <c r="G19" s="140">
        <f>'00 00 Rek'!I18</f>
        <v>0</v>
      </c>
    </row>
    <row r="20" spans="1:7" ht="15.95" customHeight="1">
      <c r="A20" s="148"/>
      <c r="B20" s="139"/>
      <c r="C20" s="140"/>
      <c r="D20" s="93">
        <f>'00 00 Rek'!A19</f>
        <v>0</v>
      </c>
      <c r="E20" s="144"/>
      <c r="F20" s="145"/>
      <c r="G20" s="140">
        <f>'00 00 Rek'!I19</f>
        <v>0</v>
      </c>
    </row>
    <row r="21" spans="1:7" ht="15.95" customHeight="1">
      <c r="A21" s="148" t="s">
        <v>1598</v>
      </c>
      <c r="B21" s="139"/>
      <c r="C21" s="140">
        <f>'00 00 Rek'!I9</f>
        <v>0</v>
      </c>
      <c r="D21" s="93">
        <f>'00 00 Rek'!A20</f>
        <v>0</v>
      </c>
      <c r="E21" s="144"/>
      <c r="F21" s="145"/>
      <c r="G21" s="140">
        <f>'00 00 Rek'!I20</f>
        <v>0</v>
      </c>
    </row>
    <row r="22" spans="1:7" ht="15.95" customHeight="1">
      <c r="A22" s="149" t="s">
        <v>1626</v>
      </c>
      <c r="B22" s="119"/>
      <c r="C22" s="140">
        <f>C19+C21</f>
        <v>0</v>
      </c>
      <c r="D22" s="93" t="s">
        <v>1627</v>
      </c>
      <c r="E22" s="144"/>
      <c r="F22" s="145"/>
      <c r="G22" s="140">
        <f>G23-SUM(G15:G21)</f>
        <v>0</v>
      </c>
    </row>
    <row r="23" spans="1:7" ht="15.95" customHeight="1" thickBot="1">
      <c r="A23" s="350" t="s">
        <v>1628</v>
      </c>
      <c r="B23" s="351"/>
      <c r="C23" s="150">
        <f>C22+G23</f>
        <v>0</v>
      </c>
      <c r="D23" s="151" t="s">
        <v>1629</v>
      </c>
      <c r="E23" s="152"/>
      <c r="F23" s="153"/>
      <c r="G23" s="140">
        <f>'00 00 Rek'!H22</f>
        <v>0</v>
      </c>
    </row>
    <row r="24" spans="1:7">
      <c r="A24" s="154" t="s">
        <v>1630</v>
      </c>
      <c r="B24" s="155"/>
      <c r="C24" s="156"/>
      <c r="D24" s="155" t="s">
        <v>1631</v>
      </c>
      <c r="E24" s="155"/>
      <c r="F24" s="157" t="s">
        <v>1632</v>
      </c>
      <c r="G24" s="158"/>
    </row>
    <row r="25" spans="1:7">
      <c r="A25" s="149" t="s">
        <v>1633</v>
      </c>
      <c r="B25" s="119"/>
      <c r="C25" s="159"/>
      <c r="D25" s="119" t="s">
        <v>1633</v>
      </c>
      <c r="F25" s="160" t="s">
        <v>1633</v>
      </c>
      <c r="G25" s="161"/>
    </row>
    <row r="26" spans="1:7" ht="37.5" customHeight="1">
      <c r="A26" s="149" t="s">
        <v>1634</v>
      </c>
      <c r="B26" s="162"/>
      <c r="C26" s="159"/>
      <c r="D26" s="119" t="s">
        <v>1634</v>
      </c>
      <c r="F26" s="160" t="s">
        <v>1634</v>
      </c>
      <c r="G26" s="161"/>
    </row>
    <row r="27" spans="1:7">
      <c r="A27" s="149"/>
      <c r="B27" s="163"/>
      <c r="C27" s="159"/>
      <c r="D27" s="119"/>
      <c r="F27" s="160"/>
      <c r="G27" s="161"/>
    </row>
    <row r="28" spans="1:7">
      <c r="A28" s="149" t="s">
        <v>1635</v>
      </c>
      <c r="B28" s="119"/>
      <c r="C28" s="159"/>
      <c r="D28" s="160" t="s">
        <v>1636</v>
      </c>
      <c r="E28" s="159"/>
      <c r="F28" s="164" t="s">
        <v>1636</v>
      </c>
      <c r="G28" s="161"/>
    </row>
    <row r="29" spans="1:7" ht="69" customHeight="1">
      <c r="A29" s="149"/>
      <c r="B29" s="119"/>
      <c r="C29" s="165"/>
      <c r="D29" s="166"/>
      <c r="E29" s="165"/>
      <c r="F29" s="119"/>
      <c r="G29" s="161"/>
    </row>
    <row r="30" spans="1:7">
      <c r="A30" s="167" t="s">
        <v>1580</v>
      </c>
      <c r="B30" s="168"/>
      <c r="C30" s="169">
        <v>21</v>
      </c>
      <c r="D30" s="168" t="s">
        <v>1637</v>
      </c>
      <c r="E30" s="170"/>
      <c r="F30" s="354">
        <f>C23-F32</f>
        <v>0</v>
      </c>
      <c r="G30" s="355"/>
    </row>
    <row r="31" spans="1:7">
      <c r="A31" s="167" t="s">
        <v>1638</v>
      </c>
      <c r="B31" s="168"/>
      <c r="C31" s="169">
        <f>C30</f>
        <v>21</v>
      </c>
      <c r="D31" s="168" t="s">
        <v>1639</v>
      </c>
      <c r="E31" s="170"/>
      <c r="F31" s="354">
        <f>ROUND(PRODUCT(F30,C31/100),0)</f>
        <v>0</v>
      </c>
      <c r="G31" s="355"/>
    </row>
    <row r="32" spans="1:7">
      <c r="A32" s="167" t="s">
        <v>1580</v>
      </c>
      <c r="B32" s="168"/>
      <c r="C32" s="169">
        <v>0</v>
      </c>
      <c r="D32" s="168" t="s">
        <v>1639</v>
      </c>
      <c r="E32" s="170"/>
      <c r="F32" s="354">
        <v>0</v>
      </c>
      <c r="G32" s="355"/>
    </row>
    <row r="33" spans="1:8">
      <c r="A33" s="167" t="s">
        <v>1638</v>
      </c>
      <c r="B33" s="171"/>
      <c r="C33" s="172">
        <f>C32</f>
        <v>0</v>
      </c>
      <c r="D33" s="168" t="s">
        <v>1639</v>
      </c>
      <c r="E33" s="145"/>
      <c r="F33" s="354">
        <f>ROUND(PRODUCT(F32,C33/100),0)</f>
        <v>0</v>
      </c>
      <c r="G33" s="355"/>
    </row>
    <row r="34" spans="1:8" s="176" customFormat="1" ht="19.5" customHeight="1" thickBot="1">
      <c r="A34" s="173" t="s">
        <v>1640</v>
      </c>
      <c r="B34" s="174"/>
      <c r="C34" s="174"/>
      <c r="D34" s="174"/>
      <c r="E34" s="175"/>
      <c r="F34" s="356">
        <f>ROUND(SUM(F30:F33),0)</f>
        <v>0</v>
      </c>
      <c r="G34" s="357"/>
    </row>
    <row r="36" spans="1:8">
      <c r="A36" s="2" t="s">
        <v>1641</v>
      </c>
      <c r="B36" s="2"/>
      <c r="C36" s="2"/>
      <c r="D36" s="2"/>
      <c r="E36" s="2"/>
      <c r="F36" s="2"/>
      <c r="G36" s="2"/>
      <c r="H36" s="1" t="s">
        <v>1570</v>
      </c>
    </row>
    <row r="37" spans="1:8" ht="14.25" customHeight="1">
      <c r="A37" s="2"/>
      <c r="B37" s="353"/>
      <c r="C37" s="353"/>
      <c r="D37" s="353"/>
      <c r="E37" s="353"/>
      <c r="F37" s="353"/>
      <c r="G37" s="353"/>
      <c r="H37" s="1" t="s">
        <v>1570</v>
      </c>
    </row>
    <row r="38" spans="1:8" ht="12.75" customHeight="1">
      <c r="A38" s="177"/>
      <c r="B38" s="353"/>
      <c r="C38" s="353"/>
      <c r="D38" s="353"/>
      <c r="E38" s="353"/>
      <c r="F38" s="353"/>
      <c r="G38" s="353"/>
      <c r="H38" s="1" t="s">
        <v>1570</v>
      </c>
    </row>
    <row r="39" spans="1:8">
      <c r="A39" s="177"/>
      <c r="B39" s="353"/>
      <c r="C39" s="353"/>
      <c r="D39" s="353"/>
      <c r="E39" s="353"/>
      <c r="F39" s="353"/>
      <c r="G39" s="353"/>
      <c r="H39" s="1" t="s">
        <v>1570</v>
      </c>
    </row>
    <row r="40" spans="1:8">
      <c r="A40" s="177"/>
      <c r="B40" s="353"/>
      <c r="C40" s="353"/>
      <c r="D40" s="353"/>
      <c r="E40" s="353"/>
      <c r="F40" s="353"/>
      <c r="G40" s="353"/>
      <c r="H40" s="1" t="s">
        <v>1570</v>
      </c>
    </row>
    <row r="41" spans="1:8">
      <c r="A41" s="177"/>
      <c r="B41" s="353"/>
      <c r="C41" s="353"/>
      <c r="D41" s="353"/>
      <c r="E41" s="353"/>
      <c r="F41" s="353"/>
      <c r="G41" s="353"/>
      <c r="H41" s="1" t="s">
        <v>1570</v>
      </c>
    </row>
    <row r="42" spans="1:8">
      <c r="A42" s="177"/>
      <c r="B42" s="353"/>
      <c r="C42" s="353"/>
      <c r="D42" s="353"/>
      <c r="E42" s="353"/>
      <c r="F42" s="353"/>
      <c r="G42" s="353"/>
      <c r="H42" s="1" t="s">
        <v>1570</v>
      </c>
    </row>
    <row r="43" spans="1:8">
      <c r="A43" s="177"/>
      <c r="B43" s="353"/>
      <c r="C43" s="353"/>
      <c r="D43" s="353"/>
      <c r="E43" s="353"/>
      <c r="F43" s="353"/>
      <c r="G43" s="353"/>
      <c r="H43" s="1" t="s">
        <v>1570</v>
      </c>
    </row>
    <row r="44" spans="1:8" ht="12.75" customHeight="1">
      <c r="A44" s="177"/>
      <c r="B44" s="353"/>
      <c r="C44" s="353"/>
      <c r="D44" s="353"/>
      <c r="E44" s="353"/>
      <c r="F44" s="353"/>
      <c r="G44" s="353"/>
      <c r="H44" s="1" t="s">
        <v>1570</v>
      </c>
    </row>
    <row r="45" spans="1:8" ht="12.75" customHeight="1">
      <c r="A45" s="177"/>
      <c r="B45" s="353"/>
      <c r="C45" s="353"/>
      <c r="D45" s="353"/>
      <c r="E45" s="353"/>
      <c r="F45" s="353"/>
      <c r="G45" s="353"/>
      <c r="H45" s="1" t="s">
        <v>1570</v>
      </c>
    </row>
    <row r="46" spans="1:8">
      <c r="B46" s="352"/>
      <c r="C46" s="352"/>
      <c r="D46" s="352"/>
      <c r="E46" s="352"/>
      <c r="F46" s="352"/>
      <c r="G46" s="352"/>
    </row>
    <row r="47" spans="1:8">
      <c r="B47" s="352"/>
      <c r="C47" s="352"/>
      <c r="D47" s="352"/>
      <c r="E47" s="352"/>
      <c r="F47" s="352"/>
      <c r="G47" s="352"/>
    </row>
    <row r="48" spans="1:8">
      <c r="B48" s="352"/>
      <c r="C48" s="352"/>
      <c r="D48" s="352"/>
      <c r="E48" s="352"/>
      <c r="F48" s="352"/>
      <c r="G48" s="352"/>
    </row>
    <row r="49" spans="2:7">
      <c r="B49" s="352"/>
      <c r="C49" s="352"/>
      <c r="D49" s="352"/>
      <c r="E49" s="352"/>
      <c r="F49" s="352"/>
      <c r="G49" s="352"/>
    </row>
    <row r="50" spans="2:7">
      <c r="B50" s="352"/>
      <c r="C50" s="352"/>
      <c r="D50" s="352"/>
      <c r="E50" s="352"/>
      <c r="F50" s="352"/>
      <c r="G50" s="352"/>
    </row>
    <row r="51" spans="2:7">
      <c r="B51" s="352"/>
      <c r="C51" s="352"/>
      <c r="D51" s="352"/>
      <c r="E51" s="352"/>
      <c r="F51" s="352"/>
      <c r="G51" s="352"/>
    </row>
  </sheetData>
  <mergeCells count="18">
    <mergeCell ref="B37:G45"/>
    <mergeCell ref="B49:G49"/>
    <mergeCell ref="F32:G32"/>
    <mergeCell ref="F30:G30"/>
    <mergeCell ref="F31:G31"/>
    <mergeCell ref="F33:G33"/>
    <mergeCell ref="F34:G34"/>
    <mergeCell ref="B50:G50"/>
    <mergeCell ref="B51:G51"/>
    <mergeCell ref="B46:G46"/>
    <mergeCell ref="B47:G47"/>
    <mergeCell ref="B48:G48"/>
    <mergeCell ref="C8:E8"/>
    <mergeCell ref="C10:E10"/>
    <mergeCell ref="C12:E12"/>
    <mergeCell ref="A23:B23"/>
    <mergeCell ref="C9:E9"/>
    <mergeCell ref="C11:E11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31"/>
  <dimension ref="A1:BE73"/>
  <sheetViews>
    <sheetView view="pageBreakPreview" topLeftCell="D1" zoomScale="112" zoomScaleNormal="100" zoomScaleSheetLayoutView="112" workbookViewId="0">
      <selection activeCell="D16" sqref="D16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>
      <c r="A1" s="359" t="s">
        <v>1571</v>
      </c>
      <c r="B1" s="360"/>
      <c r="C1" s="178" t="s">
        <v>1665</v>
      </c>
      <c r="D1" s="179"/>
      <c r="E1" s="180"/>
      <c r="F1" s="179"/>
      <c r="G1" s="181" t="s">
        <v>1642</v>
      </c>
      <c r="H1" s="182" t="s">
        <v>1666</v>
      </c>
      <c r="I1" s="183"/>
    </row>
    <row r="2" spans="1:57" ht="13.5" thickBot="1">
      <c r="A2" s="361" t="s">
        <v>1643</v>
      </c>
      <c r="B2" s="362"/>
      <c r="C2" s="184" t="s">
        <v>1668</v>
      </c>
      <c r="D2" s="185"/>
      <c r="E2" s="186"/>
      <c r="F2" s="185"/>
      <c r="G2" s="363" t="s">
        <v>1667</v>
      </c>
      <c r="H2" s="364"/>
      <c r="I2" s="365"/>
    </row>
    <row r="3" spans="1:57" ht="13.5" thickTop="1">
      <c r="F3" s="119"/>
    </row>
    <row r="4" spans="1:57" ht="19.5" customHeight="1">
      <c r="A4" s="187" t="s">
        <v>1644</v>
      </c>
      <c r="B4" s="188"/>
      <c r="C4" s="188"/>
      <c r="D4" s="188"/>
      <c r="E4" s="189"/>
      <c r="F4" s="188"/>
      <c r="G4" s="188"/>
      <c r="H4" s="188"/>
      <c r="I4" s="188"/>
    </row>
    <row r="5" spans="1:57" ht="13.5" thickBot="1"/>
    <row r="6" spans="1:57" s="119" customFormat="1" ht="13.5" thickBot="1">
      <c r="A6" s="190"/>
      <c r="B6" s="191" t="s">
        <v>1645</v>
      </c>
      <c r="C6" s="191"/>
      <c r="D6" s="192"/>
      <c r="E6" s="193" t="s">
        <v>1594</v>
      </c>
      <c r="F6" s="194" t="s">
        <v>1595</v>
      </c>
      <c r="G6" s="194" t="s">
        <v>1596</v>
      </c>
      <c r="H6" s="194" t="s">
        <v>1597</v>
      </c>
      <c r="I6" s="195" t="s">
        <v>1598</v>
      </c>
    </row>
    <row r="7" spans="1:57" s="119" customFormat="1">
      <c r="A7" s="267" t="str">
        <f>'00 00 Pol'!B7</f>
        <v>ON</v>
      </c>
      <c r="B7" s="62" t="str">
        <f>'00 00 Pol'!C7</f>
        <v>Ostatní náklady</v>
      </c>
      <c r="D7" s="196"/>
      <c r="E7" s="268">
        <f>'00 00 Pol'!BA24</f>
        <v>0</v>
      </c>
      <c r="F7" s="269">
        <f>'00 00 Pol'!BB24</f>
        <v>0</v>
      </c>
      <c r="G7" s="269">
        <f>'00 00 Pol'!BC24</f>
        <v>0</v>
      </c>
      <c r="H7" s="269">
        <f>'00 00 Pol'!BD24</f>
        <v>0</v>
      </c>
      <c r="I7" s="270">
        <f>'00 00 Pol'!BE24</f>
        <v>0</v>
      </c>
    </row>
    <row r="8" spans="1:57" s="119" customFormat="1" ht="13.5" thickBot="1">
      <c r="A8" s="267" t="str">
        <f>'00 00 Pol'!B25</f>
        <v>VN</v>
      </c>
      <c r="B8" s="62" t="str">
        <f>'00 00 Pol'!C25</f>
        <v>Vedlejší náklady</v>
      </c>
      <c r="D8" s="196"/>
      <c r="E8" s="268">
        <f>'00 00 Pol'!BA33</f>
        <v>0</v>
      </c>
      <c r="F8" s="269">
        <f>'00 00 Pol'!BB33</f>
        <v>0</v>
      </c>
      <c r="G8" s="269">
        <f>'00 00 Pol'!BC33</f>
        <v>0</v>
      </c>
      <c r="H8" s="269">
        <f>'00 00 Pol'!BD33</f>
        <v>0</v>
      </c>
      <c r="I8" s="270">
        <f>'00 00 Pol'!BE33</f>
        <v>0</v>
      </c>
    </row>
    <row r="9" spans="1:57" s="14" customFormat="1" ht="13.5" thickBot="1">
      <c r="A9" s="197"/>
      <c r="B9" s="198" t="s">
        <v>1646</v>
      </c>
      <c r="C9" s="198"/>
      <c r="D9" s="199"/>
      <c r="E9" s="200">
        <f>SUM(E7:E8)</f>
        <v>0</v>
      </c>
      <c r="F9" s="201">
        <f>SUM(F7:F8)</f>
        <v>0</v>
      </c>
      <c r="G9" s="201">
        <f>SUM(G7:G8)</f>
        <v>0</v>
      </c>
      <c r="H9" s="201">
        <f>SUM(H7:H8)</f>
        <v>0</v>
      </c>
      <c r="I9" s="202">
        <f>SUM(I7:I8)</f>
        <v>0</v>
      </c>
    </row>
    <row r="10" spans="1:57">
      <c r="A10" s="119"/>
      <c r="B10" s="119"/>
      <c r="C10" s="119"/>
      <c r="D10" s="119"/>
      <c r="E10" s="119"/>
      <c r="F10" s="119"/>
      <c r="G10" s="119"/>
      <c r="H10" s="119"/>
      <c r="I10" s="119"/>
    </row>
    <row r="11" spans="1:57" s="276" customFormat="1" ht="19.5" customHeight="1">
      <c r="A11" s="288"/>
      <c r="B11" s="288"/>
      <c r="C11" s="288"/>
      <c r="D11" s="288"/>
      <c r="E11" s="288"/>
      <c r="F11" s="288"/>
      <c r="G11" s="289"/>
      <c r="H11" s="288"/>
      <c r="I11" s="288"/>
      <c r="BA11" s="290"/>
      <c r="BB11" s="290"/>
      <c r="BC11" s="290"/>
      <c r="BD11" s="290"/>
      <c r="BE11" s="290"/>
    </row>
    <row r="12" spans="1:57" s="276" customFormat="1"/>
    <row r="13" spans="1:57" s="276" customFormat="1">
      <c r="A13" s="291"/>
      <c r="B13" s="291"/>
      <c r="C13" s="291"/>
      <c r="E13" s="292"/>
      <c r="F13" s="292"/>
      <c r="G13" s="293"/>
      <c r="H13" s="294"/>
      <c r="I13" s="294"/>
    </row>
    <row r="14" spans="1:57" s="276" customFormat="1">
      <c r="E14" s="295"/>
      <c r="F14" s="296"/>
      <c r="G14" s="295"/>
      <c r="H14" s="297"/>
      <c r="I14" s="295"/>
    </row>
    <row r="15" spans="1:57" s="276" customFormat="1">
      <c r="E15" s="295"/>
      <c r="F15" s="296"/>
      <c r="G15" s="295"/>
      <c r="H15" s="297"/>
      <c r="I15" s="295"/>
    </row>
    <row r="16" spans="1:57" s="276" customFormat="1">
      <c r="E16" s="295"/>
      <c r="F16" s="296"/>
      <c r="G16" s="295"/>
      <c r="H16" s="297"/>
      <c r="I16" s="295"/>
    </row>
    <row r="17" spans="2:9" s="276" customFormat="1">
      <c r="E17" s="295"/>
      <c r="F17" s="296"/>
      <c r="G17" s="295"/>
      <c r="H17" s="297"/>
      <c r="I17" s="295"/>
    </row>
    <row r="18" spans="2:9" s="276" customFormat="1">
      <c r="E18" s="295"/>
      <c r="F18" s="296"/>
      <c r="G18" s="295"/>
      <c r="H18" s="297"/>
      <c r="I18" s="295"/>
    </row>
    <row r="19" spans="2:9" s="276" customFormat="1">
      <c r="E19" s="295"/>
      <c r="F19" s="296"/>
      <c r="G19" s="295"/>
      <c r="H19" s="297"/>
      <c r="I19" s="295"/>
    </row>
    <row r="20" spans="2:9" s="276" customFormat="1">
      <c r="E20" s="295"/>
      <c r="F20" s="296"/>
      <c r="G20" s="295"/>
      <c r="H20" s="297"/>
      <c r="I20" s="295"/>
    </row>
    <row r="21" spans="2:9" s="276" customFormat="1">
      <c r="E21" s="295"/>
      <c r="F21" s="296"/>
      <c r="G21" s="295"/>
      <c r="H21" s="297"/>
      <c r="I21" s="295"/>
    </row>
    <row r="22" spans="2:9" s="276" customFormat="1">
      <c r="B22" s="291"/>
      <c r="D22" s="298"/>
      <c r="E22" s="298"/>
      <c r="F22" s="298"/>
      <c r="G22" s="298"/>
      <c r="H22" s="358"/>
      <c r="I22" s="358"/>
    </row>
    <row r="23" spans="2:9" s="276" customFormat="1"/>
    <row r="24" spans="2:9">
      <c r="B24" s="14"/>
      <c r="F24" s="203"/>
      <c r="G24" s="204"/>
      <c r="H24" s="204"/>
      <c r="I24" s="46"/>
    </row>
    <row r="25" spans="2:9">
      <c r="F25" s="203"/>
      <c r="G25" s="204"/>
      <c r="H25" s="204"/>
      <c r="I25" s="46"/>
    </row>
    <row r="26" spans="2:9">
      <c r="F26" s="203"/>
      <c r="G26" s="204"/>
      <c r="H26" s="204"/>
      <c r="I26" s="46"/>
    </row>
    <row r="27" spans="2:9">
      <c r="F27" s="203"/>
      <c r="G27" s="204"/>
      <c r="H27" s="204"/>
      <c r="I27" s="46"/>
    </row>
    <row r="28" spans="2:9">
      <c r="F28" s="203"/>
      <c r="G28" s="204"/>
      <c r="H28" s="204"/>
      <c r="I28" s="46"/>
    </row>
    <row r="29" spans="2:9">
      <c r="F29" s="203"/>
      <c r="G29" s="204"/>
      <c r="H29" s="204"/>
      <c r="I29" s="46"/>
    </row>
    <row r="30" spans="2:9">
      <c r="F30" s="203"/>
      <c r="G30" s="204"/>
      <c r="H30" s="204"/>
      <c r="I30" s="46"/>
    </row>
    <row r="31" spans="2:9">
      <c r="F31" s="203"/>
      <c r="G31" s="204"/>
      <c r="H31" s="204"/>
      <c r="I31" s="46"/>
    </row>
    <row r="32" spans="2:9">
      <c r="F32" s="203"/>
      <c r="G32" s="204"/>
      <c r="H32" s="204"/>
      <c r="I32" s="46"/>
    </row>
    <row r="33" spans="6:9">
      <c r="F33" s="203"/>
      <c r="G33" s="204"/>
      <c r="H33" s="204"/>
      <c r="I33" s="46"/>
    </row>
    <row r="34" spans="6:9">
      <c r="F34" s="203"/>
      <c r="G34" s="204"/>
      <c r="H34" s="204"/>
      <c r="I34" s="46"/>
    </row>
    <row r="35" spans="6:9">
      <c r="F35" s="203"/>
      <c r="G35" s="204"/>
      <c r="H35" s="204"/>
      <c r="I35" s="46"/>
    </row>
    <row r="36" spans="6:9">
      <c r="F36" s="203"/>
      <c r="G36" s="204"/>
      <c r="H36" s="204"/>
      <c r="I36" s="46"/>
    </row>
    <row r="37" spans="6:9">
      <c r="F37" s="203"/>
      <c r="G37" s="204"/>
      <c r="H37" s="204"/>
      <c r="I37" s="46"/>
    </row>
    <row r="38" spans="6:9">
      <c r="F38" s="203"/>
      <c r="G38" s="204"/>
      <c r="H38" s="204"/>
      <c r="I38" s="46"/>
    </row>
    <row r="39" spans="6:9">
      <c r="F39" s="203"/>
      <c r="G39" s="204"/>
      <c r="H39" s="204"/>
      <c r="I39" s="46"/>
    </row>
    <row r="40" spans="6:9">
      <c r="F40" s="203"/>
      <c r="G40" s="204"/>
      <c r="H40" s="204"/>
      <c r="I40" s="46"/>
    </row>
    <row r="41" spans="6:9">
      <c r="F41" s="203"/>
      <c r="G41" s="204"/>
      <c r="H41" s="204"/>
      <c r="I41" s="46"/>
    </row>
    <row r="42" spans="6:9">
      <c r="F42" s="203"/>
      <c r="G42" s="204"/>
      <c r="H42" s="204"/>
      <c r="I42" s="46"/>
    </row>
    <row r="43" spans="6:9">
      <c r="F43" s="203"/>
      <c r="G43" s="204"/>
      <c r="H43" s="204"/>
      <c r="I43" s="46"/>
    </row>
    <row r="44" spans="6:9">
      <c r="F44" s="203"/>
      <c r="G44" s="204"/>
      <c r="H44" s="204"/>
      <c r="I44" s="46"/>
    </row>
    <row r="45" spans="6:9">
      <c r="F45" s="203"/>
      <c r="G45" s="204"/>
      <c r="H45" s="204"/>
      <c r="I45" s="46"/>
    </row>
    <row r="46" spans="6:9">
      <c r="F46" s="203"/>
      <c r="G46" s="204"/>
      <c r="H46" s="204"/>
      <c r="I46" s="46"/>
    </row>
    <row r="47" spans="6:9">
      <c r="F47" s="203"/>
      <c r="G47" s="204"/>
      <c r="H47" s="204"/>
      <c r="I47" s="46"/>
    </row>
    <row r="48" spans="6:9">
      <c r="F48" s="203"/>
      <c r="G48" s="204"/>
      <c r="H48" s="204"/>
      <c r="I48" s="46"/>
    </row>
    <row r="49" spans="6:9">
      <c r="F49" s="203"/>
      <c r="G49" s="204"/>
      <c r="H49" s="204"/>
      <c r="I49" s="46"/>
    </row>
    <row r="50" spans="6:9">
      <c r="F50" s="203"/>
      <c r="G50" s="204"/>
      <c r="H50" s="204"/>
      <c r="I50" s="46"/>
    </row>
    <row r="51" spans="6:9">
      <c r="F51" s="203"/>
      <c r="G51" s="204"/>
      <c r="H51" s="204"/>
      <c r="I51" s="46"/>
    </row>
    <row r="52" spans="6:9">
      <c r="F52" s="203"/>
      <c r="G52" s="204"/>
      <c r="H52" s="204"/>
      <c r="I52" s="46"/>
    </row>
    <row r="53" spans="6:9">
      <c r="F53" s="203"/>
      <c r="G53" s="204"/>
      <c r="H53" s="204"/>
      <c r="I53" s="46"/>
    </row>
    <row r="54" spans="6:9">
      <c r="F54" s="203"/>
      <c r="G54" s="204"/>
      <c r="H54" s="204"/>
      <c r="I54" s="46"/>
    </row>
    <row r="55" spans="6:9">
      <c r="F55" s="203"/>
      <c r="G55" s="204"/>
      <c r="H55" s="204"/>
      <c r="I55" s="46"/>
    </row>
    <row r="56" spans="6:9">
      <c r="F56" s="203"/>
      <c r="G56" s="204"/>
      <c r="H56" s="204"/>
      <c r="I56" s="46"/>
    </row>
    <row r="57" spans="6:9">
      <c r="F57" s="203"/>
      <c r="G57" s="204"/>
      <c r="H57" s="204"/>
      <c r="I57" s="46"/>
    </row>
    <row r="58" spans="6:9">
      <c r="F58" s="203"/>
      <c r="G58" s="204"/>
      <c r="H58" s="204"/>
      <c r="I58" s="46"/>
    </row>
    <row r="59" spans="6:9">
      <c r="F59" s="203"/>
      <c r="G59" s="204"/>
      <c r="H59" s="204"/>
      <c r="I59" s="46"/>
    </row>
    <row r="60" spans="6:9">
      <c r="F60" s="203"/>
      <c r="G60" s="204"/>
      <c r="H60" s="204"/>
      <c r="I60" s="46"/>
    </row>
    <row r="61" spans="6:9">
      <c r="F61" s="203"/>
      <c r="G61" s="204"/>
      <c r="H61" s="204"/>
      <c r="I61" s="46"/>
    </row>
    <row r="62" spans="6:9">
      <c r="F62" s="203"/>
      <c r="G62" s="204"/>
      <c r="H62" s="204"/>
      <c r="I62" s="46"/>
    </row>
    <row r="63" spans="6:9">
      <c r="F63" s="203"/>
      <c r="G63" s="204"/>
      <c r="H63" s="204"/>
      <c r="I63" s="46"/>
    </row>
    <row r="64" spans="6:9">
      <c r="F64" s="203"/>
      <c r="G64" s="204"/>
      <c r="H64" s="204"/>
      <c r="I64" s="46"/>
    </row>
    <row r="65" spans="6:9">
      <c r="F65" s="203"/>
      <c r="G65" s="204"/>
      <c r="H65" s="204"/>
      <c r="I65" s="46"/>
    </row>
    <row r="66" spans="6:9">
      <c r="F66" s="203"/>
      <c r="G66" s="204"/>
      <c r="H66" s="204"/>
      <c r="I66" s="46"/>
    </row>
    <row r="67" spans="6:9">
      <c r="F67" s="203"/>
      <c r="G67" s="204"/>
      <c r="H67" s="204"/>
      <c r="I67" s="46"/>
    </row>
    <row r="68" spans="6:9">
      <c r="F68" s="203"/>
      <c r="G68" s="204"/>
      <c r="H68" s="204"/>
      <c r="I68" s="46"/>
    </row>
    <row r="69" spans="6:9">
      <c r="F69" s="203"/>
      <c r="G69" s="204"/>
      <c r="H69" s="204"/>
      <c r="I69" s="46"/>
    </row>
    <row r="70" spans="6:9">
      <c r="F70" s="203"/>
      <c r="G70" s="204"/>
      <c r="H70" s="204"/>
      <c r="I70" s="46"/>
    </row>
    <row r="71" spans="6:9">
      <c r="F71" s="203"/>
      <c r="G71" s="204"/>
      <c r="H71" s="204"/>
      <c r="I71" s="46"/>
    </row>
    <row r="72" spans="6:9">
      <c r="F72" s="203"/>
      <c r="G72" s="204"/>
      <c r="H72" s="204"/>
      <c r="I72" s="46"/>
    </row>
    <row r="73" spans="6:9">
      <c r="F73" s="203"/>
      <c r="G73" s="204"/>
      <c r="H73" s="204"/>
      <c r="I73" s="46"/>
    </row>
  </sheetData>
  <mergeCells count="4">
    <mergeCell ref="H22:I22"/>
    <mergeCell ref="A1:B1"/>
    <mergeCell ref="A2:B2"/>
    <mergeCell ref="G2:I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2"/>
  <dimension ref="A1:CB106"/>
  <sheetViews>
    <sheetView showGridLines="0" showZeros="0" view="pageBreakPreview" zoomScaleNormal="100" zoomScaleSheetLayoutView="100" workbookViewId="0">
      <selection activeCell="C39" sqref="C39"/>
    </sheetView>
  </sheetViews>
  <sheetFormatPr defaultRowHeight="12.75"/>
  <cols>
    <col min="1" max="1" width="4.42578125" style="205" customWidth="1"/>
    <col min="2" max="2" width="11.5703125" style="205" customWidth="1"/>
    <col min="3" max="3" width="40.42578125" style="205" customWidth="1"/>
    <col min="4" max="4" width="5.5703125" style="205" customWidth="1"/>
    <col min="5" max="5" width="8.5703125" style="215" customWidth="1"/>
    <col min="6" max="6" width="9.85546875" style="205" customWidth="1"/>
    <col min="7" max="7" width="13.85546875" style="205" customWidth="1"/>
    <col min="8" max="8" width="11.7109375" style="205" hidden="1" customWidth="1"/>
    <col min="9" max="9" width="11.5703125" style="205" hidden="1" customWidth="1"/>
    <col min="10" max="10" width="11" style="205" hidden="1" customWidth="1"/>
    <col min="11" max="11" width="10.42578125" style="205" hidden="1" customWidth="1"/>
    <col min="12" max="12" width="75.42578125" style="205" customWidth="1"/>
    <col min="13" max="13" width="45.28515625" style="205" customWidth="1"/>
    <col min="14" max="16384" width="9.140625" style="205"/>
  </cols>
  <sheetData>
    <row r="1" spans="1:80" ht="15.75">
      <c r="A1" s="369" t="s">
        <v>726</v>
      </c>
      <c r="B1" s="369"/>
      <c r="C1" s="369"/>
      <c r="D1" s="369"/>
      <c r="E1" s="369"/>
      <c r="F1" s="369"/>
      <c r="G1" s="369"/>
    </row>
    <row r="2" spans="1:80" ht="14.25" customHeight="1" thickBot="1">
      <c r="B2" s="206"/>
      <c r="C2" s="207"/>
      <c r="D2" s="207"/>
      <c r="E2" s="208"/>
      <c r="F2" s="207"/>
      <c r="G2" s="207"/>
    </row>
    <row r="3" spans="1:80" ht="13.5" thickTop="1">
      <c r="A3" s="359" t="s">
        <v>1571</v>
      </c>
      <c r="B3" s="360"/>
      <c r="C3" s="178" t="s">
        <v>1665</v>
      </c>
      <c r="D3" s="209"/>
      <c r="E3" s="210" t="s">
        <v>1647</v>
      </c>
      <c r="F3" s="211" t="str">
        <f>'00 00 Rek'!H1</f>
        <v>00</v>
      </c>
      <c r="G3" s="212"/>
    </row>
    <row r="4" spans="1:80" ht="13.5" thickBot="1">
      <c r="A4" s="370" t="s">
        <v>1643</v>
      </c>
      <c r="B4" s="362"/>
      <c r="C4" s="184" t="s">
        <v>1668</v>
      </c>
      <c r="D4" s="213"/>
      <c r="E4" s="371" t="str">
        <f>'00 00 Rek'!G2</f>
        <v>Vedlejší a ostatní náklady</v>
      </c>
      <c r="F4" s="372"/>
      <c r="G4" s="373"/>
    </row>
    <row r="5" spans="1:80" ht="13.5" thickTop="1">
      <c r="A5" s="214"/>
      <c r="G5" s="216"/>
    </row>
    <row r="6" spans="1:80" ht="27" customHeight="1">
      <c r="A6" s="217" t="s">
        <v>1648</v>
      </c>
      <c r="B6" s="218" t="s">
        <v>1649</v>
      </c>
      <c r="C6" s="218" t="s">
        <v>1650</v>
      </c>
      <c r="D6" s="218" t="s">
        <v>1651</v>
      </c>
      <c r="E6" s="219" t="s">
        <v>1652</v>
      </c>
      <c r="F6" s="218" t="s">
        <v>1653</v>
      </c>
      <c r="G6" s="220" t="s">
        <v>1654</v>
      </c>
      <c r="H6" s="221" t="s">
        <v>1655</v>
      </c>
      <c r="I6" s="221" t="s">
        <v>1656</v>
      </c>
      <c r="J6" s="221" t="s">
        <v>1657</v>
      </c>
      <c r="K6" s="221" t="s">
        <v>1658</v>
      </c>
    </row>
    <row r="7" spans="1:80">
      <c r="A7" s="222" t="s">
        <v>1659</v>
      </c>
      <c r="B7" s="223" t="s">
        <v>1669</v>
      </c>
      <c r="C7" s="224" t="s">
        <v>1670</v>
      </c>
      <c r="D7" s="225"/>
      <c r="E7" s="226"/>
      <c r="F7" s="226"/>
      <c r="G7" s="227"/>
      <c r="H7" s="228"/>
      <c r="I7" s="229"/>
      <c r="J7" s="230"/>
      <c r="K7" s="231"/>
      <c r="O7" s="232">
        <v>1</v>
      </c>
    </row>
    <row r="8" spans="1:80">
      <c r="A8" s="233">
        <v>1</v>
      </c>
      <c r="B8" s="234" t="s">
        <v>1672</v>
      </c>
      <c r="C8" s="235" t="s">
        <v>1673</v>
      </c>
      <c r="D8" s="236" t="s">
        <v>1674</v>
      </c>
      <c r="E8" s="237">
        <v>1</v>
      </c>
      <c r="F8" s="237">
        <v>0</v>
      </c>
      <c r="G8" s="238">
        <f>E8*F8</f>
        <v>0</v>
      </c>
      <c r="H8" s="239">
        <v>0</v>
      </c>
      <c r="I8" s="240">
        <f>E8*H8</f>
        <v>0</v>
      </c>
      <c r="J8" s="239"/>
      <c r="K8" s="240">
        <f>E8*J8</f>
        <v>0</v>
      </c>
      <c r="O8" s="232">
        <v>2</v>
      </c>
      <c r="AA8" s="205">
        <v>12</v>
      </c>
      <c r="AB8" s="205">
        <v>0</v>
      </c>
      <c r="AC8" s="205">
        <v>1</v>
      </c>
      <c r="AZ8" s="205">
        <v>1</v>
      </c>
      <c r="BA8" s="205">
        <f>IF(AZ8=1,G8,0)</f>
        <v>0</v>
      </c>
      <c r="BB8" s="205">
        <f>IF(AZ8=2,G8,0)</f>
        <v>0</v>
      </c>
      <c r="BC8" s="205">
        <f>IF(AZ8=3,G8,0)</f>
        <v>0</v>
      </c>
      <c r="BD8" s="205">
        <f>IF(AZ8=4,G8,0)</f>
        <v>0</v>
      </c>
      <c r="BE8" s="205">
        <f>IF(AZ8=5,G8,0)</f>
        <v>0</v>
      </c>
      <c r="CA8" s="232">
        <v>12</v>
      </c>
      <c r="CB8" s="232">
        <v>0</v>
      </c>
    </row>
    <row r="9" spans="1:80">
      <c r="A9" s="233">
        <v>2</v>
      </c>
      <c r="B9" s="234" t="s">
        <v>1675</v>
      </c>
      <c r="C9" s="235" t="s">
        <v>1676</v>
      </c>
      <c r="D9" s="236" t="s">
        <v>1674</v>
      </c>
      <c r="E9" s="237">
        <v>1</v>
      </c>
      <c r="F9" s="237">
        <v>0</v>
      </c>
      <c r="G9" s="238">
        <f>E9*F9</f>
        <v>0</v>
      </c>
      <c r="H9" s="239">
        <v>0</v>
      </c>
      <c r="I9" s="240">
        <f>E9*H9</f>
        <v>0</v>
      </c>
      <c r="J9" s="239"/>
      <c r="K9" s="240">
        <f>E9*J9</f>
        <v>0</v>
      </c>
      <c r="O9" s="232">
        <v>2</v>
      </c>
      <c r="AA9" s="205">
        <v>12</v>
      </c>
      <c r="AB9" s="205">
        <v>0</v>
      </c>
      <c r="AC9" s="205">
        <v>2</v>
      </c>
      <c r="AZ9" s="205">
        <v>1</v>
      </c>
      <c r="BA9" s="205">
        <f>IF(AZ9=1,G9,0)</f>
        <v>0</v>
      </c>
      <c r="BB9" s="205">
        <f>IF(AZ9=2,G9,0)</f>
        <v>0</v>
      </c>
      <c r="BC9" s="205">
        <f>IF(AZ9=3,G9,0)</f>
        <v>0</v>
      </c>
      <c r="BD9" s="205">
        <f>IF(AZ9=4,G9,0)</f>
        <v>0</v>
      </c>
      <c r="BE9" s="205">
        <f>IF(AZ9=5,G9,0)</f>
        <v>0</v>
      </c>
      <c r="CA9" s="232">
        <v>12</v>
      </c>
      <c r="CB9" s="232">
        <v>0</v>
      </c>
    </row>
    <row r="10" spans="1:80">
      <c r="A10" s="241"/>
      <c r="B10" s="242"/>
      <c r="C10" s="366" t="s">
        <v>1677</v>
      </c>
      <c r="D10" s="367"/>
      <c r="E10" s="367"/>
      <c r="F10" s="367"/>
      <c r="G10" s="368"/>
      <c r="I10" s="243"/>
      <c r="K10" s="243"/>
      <c r="L10" s="244" t="s">
        <v>1677</v>
      </c>
      <c r="O10" s="232">
        <v>3</v>
      </c>
    </row>
    <row r="11" spans="1:80">
      <c r="A11" s="233">
        <v>3</v>
      </c>
      <c r="B11" s="234" t="s">
        <v>1678</v>
      </c>
      <c r="C11" s="235" t="s">
        <v>1679</v>
      </c>
      <c r="D11" s="236" t="s">
        <v>1674</v>
      </c>
      <c r="E11" s="237">
        <v>1</v>
      </c>
      <c r="F11" s="237">
        <v>0</v>
      </c>
      <c r="G11" s="238">
        <f>E11*F11</f>
        <v>0</v>
      </c>
      <c r="H11" s="239">
        <v>0</v>
      </c>
      <c r="I11" s="240">
        <f>E11*H11</f>
        <v>0</v>
      </c>
      <c r="J11" s="239"/>
      <c r="K11" s="240">
        <f>E11*J11</f>
        <v>0</v>
      </c>
      <c r="O11" s="232">
        <v>2</v>
      </c>
      <c r="AA11" s="205">
        <v>12</v>
      </c>
      <c r="AB11" s="205">
        <v>0</v>
      </c>
      <c r="AC11" s="205">
        <v>3</v>
      </c>
      <c r="AZ11" s="205">
        <v>1</v>
      </c>
      <c r="BA11" s="205">
        <f>IF(AZ11=1,G11,0)</f>
        <v>0</v>
      </c>
      <c r="BB11" s="205">
        <f>IF(AZ11=2,G11,0)</f>
        <v>0</v>
      </c>
      <c r="BC11" s="205">
        <f>IF(AZ11=3,G11,0)</f>
        <v>0</v>
      </c>
      <c r="BD11" s="205">
        <f>IF(AZ11=4,G11,0)</f>
        <v>0</v>
      </c>
      <c r="BE11" s="205">
        <f>IF(AZ11=5,G11,0)</f>
        <v>0</v>
      </c>
      <c r="CA11" s="232">
        <v>12</v>
      </c>
      <c r="CB11" s="232">
        <v>0</v>
      </c>
    </row>
    <row r="12" spans="1:80">
      <c r="A12" s="241"/>
      <c r="B12" s="242"/>
      <c r="C12" s="366" t="s">
        <v>1680</v>
      </c>
      <c r="D12" s="367"/>
      <c r="E12" s="367"/>
      <c r="F12" s="367"/>
      <c r="G12" s="368"/>
      <c r="I12" s="243"/>
      <c r="K12" s="243"/>
      <c r="L12" s="244" t="s">
        <v>1680</v>
      </c>
      <c r="O12" s="232">
        <v>3</v>
      </c>
    </row>
    <row r="13" spans="1:80">
      <c r="A13" s="233">
        <v>6</v>
      </c>
      <c r="B13" s="234" t="s">
        <v>1681</v>
      </c>
      <c r="C13" s="235" t="s">
        <v>1682</v>
      </c>
      <c r="D13" s="236" t="s">
        <v>1674</v>
      </c>
      <c r="E13" s="237">
        <v>1</v>
      </c>
      <c r="F13" s="237">
        <v>0</v>
      </c>
      <c r="G13" s="238">
        <f>E13*F13</f>
        <v>0</v>
      </c>
      <c r="H13" s="239">
        <v>0</v>
      </c>
      <c r="I13" s="240">
        <f>E13*H13</f>
        <v>0</v>
      </c>
      <c r="J13" s="239"/>
      <c r="K13" s="240">
        <f>E13*J13</f>
        <v>0</v>
      </c>
      <c r="O13" s="232">
        <v>2</v>
      </c>
      <c r="AA13" s="205">
        <v>12</v>
      </c>
      <c r="AB13" s="205">
        <v>0</v>
      </c>
      <c r="AC13" s="205">
        <v>6</v>
      </c>
      <c r="AZ13" s="205">
        <v>1</v>
      </c>
      <c r="BA13" s="205">
        <f>IF(AZ13=1,G13,0)</f>
        <v>0</v>
      </c>
      <c r="BB13" s="205">
        <f>IF(AZ13=2,G13,0)</f>
        <v>0</v>
      </c>
      <c r="BC13" s="205">
        <f>IF(AZ13=3,G13,0)</f>
        <v>0</v>
      </c>
      <c r="BD13" s="205">
        <f>IF(AZ13=4,G13,0)</f>
        <v>0</v>
      </c>
      <c r="BE13" s="205">
        <f>IF(AZ13=5,G13,0)</f>
        <v>0</v>
      </c>
      <c r="CA13" s="232">
        <v>12</v>
      </c>
      <c r="CB13" s="232">
        <v>0</v>
      </c>
    </row>
    <row r="14" spans="1:80" ht="45">
      <c r="A14" s="241"/>
      <c r="B14" s="242"/>
      <c r="C14" s="366" t="s">
        <v>1683</v>
      </c>
      <c r="D14" s="367"/>
      <c r="E14" s="367"/>
      <c r="F14" s="367"/>
      <c r="G14" s="368"/>
      <c r="I14" s="243"/>
      <c r="K14" s="243"/>
      <c r="L14" s="244" t="s">
        <v>1683</v>
      </c>
      <c r="O14" s="232">
        <v>3</v>
      </c>
    </row>
    <row r="15" spans="1:80">
      <c r="A15" s="233">
        <v>8</v>
      </c>
      <c r="B15" s="234" t="s">
        <v>1684</v>
      </c>
      <c r="C15" s="235" t="s">
        <v>1685</v>
      </c>
      <c r="D15" s="236" t="s">
        <v>1674</v>
      </c>
      <c r="E15" s="237">
        <v>1</v>
      </c>
      <c r="F15" s="237">
        <v>0</v>
      </c>
      <c r="G15" s="238">
        <f>E15*F15</f>
        <v>0</v>
      </c>
      <c r="H15" s="239">
        <v>0</v>
      </c>
      <c r="I15" s="240">
        <f>E15*H15</f>
        <v>0</v>
      </c>
      <c r="J15" s="239"/>
      <c r="K15" s="240">
        <f>E15*J15</f>
        <v>0</v>
      </c>
      <c r="O15" s="232">
        <v>2</v>
      </c>
      <c r="AA15" s="205">
        <v>12</v>
      </c>
      <c r="AB15" s="205">
        <v>0</v>
      </c>
      <c r="AC15" s="205">
        <v>8</v>
      </c>
      <c r="AZ15" s="205">
        <v>1</v>
      </c>
      <c r="BA15" s="205">
        <f>IF(AZ15=1,G15,0)</f>
        <v>0</v>
      </c>
      <c r="BB15" s="205">
        <f>IF(AZ15=2,G15,0)</f>
        <v>0</v>
      </c>
      <c r="BC15" s="205">
        <f>IF(AZ15=3,G15,0)</f>
        <v>0</v>
      </c>
      <c r="BD15" s="205">
        <f>IF(AZ15=4,G15,0)</f>
        <v>0</v>
      </c>
      <c r="BE15" s="205">
        <f>IF(AZ15=5,G15,0)</f>
        <v>0</v>
      </c>
      <c r="CA15" s="232">
        <v>12</v>
      </c>
      <c r="CB15" s="232">
        <v>0</v>
      </c>
    </row>
    <row r="16" spans="1:80" ht="33.75">
      <c r="A16" s="241"/>
      <c r="B16" s="242"/>
      <c r="C16" s="366" t="s">
        <v>1686</v>
      </c>
      <c r="D16" s="367"/>
      <c r="E16" s="367"/>
      <c r="F16" s="367"/>
      <c r="G16" s="368"/>
      <c r="I16" s="243"/>
      <c r="K16" s="243"/>
      <c r="L16" s="244" t="s">
        <v>1686</v>
      </c>
      <c r="O16" s="232">
        <v>3</v>
      </c>
    </row>
    <row r="17" spans="1:80">
      <c r="A17" s="233">
        <v>9</v>
      </c>
      <c r="B17" s="234" t="s">
        <v>1687</v>
      </c>
      <c r="C17" s="235" t="s">
        <v>1688</v>
      </c>
      <c r="D17" s="236" t="s">
        <v>1674</v>
      </c>
      <c r="E17" s="237">
        <v>1</v>
      </c>
      <c r="F17" s="237">
        <v>0</v>
      </c>
      <c r="G17" s="238">
        <f>E17*F17</f>
        <v>0</v>
      </c>
      <c r="H17" s="239">
        <v>0</v>
      </c>
      <c r="I17" s="240">
        <f>E17*H17</f>
        <v>0</v>
      </c>
      <c r="J17" s="239"/>
      <c r="K17" s="240">
        <f>E17*J17</f>
        <v>0</v>
      </c>
      <c r="O17" s="232">
        <v>2</v>
      </c>
      <c r="AA17" s="205">
        <v>12</v>
      </c>
      <c r="AB17" s="205">
        <v>0</v>
      </c>
      <c r="AC17" s="205">
        <v>9</v>
      </c>
      <c r="AZ17" s="205">
        <v>1</v>
      </c>
      <c r="BA17" s="205">
        <f>IF(AZ17=1,G17,0)</f>
        <v>0</v>
      </c>
      <c r="BB17" s="205">
        <f>IF(AZ17=2,G17,0)</f>
        <v>0</v>
      </c>
      <c r="BC17" s="205">
        <f>IF(AZ17=3,G17,0)</f>
        <v>0</v>
      </c>
      <c r="BD17" s="205">
        <f>IF(AZ17=4,G17,0)</f>
        <v>0</v>
      </c>
      <c r="BE17" s="205">
        <f>IF(AZ17=5,G17,0)</f>
        <v>0</v>
      </c>
      <c r="CA17" s="232">
        <v>12</v>
      </c>
      <c r="CB17" s="232">
        <v>0</v>
      </c>
    </row>
    <row r="18" spans="1:80">
      <c r="A18" s="241"/>
      <c r="B18" s="242"/>
      <c r="C18" s="366" t="s">
        <v>1689</v>
      </c>
      <c r="D18" s="367"/>
      <c r="E18" s="367"/>
      <c r="F18" s="367"/>
      <c r="G18" s="368"/>
      <c r="I18" s="243"/>
      <c r="K18" s="243"/>
      <c r="L18" s="244" t="s">
        <v>1689</v>
      </c>
      <c r="O18" s="232">
        <v>3</v>
      </c>
    </row>
    <row r="19" spans="1:80">
      <c r="A19" s="233">
        <v>10</v>
      </c>
      <c r="B19" s="234" t="s">
        <v>1690</v>
      </c>
      <c r="C19" s="235" t="s">
        <v>1691</v>
      </c>
      <c r="D19" s="236" t="s">
        <v>1674</v>
      </c>
      <c r="E19" s="237">
        <v>1</v>
      </c>
      <c r="F19" s="237">
        <v>0</v>
      </c>
      <c r="G19" s="238">
        <f>E19*F19</f>
        <v>0</v>
      </c>
      <c r="H19" s="239">
        <v>0</v>
      </c>
      <c r="I19" s="240">
        <f>E19*H19</f>
        <v>0</v>
      </c>
      <c r="J19" s="239"/>
      <c r="K19" s="240">
        <f>E19*J19</f>
        <v>0</v>
      </c>
      <c r="O19" s="232">
        <v>2</v>
      </c>
      <c r="AA19" s="205">
        <v>12</v>
      </c>
      <c r="AB19" s="205">
        <v>0</v>
      </c>
      <c r="AC19" s="205">
        <v>10</v>
      </c>
      <c r="AZ19" s="205">
        <v>1</v>
      </c>
      <c r="BA19" s="205">
        <f>IF(AZ19=1,G19,0)</f>
        <v>0</v>
      </c>
      <c r="BB19" s="205">
        <f>IF(AZ19=2,G19,0)</f>
        <v>0</v>
      </c>
      <c r="BC19" s="205">
        <f>IF(AZ19=3,G19,0)</f>
        <v>0</v>
      </c>
      <c r="BD19" s="205">
        <f>IF(AZ19=4,G19,0)</f>
        <v>0</v>
      </c>
      <c r="BE19" s="205">
        <f>IF(AZ19=5,G19,0)</f>
        <v>0</v>
      </c>
      <c r="CA19" s="232">
        <v>12</v>
      </c>
      <c r="CB19" s="232">
        <v>0</v>
      </c>
    </row>
    <row r="20" spans="1:80" ht="33.75">
      <c r="A20" s="241"/>
      <c r="B20" s="242"/>
      <c r="C20" s="366" t="s">
        <v>1692</v>
      </c>
      <c r="D20" s="367"/>
      <c r="E20" s="367"/>
      <c r="F20" s="367"/>
      <c r="G20" s="368"/>
      <c r="I20" s="243"/>
      <c r="K20" s="243"/>
      <c r="L20" s="244" t="s">
        <v>1692</v>
      </c>
      <c r="O20" s="232">
        <v>3</v>
      </c>
    </row>
    <row r="21" spans="1:80" ht="22.5">
      <c r="A21" s="233">
        <v>12</v>
      </c>
      <c r="B21" s="234" t="s">
        <v>1693</v>
      </c>
      <c r="C21" s="235" t="s">
        <v>1694</v>
      </c>
      <c r="D21" s="236" t="s">
        <v>1674</v>
      </c>
      <c r="E21" s="237">
        <v>1</v>
      </c>
      <c r="F21" s="237">
        <v>0</v>
      </c>
      <c r="G21" s="238">
        <f>E21*F21</f>
        <v>0</v>
      </c>
      <c r="H21" s="239">
        <v>0</v>
      </c>
      <c r="I21" s="240">
        <f>E21*H21</f>
        <v>0</v>
      </c>
      <c r="J21" s="239"/>
      <c r="K21" s="240">
        <f>E21*J21</f>
        <v>0</v>
      </c>
      <c r="O21" s="232">
        <v>2</v>
      </c>
      <c r="AA21" s="205">
        <v>12</v>
      </c>
      <c r="AB21" s="205">
        <v>0</v>
      </c>
      <c r="AC21" s="205">
        <v>12</v>
      </c>
      <c r="AZ21" s="205">
        <v>1</v>
      </c>
      <c r="BA21" s="205">
        <f>IF(AZ21=1,G21,0)</f>
        <v>0</v>
      </c>
      <c r="BB21" s="205">
        <f>IF(AZ21=2,G21,0)</f>
        <v>0</v>
      </c>
      <c r="BC21" s="205">
        <f>IF(AZ21=3,G21,0)</f>
        <v>0</v>
      </c>
      <c r="BD21" s="205">
        <f>IF(AZ21=4,G21,0)</f>
        <v>0</v>
      </c>
      <c r="BE21" s="205">
        <f>IF(AZ21=5,G21,0)</f>
        <v>0</v>
      </c>
      <c r="CA21" s="232">
        <v>12</v>
      </c>
      <c r="CB21" s="232">
        <v>0</v>
      </c>
    </row>
    <row r="22" spans="1:80" ht="26.25" customHeight="1">
      <c r="A22" s="233">
        <v>13</v>
      </c>
      <c r="B22" s="234" t="s">
        <v>1695</v>
      </c>
      <c r="C22" s="235" t="s">
        <v>1696</v>
      </c>
      <c r="D22" s="236" t="s">
        <v>1739</v>
      </c>
      <c r="E22" s="237">
        <v>200</v>
      </c>
      <c r="F22" s="237">
        <v>0</v>
      </c>
      <c r="G22" s="238">
        <f>E22*F22</f>
        <v>0</v>
      </c>
      <c r="H22" s="239">
        <v>0</v>
      </c>
      <c r="I22" s="240">
        <f>E22*H22</f>
        <v>0</v>
      </c>
      <c r="J22" s="239"/>
      <c r="K22" s="240">
        <f>E22*J22</f>
        <v>0</v>
      </c>
      <c r="O22" s="232">
        <v>2</v>
      </c>
      <c r="AA22" s="205">
        <v>12</v>
      </c>
      <c r="AB22" s="205">
        <v>0</v>
      </c>
      <c r="AC22" s="205">
        <v>16</v>
      </c>
      <c r="AZ22" s="205">
        <v>1</v>
      </c>
      <c r="BA22" s="205">
        <f>IF(AZ22=1,G22,0)</f>
        <v>0</v>
      </c>
      <c r="BB22" s="205">
        <f>IF(AZ22=2,G22,0)</f>
        <v>0</v>
      </c>
      <c r="BC22" s="205">
        <f>IF(AZ22=3,G22,0)</f>
        <v>0</v>
      </c>
      <c r="BD22" s="205">
        <f>IF(AZ22=4,G22,0)</f>
        <v>0</v>
      </c>
      <c r="BE22" s="205">
        <f>IF(AZ22=5,G22,0)</f>
        <v>0</v>
      </c>
      <c r="CA22" s="232">
        <v>12</v>
      </c>
      <c r="CB22" s="232">
        <v>0</v>
      </c>
    </row>
    <row r="23" spans="1:80" ht="22.5">
      <c r="A23" s="233">
        <v>14</v>
      </c>
      <c r="B23" s="234" t="s">
        <v>1697</v>
      </c>
      <c r="C23" s="235" t="s">
        <v>1698</v>
      </c>
      <c r="D23" s="236" t="s">
        <v>1739</v>
      </c>
      <c r="E23" s="237">
        <v>1605</v>
      </c>
      <c r="F23" s="237">
        <v>0</v>
      </c>
      <c r="G23" s="238">
        <f>E23*F23</f>
        <v>0</v>
      </c>
      <c r="H23" s="239">
        <v>0</v>
      </c>
      <c r="I23" s="240">
        <f>E23*H23</f>
        <v>0</v>
      </c>
      <c r="J23" s="239"/>
      <c r="K23" s="240">
        <f>E23*J23</f>
        <v>0</v>
      </c>
      <c r="O23" s="232">
        <v>2</v>
      </c>
      <c r="AA23" s="205">
        <v>12</v>
      </c>
      <c r="AB23" s="205">
        <v>0</v>
      </c>
      <c r="AC23" s="205">
        <v>17</v>
      </c>
      <c r="AZ23" s="205">
        <v>1</v>
      </c>
      <c r="BA23" s="205">
        <f>IF(AZ23=1,G23,0)</f>
        <v>0</v>
      </c>
      <c r="BB23" s="205">
        <f>IF(AZ23=2,G23,0)</f>
        <v>0</v>
      </c>
      <c r="BC23" s="205">
        <f>IF(AZ23=3,G23,0)</f>
        <v>0</v>
      </c>
      <c r="BD23" s="205">
        <f>IF(AZ23=4,G23,0)</f>
        <v>0</v>
      </c>
      <c r="BE23" s="205">
        <f>IF(AZ23=5,G23,0)</f>
        <v>0</v>
      </c>
      <c r="CA23" s="232">
        <v>12</v>
      </c>
      <c r="CB23" s="232">
        <v>0</v>
      </c>
    </row>
    <row r="24" spans="1:80">
      <c r="A24" s="251"/>
      <c r="B24" s="252" t="s">
        <v>1662</v>
      </c>
      <c r="C24" s="253" t="s">
        <v>1671</v>
      </c>
      <c r="D24" s="254"/>
      <c r="E24" s="255"/>
      <c r="F24" s="256"/>
      <c r="G24" s="257">
        <f>SUM(G7:G23)</f>
        <v>0</v>
      </c>
      <c r="H24" s="258"/>
      <c r="I24" s="259">
        <f>SUM(I7:I23)</f>
        <v>0</v>
      </c>
      <c r="J24" s="258"/>
      <c r="K24" s="259">
        <f>SUM(K7:K23)</f>
        <v>0</v>
      </c>
      <c r="O24" s="232">
        <v>4</v>
      </c>
      <c r="BA24" s="260">
        <f>SUM(BA7:BA23)</f>
        <v>0</v>
      </c>
      <c r="BB24" s="260">
        <f>SUM(BB7:BB23)</f>
        <v>0</v>
      </c>
      <c r="BC24" s="260">
        <f>SUM(BC7:BC23)</f>
        <v>0</v>
      </c>
      <c r="BD24" s="260">
        <f>SUM(BD7:BD23)</f>
        <v>0</v>
      </c>
      <c r="BE24" s="260">
        <f>SUM(BE7:BE23)</f>
        <v>0</v>
      </c>
    </row>
    <row r="25" spans="1:80">
      <c r="A25" s="222" t="s">
        <v>1659</v>
      </c>
      <c r="B25" s="223" t="s">
        <v>1699</v>
      </c>
      <c r="C25" s="224" t="s">
        <v>1700</v>
      </c>
      <c r="D25" s="225"/>
      <c r="E25" s="226"/>
      <c r="F25" s="226"/>
      <c r="G25" s="227"/>
      <c r="H25" s="228"/>
      <c r="I25" s="229"/>
      <c r="J25" s="230"/>
      <c r="K25" s="231"/>
      <c r="O25" s="232">
        <v>1</v>
      </c>
    </row>
    <row r="26" spans="1:80">
      <c r="A26" s="233">
        <v>15</v>
      </c>
      <c r="B26" s="234" t="s">
        <v>1702</v>
      </c>
      <c r="C26" s="235" t="s">
        <v>1703</v>
      </c>
      <c r="D26" s="236" t="s">
        <v>1674</v>
      </c>
      <c r="E26" s="237">
        <v>1</v>
      </c>
      <c r="F26" s="237">
        <v>0</v>
      </c>
      <c r="G26" s="238">
        <f>E26*F26</f>
        <v>0</v>
      </c>
      <c r="H26" s="239">
        <v>0</v>
      </c>
      <c r="I26" s="240">
        <f>E26*H26</f>
        <v>0</v>
      </c>
      <c r="J26" s="239"/>
      <c r="K26" s="240">
        <f>E26*J26</f>
        <v>0</v>
      </c>
      <c r="O26" s="232">
        <v>2</v>
      </c>
      <c r="AA26" s="205">
        <v>12</v>
      </c>
      <c r="AB26" s="205">
        <v>0</v>
      </c>
      <c r="AC26" s="205">
        <v>13</v>
      </c>
      <c r="AZ26" s="205">
        <v>1</v>
      </c>
      <c r="BA26" s="205">
        <f>IF(AZ26=1,G26,0)</f>
        <v>0</v>
      </c>
      <c r="BB26" s="205">
        <f>IF(AZ26=2,G26,0)</f>
        <v>0</v>
      </c>
      <c r="BC26" s="205">
        <f>IF(AZ26=3,G26,0)</f>
        <v>0</v>
      </c>
      <c r="BD26" s="205">
        <f>IF(AZ26=4,G26,0)</f>
        <v>0</v>
      </c>
      <c r="BE26" s="205">
        <f>IF(AZ26=5,G26,0)</f>
        <v>0</v>
      </c>
      <c r="CA26" s="232">
        <v>12</v>
      </c>
      <c r="CB26" s="232">
        <v>0</v>
      </c>
    </row>
    <row r="27" spans="1:80">
      <c r="A27" s="299"/>
      <c r="B27" s="300"/>
      <c r="C27" s="305" t="s">
        <v>2339</v>
      </c>
      <c r="D27" s="301" t="s">
        <v>1856</v>
      </c>
      <c r="E27" s="302">
        <v>218</v>
      </c>
      <c r="F27" s="302"/>
      <c r="G27" s="303"/>
      <c r="H27" s="304"/>
      <c r="I27" s="303"/>
      <c r="J27" s="304"/>
      <c r="K27" s="303"/>
      <c r="O27" s="232"/>
      <c r="CA27" s="232"/>
      <c r="CB27" s="232"/>
    </row>
    <row r="28" spans="1:80" ht="33.75">
      <c r="A28" s="241"/>
      <c r="B28" s="242"/>
      <c r="C28" s="366" t="s">
        <v>1704</v>
      </c>
      <c r="D28" s="367"/>
      <c r="E28" s="367"/>
      <c r="F28" s="367"/>
      <c r="G28" s="368"/>
      <c r="I28" s="243"/>
      <c r="K28" s="243"/>
      <c r="L28" s="244" t="s">
        <v>1704</v>
      </c>
      <c r="O28" s="232">
        <v>3</v>
      </c>
    </row>
    <row r="29" spans="1:80">
      <c r="A29" s="233">
        <v>16</v>
      </c>
      <c r="B29" s="234" t="s">
        <v>1705</v>
      </c>
      <c r="C29" s="235" t="s">
        <v>1706</v>
      </c>
      <c r="D29" s="236" t="s">
        <v>1674</v>
      </c>
      <c r="E29" s="237">
        <v>1</v>
      </c>
      <c r="F29" s="237">
        <v>0</v>
      </c>
      <c r="G29" s="238">
        <f>E29*F29</f>
        <v>0</v>
      </c>
      <c r="H29" s="239">
        <v>0</v>
      </c>
      <c r="I29" s="240">
        <f>E29*H29</f>
        <v>0</v>
      </c>
      <c r="J29" s="239"/>
      <c r="K29" s="240">
        <f>E29*J29</f>
        <v>0</v>
      </c>
      <c r="O29" s="232">
        <v>2</v>
      </c>
      <c r="AA29" s="205">
        <v>12</v>
      </c>
      <c r="AB29" s="205">
        <v>0</v>
      </c>
      <c r="AC29" s="205">
        <v>14</v>
      </c>
      <c r="AZ29" s="205">
        <v>1</v>
      </c>
      <c r="BA29" s="205">
        <f>IF(AZ29=1,G29,0)</f>
        <v>0</v>
      </c>
      <c r="BB29" s="205">
        <f>IF(AZ29=2,G29,0)</f>
        <v>0</v>
      </c>
      <c r="BC29" s="205">
        <f>IF(AZ29=3,G29,0)</f>
        <v>0</v>
      </c>
      <c r="BD29" s="205">
        <f>IF(AZ29=4,G29,0)</f>
        <v>0</v>
      </c>
      <c r="BE29" s="205">
        <f>IF(AZ29=5,G29,0)</f>
        <v>0</v>
      </c>
      <c r="CA29" s="232">
        <v>12</v>
      </c>
      <c r="CB29" s="232">
        <v>0</v>
      </c>
    </row>
    <row r="30" spans="1:80" ht="33.75">
      <c r="A30" s="241"/>
      <c r="B30" s="242"/>
      <c r="C30" s="366" t="s">
        <v>1707</v>
      </c>
      <c r="D30" s="367"/>
      <c r="E30" s="367"/>
      <c r="F30" s="367"/>
      <c r="G30" s="368"/>
      <c r="I30" s="243"/>
      <c r="K30" s="243"/>
      <c r="L30" s="244" t="s">
        <v>1707</v>
      </c>
      <c r="O30" s="232">
        <v>3</v>
      </c>
    </row>
    <row r="31" spans="1:80">
      <c r="A31" s="233">
        <v>17</v>
      </c>
      <c r="B31" s="234" t="s">
        <v>1708</v>
      </c>
      <c r="C31" s="235" t="s">
        <v>1709</v>
      </c>
      <c r="D31" s="236" t="s">
        <v>1674</v>
      </c>
      <c r="E31" s="237">
        <v>1</v>
      </c>
      <c r="F31" s="237">
        <v>0</v>
      </c>
      <c r="G31" s="238">
        <f>E31*F31</f>
        <v>0</v>
      </c>
      <c r="H31" s="239">
        <v>0</v>
      </c>
      <c r="I31" s="240">
        <f>E31*H31</f>
        <v>0</v>
      </c>
      <c r="J31" s="239"/>
      <c r="K31" s="240">
        <f>E31*J31</f>
        <v>0</v>
      </c>
      <c r="O31" s="232">
        <v>2</v>
      </c>
      <c r="AA31" s="205">
        <v>12</v>
      </c>
      <c r="AB31" s="205">
        <v>0</v>
      </c>
      <c r="AC31" s="205">
        <v>15</v>
      </c>
      <c r="AZ31" s="205">
        <v>1</v>
      </c>
      <c r="BA31" s="205">
        <f>IF(AZ31=1,G31,0)</f>
        <v>0</v>
      </c>
      <c r="BB31" s="205">
        <f>IF(AZ31=2,G31,0)</f>
        <v>0</v>
      </c>
      <c r="BC31" s="205">
        <f>IF(AZ31=3,G31,0)</f>
        <v>0</v>
      </c>
      <c r="BD31" s="205">
        <f>IF(AZ31=4,G31,0)</f>
        <v>0</v>
      </c>
      <c r="BE31" s="205">
        <f>IF(AZ31=5,G31,0)</f>
        <v>0</v>
      </c>
      <c r="CA31" s="232">
        <v>12</v>
      </c>
      <c r="CB31" s="232">
        <v>0</v>
      </c>
    </row>
    <row r="32" spans="1:80" ht="33.75">
      <c r="A32" s="241"/>
      <c r="B32" s="242"/>
      <c r="C32" s="366" t="s">
        <v>1710</v>
      </c>
      <c r="D32" s="367"/>
      <c r="E32" s="367"/>
      <c r="F32" s="367"/>
      <c r="G32" s="368"/>
      <c r="I32" s="243"/>
      <c r="K32" s="243"/>
      <c r="L32" s="244" t="s">
        <v>1710</v>
      </c>
      <c r="O32" s="232">
        <v>3</v>
      </c>
    </row>
    <row r="33" spans="1:57">
      <c r="A33" s="251"/>
      <c r="B33" s="252" t="s">
        <v>1662</v>
      </c>
      <c r="C33" s="253" t="s">
        <v>1701</v>
      </c>
      <c r="D33" s="254"/>
      <c r="E33" s="255"/>
      <c r="F33" s="256"/>
      <c r="G33" s="257">
        <f>SUM(G25:G32)</f>
        <v>0</v>
      </c>
      <c r="H33" s="258"/>
      <c r="I33" s="259">
        <f>SUM(I25:I32)</f>
        <v>0</v>
      </c>
      <c r="J33" s="258"/>
      <c r="K33" s="259">
        <f>SUM(K25:K32)</f>
        <v>0</v>
      </c>
      <c r="O33" s="232">
        <v>4</v>
      </c>
      <c r="BA33" s="260">
        <f>SUM(BA25:BA32)</f>
        <v>0</v>
      </c>
      <c r="BB33" s="260">
        <f>SUM(BB25:BB32)</f>
        <v>0</v>
      </c>
      <c r="BC33" s="260">
        <f>SUM(BC25:BC32)</f>
        <v>0</v>
      </c>
      <c r="BD33" s="260">
        <f>SUM(BD25:BD32)</f>
        <v>0</v>
      </c>
      <c r="BE33" s="260">
        <f>SUM(BE25:BE32)</f>
        <v>0</v>
      </c>
    </row>
    <row r="34" spans="1:57">
      <c r="E34" s="205"/>
    </row>
    <row r="35" spans="1:57">
      <c r="E35" s="205"/>
    </row>
    <row r="36" spans="1:57">
      <c r="E36" s="205"/>
    </row>
    <row r="37" spans="1:57">
      <c r="E37" s="205"/>
    </row>
    <row r="38" spans="1:57">
      <c r="E38" s="205"/>
    </row>
    <row r="39" spans="1:57">
      <c r="E39" s="205"/>
    </row>
    <row r="40" spans="1:57">
      <c r="E40" s="205"/>
    </row>
    <row r="41" spans="1:57">
      <c r="E41" s="205"/>
    </row>
    <row r="42" spans="1:57">
      <c r="E42" s="205"/>
    </row>
    <row r="43" spans="1:57">
      <c r="E43" s="205"/>
    </row>
    <row r="44" spans="1:57">
      <c r="E44" s="205"/>
    </row>
    <row r="45" spans="1:57">
      <c r="E45" s="205"/>
    </row>
    <row r="46" spans="1:57">
      <c r="E46" s="205"/>
    </row>
    <row r="47" spans="1:57">
      <c r="E47" s="205"/>
    </row>
    <row r="48" spans="1:57">
      <c r="E48" s="205"/>
    </row>
    <row r="49" spans="1:7">
      <c r="E49" s="205"/>
    </row>
    <row r="50" spans="1:7">
      <c r="E50" s="205"/>
    </row>
    <row r="51" spans="1:7">
      <c r="E51" s="205"/>
    </row>
    <row r="52" spans="1:7">
      <c r="E52" s="205"/>
    </row>
    <row r="53" spans="1:7">
      <c r="E53" s="205"/>
    </row>
    <row r="54" spans="1:7">
      <c r="E54" s="205"/>
    </row>
    <row r="55" spans="1:7">
      <c r="E55" s="205"/>
    </row>
    <row r="56" spans="1:7">
      <c r="E56" s="205"/>
    </row>
    <row r="57" spans="1:7">
      <c r="A57" s="250"/>
      <c r="B57" s="250"/>
      <c r="C57" s="250"/>
      <c r="D57" s="250"/>
      <c r="E57" s="250"/>
      <c r="F57" s="250"/>
      <c r="G57" s="250"/>
    </row>
    <row r="58" spans="1:7">
      <c r="A58" s="250"/>
      <c r="B58" s="250"/>
      <c r="C58" s="250"/>
      <c r="D58" s="250"/>
      <c r="E58" s="250"/>
      <c r="F58" s="250"/>
      <c r="G58" s="250"/>
    </row>
    <row r="59" spans="1:7">
      <c r="A59" s="250"/>
      <c r="B59" s="250"/>
      <c r="C59" s="250"/>
      <c r="D59" s="250"/>
      <c r="E59" s="250"/>
      <c r="F59" s="250"/>
      <c r="G59" s="250"/>
    </row>
    <row r="60" spans="1:7">
      <c r="A60" s="250"/>
      <c r="B60" s="250"/>
      <c r="C60" s="250"/>
      <c r="D60" s="250"/>
      <c r="E60" s="250"/>
      <c r="F60" s="250"/>
      <c r="G60" s="250"/>
    </row>
    <row r="61" spans="1:7">
      <c r="E61" s="205"/>
    </row>
    <row r="62" spans="1:7">
      <c r="E62" s="205"/>
    </row>
    <row r="63" spans="1:7">
      <c r="E63" s="205"/>
    </row>
    <row r="64" spans="1:7">
      <c r="E64" s="205"/>
    </row>
    <row r="65" spans="5:5">
      <c r="E65" s="205"/>
    </row>
    <row r="66" spans="5:5">
      <c r="E66" s="205"/>
    </row>
    <row r="67" spans="5:5">
      <c r="E67" s="205"/>
    </row>
    <row r="68" spans="5:5">
      <c r="E68" s="205"/>
    </row>
    <row r="69" spans="5:5">
      <c r="E69" s="205"/>
    </row>
    <row r="70" spans="5:5">
      <c r="E70" s="205"/>
    </row>
    <row r="71" spans="5:5">
      <c r="E71" s="205"/>
    </row>
    <row r="72" spans="5:5">
      <c r="E72" s="205"/>
    </row>
    <row r="73" spans="5:5">
      <c r="E73" s="205"/>
    </row>
    <row r="74" spans="5:5">
      <c r="E74" s="205"/>
    </row>
    <row r="75" spans="5:5">
      <c r="E75" s="205"/>
    </row>
    <row r="76" spans="5:5">
      <c r="E76" s="205"/>
    </row>
    <row r="77" spans="5:5">
      <c r="E77" s="205"/>
    </row>
    <row r="78" spans="5:5">
      <c r="E78" s="205"/>
    </row>
    <row r="79" spans="5:5">
      <c r="E79" s="205"/>
    </row>
    <row r="80" spans="5:5">
      <c r="E80" s="205"/>
    </row>
    <row r="81" spans="1:7">
      <c r="E81" s="205"/>
    </row>
    <row r="82" spans="1:7">
      <c r="E82" s="205"/>
    </row>
    <row r="83" spans="1:7">
      <c r="E83" s="205"/>
    </row>
    <row r="84" spans="1:7">
      <c r="E84" s="205"/>
    </row>
    <row r="85" spans="1:7">
      <c r="E85" s="205"/>
    </row>
    <row r="86" spans="1:7">
      <c r="E86" s="205"/>
    </row>
    <row r="87" spans="1:7">
      <c r="E87" s="205"/>
    </row>
    <row r="88" spans="1:7">
      <c r="E88" s="205"/>
    </row>
    <row r="89" spans="1:7">
      <c r="E89" s="205"/>
    </row>
    <row r="90" spans="1:7">
      <c r="E90" s="205"/>
    </row>
    <row r="91" spans="1:7">
      <c r="E91" s="205"/>
    </row>
    <row r="92" spans="1:7">
      <c r="A92" s="261"/>
      <c r="B92" s="261"/>
    </row>
    <row r="93" spans="1:7">
      <c r="A93" s="250"/>
      <c r="B93" s="250"/>
      <c r="C93" s="262"/>
      <c r="D93" s="262"/>
      <c r="E93" s="263"/>
      <c r="F93" s="262"/>
      <c r="G93" s="264"/>
    </row>
    <row r="94" spans="1:7">
      <c r="A94" s="265"/>
      <c r="B94" s="265"/>
      <c r="C94" s="250"/>
      <c r="D94" s="250"/>
      <c r="E94" s="266"/>
      <c r="F94" s="250"/>
      <c r="G94" s="250"/>
    </row>
    <row r="95" spans="1:7">
      <c r="A95" s="250"/>
      <c r="B95" s="250"/>
      <c r="C95" s="250"/>
      <c r="D95" s="250"/>
      <c r="E95" s="266"/>
      <c r="F95" s="250"/>
      <c r="G95" s="250"/>
    </row>
    <row r="96" spans="1:7">
      <c r="A96" s="250"/>
      <c r="B96" s="250"/>
      <c r="C96" s="250"/>
      <c r="D96" s="250"/>
      <c r="E96" s="266"/>
      <c r="F96" s="250"/>
      <c r="G96" s="250"/>
    </row>
    <row r="97" spans="1:7">
      <c r="A97" s="250"/>
      <c r="B97" s="250"/>
      <c r="C97" s="250"/>
      <c r="D97" s="250"/>
      <c r="E97" s="266"/>
      <c r="F97" s="250"/>
      <c r="G97" s="250"/>
    </row>
    <row r="98" spans="1:7">
      <c r="A98" s="250"/>
      <c r="B98" s="250"/>
      <c r="C98" s="250"/>
      <c r="D98" s="250"/>
      <c r="E98" s="266"/>
      <c r="F98" s="250"/>
      <c r="G98" s="250"/>
    </row>
    <row r="99" spans="1:7">
      <c r="A99" s="250"/>
      <c r="B99" s="250"/>
      <c r="C99" s="250"/>
      <c r="D99" s="250"/>
      <c r="E99" s="266"/>
      <c r="F99" s="250"/>
      <c r="G99" s="250"/>
    </row>
    <row r="100" spans="1:7">
      <c r="A100" s="250"/>
      <c r="B100" s="250"/>
      <c r="C100" s="250"/>
      <c r="D100" s="250"/>
      <c r="E100" s="266"/>
      <c r="F100" s="250"/>
      <c r="G100" s="250"/>
    </row>
    <row r="101" spans="1:7">
      <c r="A101" s="250"/>
      <c r="B101" s="250"/>
      <c r="C101" s="250"/>
      <c r="D101" s="250"/>
      <c r="E101" s="266"/>
      <c r="F101" s="250"/>
      <c r="G101" s="250"/>
    </row>
    <row r="102" spans="1:7">
      <c r="A102" s="250"/>
      <c r="B102" s="250"/>
      <c r="C102" s="250"/>
      <c r="D102" s="250"/>
      <c r="E102" s="266"/>
      <c r="F102" s="250"/>
      <c r="G102" s="250"/>
    </row>
    <row r="103" spans="1:7">
      <c r="A103" s="250"/>
      <c r="B103" s="250"/>
      <c r="C103" s="250"/>
      <c r="D103" s="250"/>
      <c r="E103" s="266"/>
      <c r="F103" s="250"/>
      <c r="G103" s="250"/>
    </row>
    <row r="104" spans="1:7">
      <c r="A104" s="250"/>
      <c r="B104" s="250"/>
      <c r="C104" s="250"/>
      <c r="D104" s="250"/>
      <c r="E104" s="266"/>
      <c r="F104" s="250"/>
      <c r="G104" s="250"/>
    </row>
    <row r="105" spans="1:7">
      <c r="A105" s="250"/>
      <c r="B105" s="250"/>
      <c r="C105" s="250"/>
      <c r="D105" s="250"/>
      <c r="E105" s="266"/>
      <c r="F105" s="250"/>
      <c r="G105" s="250"/>
    </row>
    <row r="106" spans="1:7">
      <c r="A106" s="250"/>
      <c r="B106" s="250"/>
      <c r="C106" s="250"/>
      <c r="D106" s="250"/>
      <c r="E106" s="266"/>
      <c r="F106" s="250"/>
      <c r="G106" s="250"/>
    </row>
  </sheetData>
  <mergeCells count="13">
    <mergeCell ref="C12:G12"/>
    <mergeCell ref="C14:G14"/>
    <mergeCell ref="C16:G16"/>
    <mergeCell ref="A1:G1"/>
    <mergeCell ref="A3:B3"/>
    <mergeCell ref="A4:B4"/>
    <mergeCell ref="E4:G4"/>
    <mergeCell ref="C10:G10"/>
    <mergeCell ref="C28:G28"/>
    <mergeCell ref="C30:G30"/>
    <mergeCell ref="C32:G32"/>
    <mergeCell ref="C20:G20"/>
    <mergeCell ref="C18:G18"/>
  </mergeCells>
  <phoneticPr fontId="0" type="noConversion"/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22"/>
  <dimension ref="A1:BE51"/>
  <sheetViews>
    <sheetView view="pageBreakPreview" zoomScale="106" zoomScaleNormal="100" zoomScaleSheetLayoutView="106" workbookViewId="0">
      <selection activeCell="D68" sqref="D68:D69"/>
    </sheetView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85" t="s">
        <v>725</v>
      </c>
      <c r="B1" s="86"/>
      <c r="C1" s="86"/>
      <c r="D1" s="86"/>
      <c r="E1" s="86"/>
      <c r="F1" s="86"/>
      <c r="G1" s="86"/>
    </row>
    <row r="2" spans="1:57" ht="12.75" customHeight="1">
      <c r="A2" s="87" t="s">
        <v>1599</v>
      </c>
      <c r="B2" s="88"/>
      <c r="C2" s="89" t="s">
        <v>1711</v>
      </c>
      <c r="D2" s="89" t="s">
        <v>2342</v>
      </c>
      <c r="E2" s="90"/>
      <c r="F2" s="91" t="s">
        <v>1600</v>
      </c>
      <c r="G2" s="92"/>
    </row>
    <row r="3" spans="1:57" ht="3" hidden="1" customHeight="1">
      <c r="A3" s="93"/>
      <c r="B3" s="94"/>
      <c r="C3" s="95"/>
      <c r="D3" s="95"/>
      <c r="E3" s="96"/>
      <c r="F3" s="97"/>
      <c r="G3" s="98"/>
    </row>
    <row r="4" spans="1:57" ht="12" customHeight="1">
      <c r="A4" s="99" t="s">
        <v>1601</v>
      </c>
      <c r="B4" s="94"/>
      <c r="C4" s="95"/>
      <c r="D4" s="95"/>
      <c r="E4" s="96"/>
      <c r="F4" s="97" t="s">
        <v>1602</v>
      </c>
      <c r="G4" s="100"/>
    </row>
    <row r="5" spans="1:57" ht="12.95" customHeight="1">
      <c r="A5" s="101" t="s">
        <v>1711</v>
      </c>
      <c r="B5" s="102"/>
      <c r="C5" s="103" t="s">
        <v>2342</v>
      </c>
      <c r="D5" s="104"/>
      <c r="E5" s="102"/>
      <c r="F5" s="97" t="s">
        <v>1603</v>
      </c>
      <c r="G5" s="98"/>
    </row>
    <row r="6" spans="1:57" ht="12.95" customHeight="1">
      <c r="A6" s="99" t="s">
        <v>1604</v>
      </c>
      <c r="B6" s="94"/>
      <c r="C6" s="95"/>
      <c r="D6" s="95"/>
      <c r="E6" s="96"/>
      <c r="F6" s="105" t="s">
        <v>1605</v>
      </c>
      <c r="G6" s="106"/>
      <c r="O6" s="107"/>
    </row>
    <row r="7" spans="1:57" ht="12.95" customHeight="1">
      <c r="A7" s="108" t="s">
        <v>1663</v>
      </c>
      <c r="B7" s="109"/>
      <c r="C7" s="110" t="s">
        <v>1664</v>
      </c>
      <c r="D7" s="111"/>
      <c r="E7" s="111"/>
      <c r="F7" s="112" t="s">
        <v>1606</v>
      </c>
      <c r="G7" s="106">
        <f>IF(G6=0,,ROUND((F30+F32)/G6,1))</f>
        <v>0</v>
      </c>
    </row>
    <row r="8" spans="1:57">
      <c r="A8" s="113" t="s">
        <v>1607</v>
      </c>
      <c r="B8" s="97"/>
      <c r="C8" s="347"/>
      <c r="D8" s="347"/>
      <c r="E8" s="348"/>
      <c r="F8" s="114" t="s">
        <v>1608</v>
      </c>
      <c r="G8" s="115"/>
      <c r="H8" s="116"/>
      <c r="I8" s="117"/>
    </row>
    <row r="9" spans="1:57">
      <c r="A9" s="113" t="s">
        <v>1609</v>
      </c>
      <c r="B9" s="97"/>
      <c r="C9" s="347"/>
      <c r="D9" s="347"/>
      <c r="E9" s="348"/>
      <c r="F9" s="97"/>
      <c r="G9" s="118"/>
      <c r="H9" s="119"/>
    </row>
    <row r="10" spans="1:57">
      <c r="A10" s="113" t="s">
        <v>1610</v>
      </c>
      <c r="B10" s="97"/>
      <c r="C10" s="347"/>
      <c r="D10" s="347"/>
      <c r="E10" s="347"/>
      <c r="F10" s="120"/>
      <c r="G10" s="121"/>
      <c r="H10" s="122"/>
    </row>
    <row r="11" spans="1:57" ht="13.5" customHeight="1">
      <c r="A11" s="113" t="s">
        <v>1611</v>
      </c>
      <c r="B11" s="97"/>
      <c r="C11" s="347"/>
      <c r="D11" s="347"/>
      <c r="E11" s="347"/>
      <c r="F11" s="123" t="s">
        <v>1612</v>
      </c>
      <c r="G11" s="124"/>
      <c r="H11" s="119"/>
      <c r="BA11" s="125"/>
      <c r="BB11" s="125"/>
      <c r="BC11" s="125"/>
      <c r="BD11" s="125"/>
      <c r="BE11" s="125"/>
    </row>
    <row r="12" spans="1:57" ht="12.75" customHeight="1">
      <c r="A12" s="126" t="s">
        <v>1613</v>
      </c>
      <c r="B12" s="94"/>
      <c r="C12" s="349"/>
      <c r="D12" s="349"/>
      <c r="E12" s="349"/>
      <c r="F12" s="127" t="s">
        <v>1614</v>
      </c>
      <c r="G12" s="128"/>
      <c r="H12" s="119"/>
    </row>
    <row r="13" spans="1:57" ht="28.5" customHeight="1" thickBot="1">
      <c r="A13" s="129" t="s">
        <v>1615</v>
      </c>
      <c r="B13" s="130"/>
      <c r="C13" s="130"/>
      <c r="D13" s="130"/>
      <c r="E13" s="131"/>
      <c r="F13" s="131"/>
      <c r="G13" s="132"/>
      <c r="H13" s="119"/>
    </row>
    <row r="14" spans="1:57" ht="17.25" customHeight="1" thickBot="1">
      <c r="A14" s="133" t="s">
        <v>1616</v>
      </c>
      <c r="B14" s="134"/>
      <c r="C14" s="135"/>
      <c r="D14" s="136" t="s">
        <v>1617</v>
      </c>
      <c r="E14" s="137"/>
      <c r="F14" s="137"/>
      <c r="G14" s="135"/>
    </row>
    <row r="15" spans="1:57" ht="15.95" customHeight="1">
      <c r="A15" s="138"/>
      <c r="B15" s="139" t="s">
        <v>1618</v>
      </c>
      <c r="C15" s="140">
        <f>'01 01 Rek'!E34</f>
        <v>0</v>
      </c>
      <c r="D15" s="141">
        <f>'01 01 Rek'!A39</f>
        <v>0</v>
      </c>
      <c r="E15" s="142"/>
      <c r="F15" s="143"/>
      <c r="G15" s="140">
        <f>'01 01 Rek'!I39</f>
        <v>0</v>
      </c>
    </row>
    <row r="16" spans="1:57" ht="15.95" customHeight="1">
      <c r="A16" s="138" t="s">
        <v>1619</v>
      </c>
      <c r="B16" s="139" t="s">
        <v>1620</v>
      </c>
      <c r="C16" s="140">
        <f>'01 01 Rek'!F34</f>
        <v>0</v>
      </c>
      <c r="D16" s="93">
        <f>'01 01 Rek'!A40</f>
        <v>0</v>
      </c>
      <c r="E16" s="144"/>
      <c r="F16" s="145"/>
      <c r="G16" s="140">
        <f>'01 01 Rek'!I40</f>
        <v>0</v>
      </c>
    </row>
    <row r="17" spans="1:7" ht="15.95" customHeight="1">
      <c r="A17" s="138" t="s">
        <v>1621</v>
      </c>
      <c r="B17" s="139" t="s">
        <v>1622</v>
      </c>
      <c r="C17" s="140">
        <f>'01 01 Rek'!H34</f>
        <v>0</v>
      </c>
      <c r="D17" s="93">
        <f>'01 01 Rek'!A41</f>
        <v>0</v>
      </c>
      <c r="E17" s="144"/>
      <c r="F17" s="145"/>
      <c r="G17" s="140">
        <f>'01 01 Rek'!I41</f>
        <v>0</v>
      </c>
    </row>
    <row r="18" spans="1:7" ht="15.95" customHeight="1">
      <c r="A18" s="146" t="s">
        <v>1623</v>
      </c>
      <c r="B18" s="147" t="s">
        <v>1624</v>
      </c>
      <c r="C18" s="140">
        <f>'01 01 Rek'!G34</f>
        <v>0</v>
      </c>
      <c r="D18" s="93">
        <f>'01 01 Rek'!A42</f>
        <v>0</v>
      </c>
      <c r="E18" s="144"/>
      <c r="F18" s="145"/>
      <c r="G18" s="140">
        <f>'01 01 Rek'!I42</f>
        <v>0</v>
      </c>
    </row>
    <row r="19" spans="1:7" ht="15.95" customHeight="1">
      <c r="A19" s="148" t="s">
        <v>1625</v>
      </c>
      <c r="B19" s="139"/>
      <c r="C19" s="140">
        <f>SUM(C15:C18)</f>
        <v>0</v>
      </c>
      <c r="D19" s="93">
        <f>'01 01 Rek'!A43</f>
        <v>0</v>
      </c>
      <c r="E19" s="144"/>
      <c r="F19" s="145"/>
      <c r="G19" s="140">
        <f>'01 01 Rek'!I43</f>
        <v>0</v>
      </c>
    </row>
    <row r="20" spans="1:7" ht="15.95" customHeight="1">
      <c r="A20" s="148"/>
      <c r="B20" s="139"/>
      <c r="C20" s="140"/>
      <c r="D20" s="93">
        <f>'01 01 Rek'!A44</f>
        <v>0</v>
      </c>
      <c r="E20" s="144"/>
      <c r="F20" s="145"/>
      <c r="G20" s="140">
        <f>'01 01 Rek'!I44</f>
        <v>0</v>
      </c>
    </row>
    <row r="21" spans="1:7" ht="15.95" customHeight="1">
      <c r="A21" s="148" t="s">
        <v>1598</v>
      </c>
      <c r="B21" s="139"/>
      <c r="C21" s="140">
        <f>'01 01 Rek'!I34</f>
        <v>0</v>
      </c>
      <c r="D21" s="93">
        <f>'01 01 Rek'!A45</f>
        <v>0</v>
      </c>
      <c r="E21" s="144"/>
      <c r="F21" s="145"/>
      <c r="G21" s="140">
        <f>'01 01 Rek'!I45</f>
        <v>0</v>
      </c>
    </row>
    <row r="22" spans="1:7" ht="15.95" customHeight="1">
      <c r="A22" s="149" t="s">
        <v>1626</v>
      </c>
      <c r="B22" s="119"/>
      <c r="C22" s="140">
        <f>C19+C21</f>
        <v>0</v>
      </c>
      <c r="D22" s="93" t="s">
        <v>1627</v>
      </c>
      <c r="E22" s="144"/>
      <c r="F22" s="145"/>
      <c r="G22" s="140">
        <f>G23-SUM(G15:G21)</f>
        <v>0</v>
      </c>
    </row>
    <row r="23" spans="1:7" ht="15.95" customHeight="1" thickBot="1">
      <c r="A23" s="350" t="s">
        <v>1628</v>
      </c>
      <c r="B23" s="351"/>
      <c r="C23" s="150">
        <f>C22+G23</f>
        <v>0</v>
      </c>
      <c r="D23" s="151" t="s">
        <v>1629</v>
      </c>
      <c r="E23" s="152"/>
      <c r="F23" s="153"/>
      <c r="G23" s="140">
        <f>'01 01 Rek'!H47</f>
        <v>0</v>
      </c>
    </row>
    <row r="24" spans="1:7">
      <c r="A24" s="154" t="s">
        <v>1630</v>
      </c>
      <c r="B24" s="155"/>
      <c r="C24" s="156"/>
      <c r="D24" s="155" t="s">
        <v>1631</v>
      </c>
      <c r="E24" s="155"/>
      <c r="F24" s="157" t="s">
        <v>1632</v>
      </c>
      <c r="G24" s="158"/>
    </row>
    <row r="25" spans="1:7">
      <c r="A25" s="149" t="s">
        <v>1633</v>
      </c>
      <c r="B25" s="119"/>
      <c r="C25" s="159"/>
      <c r="D25" s="119" t="s">
        <v>1633</v>
      </c>
      <c r="F25" s="160" t="s">
        <v>1633</v>
      </c>
      <c r="G25" s="161"/>
    </row>
    <row r="26" spans="1:7" ht="37.5" customHeight="1">
      <c r="A26" s="149" t="s">
        <v>1634</v>
      </c>
      <c r="B26" s="162"/>
      <c r="C26" s="159"/>
      <c r="D26" s="119" t="s">
        <v>1634</v>
      </c>
      <c r="F26" s="160" t="s">
        <v>1634</v>
      </c>
      <c r="G26" s="161"/>
    </row>
    <row r="27" spans="1:7">
      <c r="A27" s="149"/>
      <c r="B27" s="163"/>
      <c r="C27" s="159"/>
      <c r="D27" s="119"/>
      <c r="F27" s="160"/>
      <c r="G27" s="161"/>
    </row>
    <row r="28" spans="1:7">
      <c r="A28" s="149" t="s">
        <v>1635</v>
      </c>
      <c r="B28" s="119"/>
      <c r="C28" s="159"/>
      <c r="D28" s="160" t="s">
        <v>1636</v>
      </c>
      <c r="E28" s="159"/>
      <c r="F28" s="164" t="s">
        <v>1636</v>
      </c>
      <c r="G28" s="161"/>
    </row>
    <row r="29" spans="1:7" ht="69" customHeight="1">
      <c r="A29" s="149"/>
      <c r="B29" s="119"/>
      <c r="C29" s="165"/>
      <c r="D29" s="166"/>
      <c r="E29" s="165"/>
      <c r="F29" s="119"/>
      <c r="G29" s="161"/>
    </row>
    <row r="30" spans="1:7">
      <c r="A30" s="167" t="s">
        <v>1580</v>
      </c>
      <c r="B30" s="168"/>
      <c r="C30" s="169">
        <v>21</v>
      </c>
      <c r="D30" s="168" t="s">
        <v>1637</v>
      </c>
      <c r="E30" s="170"/>
      <c r="F30" s="354">
        <f>C23-F32</f>
        <v>0</v>
      </c>
      <c r="G30" s="355"/>
    </row>
    <row r="31" spans="1:7">
      <c r="A31" s="167" t="s">
        <v>1638</v>
      </c>
      <c r="B31" s="168"/>
      <c r="C31" s="169">
        <f>C30</f>
        <v>21</v>
      </c>
      <c r="D31" s="168" t="s">
        <v>1639</v>
      </c>
      <c r="E31" s="170"/>
      <c r="F31" s="354">
        <f>ROUND(PRODUCT(F30,C31/100),0)</f>
        <v>0</v>
      </c>
      <c r="G31" s="355"/>
    </row>
    <row r="32" spans="1:7">
      <c r="A32" s="167" t="s">
        <v>1580</v>
      </c>
      <c r="B32" s="168"/>
      <c r="C32" s="169">
        <v>0</v>
      </c>
      <c r="D32" s="168" t="s">
        <v>1639</v>
      </c>
      <c r="E32" s="170"/>
      <c r="F32" s="354">
        <v>0</v>
      </c>
      <c r="G32" s="355"/>
    </row>
    <row r="33" spans="1:8">
      <c r="A33" s="167" t="s">
        <v>1638</v>
      </c>
      <c r="B33" s="171"/>
      <c r="C33" s="172">
        <f>C32</f>
        <v>0</v>
      </c>
      <c r="D33" s="168" t="s">
        <v>1639</v>
      </c>
      <c r="E33" s="145"/>
      <c r="F33" s="354">
        <f>ROUND(PRODUCT(F32,C33/100),0)</f>
        <v>0</v>
      </c>
      <c r="G33" s="355"/>
    </row>
    <row r="34" spans="1:8" s="176" customFormat="1" ht="19.5" customHeight="1" thickBot="1">
      <c r="A34" s="173" t="s">
        <v>1640</v>
      </c>
      <c r="B34" s="174"/>
      <c r="C34" s="174"/>
      <c r="D34" s="174"/>
      <c r="E34" s="175"/>
      <c r="F34" s="356">
        <f>ROUND(SUM(F30:F33),0)</f>
        <v>0</v>
      </c>
      <c r="G34" s="357"/>
    </row>
    <row r="36" spans="1:8">
      <c r="A36" s="2" t="s">
        <v>1641</v>
      </c>
      <c r="B36" s="2"/>
      <c r="C36" s="2"/>
      <c r="D36" s="2"/>
      <c r="E36" s="2"/>
      <c r="F36" s="2"/>
      <c r="G36" s="2"/>
      <c r="H36" s="1" t="s">
        <v>1570</v>
      </c>
    </row>
    <row r="37" spans="1:8" ht="14.25" customHeight="1">
      <c r="A37" s="2"/>
      <c r="B37" s="374" t="s">
        <v>2344</v>
      </c>
      <c r="C37" s="353"/>
      <c r="D37" s="353"/>
      <c r="E37" s="353"/>
      <c r="F37" s="353"/>
      <c r="G37" s="353"/>
      <c r="H37" s="1" t="s">
        <v>1570</v>
      </c>
    </row>
    <row r="38" spans="1:8" ht="12.75" customHeight="1">
      <c r="A38" s="177"/>
      <c r="B38" s="353"/>
      <c r="C38" s="353"/>
      <c r="D38" s="353"/>
      <c r="E38" s="353"/>
      <c r="F38" s="353"/>
      <c r="G38" s="353"/>
      <c r="H38" s="1" t="s">
        <v>1570</v>
      </c>
    </row>
    <row r="39" spans="1:8">
      <c r="A39" s="177"/>
      <c r="B39" s="353"/>
      <c r="C39" s="353"/>
      <c r="D39" s="353"/>
      <c r="E39" s="353"/>
      <c r="F39" s="353"/>
      <c r="G39" s="353"/>
      <c r="H39" s="1" t="s">
        <v>1570</v>
      </c>
    </row>
    <row r="40" spans="1:8">
      <c r="A40" s="177"/>
      <c r="B40" s="353"/>
      <c r="C40" s="353"/>
      <c r="D40" s="353"/>
      <c r="E40" s="353"/>
      <c r="F40" s="353"/>
      <c r="G40" s="353"/>
      <c r="H40" s="1" t="s">
        <v>1570</v>
      </c>
    </row>
    <row r="41" spans="1:8">
      <c r="A41" s="177"/>
      <c r="B41" s="353"/>
      <c r="C41" s="353"/>
      <c r="D41" s="353"/>
      <c r="E41" s="353"/>
      <c r="F41" s="353"/>
      <c r="G41" s="353"/>
      <c r="H41" s="1" t="s">
        <v>1570</v>
      </c>
    </row>
    <row r="42" spans="1:8">
      <c r="A42" s="177"/>
      <c r="B42" s="353"/>
      <c r="C42" s="353"/>
      <c r="D42" s="353"/>
      <c r="E42" s="353"/>
      <c r="F42" s="353"/>
      <c r="G42" s="353"/>
      <c r="H42" s="1" t="s">
        <v>1570</v>
      </c>
    </row>
    <row r="43" spans="1:8">
      <c r="A43" s="177"/>
      <c r="B43" s="353"/>
      <c r="C43" s="353"/>
      <c r="D43" s="353"/>
      <c r="E43" s="353"/>
      <c r="F43" s="353"/>
      <c r="G43" s="353"/>
      <c r="H43" s="1" t="s">
        <v>1570</v>
      </c>
    </row>
    <row r="44" spans="1:8" ht="12.75" customHeight="1">
      <c r="A44" s="177"/>
      <c r="B44" s="353"/>
      <c r="C44" s="353"/>
      <c r="D44" s="353"/>
      <c r="E44" s="353"/>
      <c r="F44" s="353"/>
      <c r="G44" s="353"/>
      <c r="H44" s="1" t="s">
        <v>1570</v>
      </c>
    </row>
    <row r="45" spans="1:8" ht="12.75" customHeight="1">
      <c r="A45" s="177"/>
      <c r="B45" s="353"/>
      <c r="C45" s="353"/>
      <c r="D45" s="353"/>
      <c r="E45" s="353"/>
      <c r="F45" s="353"/>
      <c r="G45" s="353"/>
      <c r="H45" s="1" t="s">
        <v>1570</v>
      </c>
    </row>
    <row r="46" spans="1:8">
      <c r="B46" s="352"/>
      <c r="C46" s="352"/>
      <c r="D46" s="352"/>
      <c r="E46" s="352"/>
      <c r="F46" s="352"/>
      <c r="G46" s="352"/>
    </row>
    <row r="47" spans="1:8">
      <c r="B47" s="352"/>
      <c r="C47" s="352"/>
      <c r="D47" s="352"/>
      <c r="E47" s="352"/>
      <c r="F47" s="352"/>
      <c r="G47" s="352"/>
    </row>
    <row r="48" spans="1:8">
      <c r="B48" s="352"/>
      <c r="C48" s="352"/>
      <c r="D48" s="352"/>
      <c r="E48" s="352"/>
      <c r="F48" s="352"/>
      <c r="G48" s="352"/>
    </row>
    <row r="49" spans="2:7">
      <c r="B49" s="352"/>
      <c r="C49" s="352"/>
      <c r="D49" s="352"/>
      <c r="E49" s="352"/>
      <c r="F49" s="352"/>
      <c r="G49" s="352"/>
    </row>
    <row r="50" spans="2:7">
      <c r="B50" s="352"/>
      <c r="C50" s="352"/>
      <c r="D50" s="352"/>
      <c r="E50" s="352"/>
      <c r="F50" s="352"/>
      <c r="G50" s="352"/>
    </row>
    <row r="51" spans="2:7">
      <c r="B51" s="352"/>
      <c r="C51" s="352"/>
      <c r="D51" s="352"/>
      <c r="E51" s="352"/>
      <c r="F51" s="352"/>
      <c r="G51" s="352"/>
    </row>
  </sheetData>
  <mergeCells count="18">
    <mergeCell ref="B37:G45"/>
    <mergeCell ref="B49:G49"/>
    <mergeCell ref="F32:G32"/>
    <mergeCell ref="F30:G30"/>
    <mergeCell ref="F31:G31"/>
    <mergeCell ref="F33:G33"/>
    <mergeCell ref="F34:G34"/>
    <mergeCell ref="B50:G50"/>
    <mergeCell ref="B51:G51"/>
    <mergeCell ref="B46:G46"/>
    <mergeCell ref="B47:G47"/>
    <mergeCell ref="B48:G48"/>
    <mergeCell ref="C8:E8"/>
    <mergeCell ref="C10:E10"/>
    <mergeCell ref="C12:E12"/>
    <mergeCell ref="A23:B23"/>
    <mergeCell ref="C9:E9"/>
    <mergeCell ref="C11:E11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32"/>
  <dimension ref="A1:BE98"/>
  <sheetViews>
    <sheetView view="pageBreakPreview" zoomScale="106" zoomScaleNormal="100" zoomScaleSheetLayoutView="106" workbookViewId="0">
      <selection activeCell="G2" sqref="G2:I2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359" t="s">
        <v>1571</v>
      </c>
      <c r="B1" s="360"/>
      <c r="C1" s="178" t="s">
        <v>1665</v>
      </c>
      <c r="D1" s="179"/>
      <c r="E1" s="180"/>
      <c r="F1" s="179"/>
      <c r="G1" s="181" t="s">
        <v>1642</v>
      </c>
      <c r="H1" s="182" t="s">
        <v>1711</v>
      </c>
      <c r="I1" s="183"/>
    </row>
    <row r="2" spans="1:9" ht="13.5" thickBot="1">
      <c r="A2" s="361" t="s">
        <v>1643</v>
      </c>
      <c r="B2" s="362"/>
      <c r="C2" s="184" t="s">
        <v>2343</v>
      </c>
      <c r="D2" s="185"/>
      <c r="E2" s="186"/>
      <c r="F2" s="185"/>
      <c r="G2" s="363" t="s">
        <v>2342</v>
      </c>
      <c r="H2" s="364"/>
      <c r="I2" s="365"/>
    </row>
    <row r="3" spans="1:9" ht="13.5" thickTop="1">
      <c r="F3" s="119"/>
    </row>
    <row r="4" spans="1:9" ht="19.5" customHeight="1">
      <c r="A4" s="187" t="s">
        <v>1644</v>
      </c>
      <c r="B4" s="188"/>
      <c r="C4" s="188"/>
      <c r="D4" s="188"/>
      <c r="E4" s="189"/>
      <c r="F4" s="188"/>
      <c r="G4" s="188"/>
      <c r="H4" s="188"/>
      <c r="I4" s="188"/>
    </row>
    <row r="5" spans="1:9" ht="13.5" thickBot="1"/>
    <row r="6" spans="1:9" s="119" customFormat="1" ht="13.5" thickBot="1">
      <c r="A6" s="190"/>
      <c r="B6" s="191" t="s">
        <v>1645</v>
      </c>
      <c r="C6" s="191"/>
      <c r="D6" s="192"/>
      <c r="E6" s="193" t="s">
        <v>1594</v>
      </c>
      <c r="F6" s="194" t="s">
        <v>1595</v>
      </c>
      <c r="G6" s="194" t="s">
        <v>1596</v>
      </c>
      <c r="H6" s="194" t="s">
        <v>1597</v>
      </c>
      <c r="I6" s="195" t="s">
        <v>1598</v>
      </c>
    </row>
    <row r="7" spans="1:9" s="119" customFormat="1">
      <c r="A7" s="267" t="str">
        <f>'01 01 Pol'!B7</f>
        <v>1</v>
      </c>
      <c r="B7" s="62" t="str">
        <f>'01 01 Pol'!C7</f>
        <v>Zemní práce</v>
      </c>
      <c r="D7" s="196"/>
      <c r="E7" s="268">
        <f>'01 01 Pol'!BA41</f>
        <v>0</v>
      </c>
      <c r="F7" s="269">
        <f>'01 01 Pol'!BB41</f>
        <v>0</v>
      </c>
      <c r="G7" s="269">
        <f>'01 01 Pol'!BC41</f>
        <v>0</v>
      </c>
      <c r="H7" s="269">
        <f>'01 01 Pol'!BD41</f>
        <v>0</v>
      </c>
      <c r="I7" s="270">
        <f>'01 01 Pol'!BE41</f>
        <v>0</v>
      </c>
    </row>
    <row r="8" spans="1:9" s="119" customFormat="1">
      <c r="A8" s="267" t="str">
        <f>'01 01 Pol'!B42</f>
        <v>2</v>
      </c>
      <c r="B8" s="62" t="str">
        <f>'01 01 Pol'!C42</f>
        <v>Základy a zvláštní zakládání</v>
      </c>
      <c r="D8" s="196"/>
      <c r="E8" s="268">
        <f>'01 01 Pol'!BA59</f>
        <v>0</v>
      </c>
      <c r="F8" s="269">
        <f>'01 01 Pol'!BB59</f>
        <v>0</v>
      </c>
      <c r="G8" s="269">
        <f>'01 01 Pol'!BC59</f>
        <v>0</v>
      </c>
      <c r="H8" s="269">
        <f>'01 01 Pol'!BD59</f>
        <v>0</v>
      </c>
      <c r="I8" s="270">
        <f>'01 01 Pol'!BE59</f>
        <v>0</v>
      </c>
    </row>
    <row r="9" spans="1:9" s="119" customFormat="1">
      <c r="A9" s="267" t="str">
        <f>'01 01 Pol'!B60</f>
        <v>3</v>
      </c>
      <c r="B9" s="62" t="str">
        <f>'01 01 Pol'!C60</f>
        <v>Svislé a kompletní konstrukce</v>
      </c>
      <c r="D9" s="196"/>
      <c r="E9" s="268">
        <f>'01 01 Pol'!BA139</f>
        <v>0</v>
      </c>
      <c r="F9" s="269">
        <f>'01 01 Pol'!BB139</f>
        <v>0</v>
      </c>
      <c r="G9" s="269">
        <f>'01 01 Pol'!BC139</f>
        <v>0</v>
      </c>
      <c r="H9" s="269">
        <f>'01 01 Pol'!BD139</f>
        <v>0</v>
      </c>
      <c r="I9" s="270">
        <f>'01 01 Pol'!BE139</f>
        <v>0</v>
      </c>
    </row>
    <row r="10" spans="1:9" s="119" customFormat="1">
      <c r="A10" s="267" t="str">
        <f>'01 01 Pol'!B140</f>
        <v>4</v>
      </c>
      <c r="B10" s="62" t="str">
        <f>'01 01 Pol'!C140</f>
        <v>Vodorovné konstrukce</v>
      </c>
      <c r="D10" s="196"/>
      <c r="E10" s="268">
        <f>'01 01 Pol'!BA148</f>
        <v>0</v>
      </c>
      <c r="F10" s="269">
        <f>'01 01 Pol'!BB148</f>
        <v>0</v>
      </c>
      <c r="G10" s="269">
        <f>'01 01 Pol'!BC148</f>
        <v>0</v>
      </c>
      <c r="H10" s="269">
        <f>'01 01 Pol'!BD148</f>
        <v>0</v>
      </c>
      <c r="I10" s="270">
        <f>'01 01 Pol'!BE148</f>
        <v>0</v>
      </c>
    </row>
    <row r="11" spans="1:9" s="119" customFormat="1">
      <c r="A11" s="267" t="str">
        <f>'01 01 Pol'!B149</f>
        <v>5</v>
      </c>
      <c r="B11" s="62" t="str">
        <f>'01 01 Pol'!C149</f>
        <v>Komunikace</v>
      </c>
      <c r="D11" s="196"/>
      <c r="E11" s="268">
        <f>'01 01 Pol'!BA154</f>
        <v>0</v>
      </c>
      <c r="F11" s="269">
        <f>'01 01 Pol'!BB154</f>
        <v>0</v>
      </c>
      <c r="G11" s="269">
        <f>'01 01 Pol'!BC154</f>
        <v>0</v>
      </c>
      <c r="H11" s="269">
        <f>'01 01 Pol'!BD154</f>
        <v>0</v>
      </c>
      <c r="I11" s="270">
        <f>'01 01 Pol'!BE154</f>
        <v>0</v>
      </c>
    </row>
    <row r="12" spans="1:9" s="119" customFormat="1">
      <c r="A12" s="267" t="str">
        <f>'01 01 Pol'!B155</f>
        <v>61</v>
      </c>
      <c r="B12" s="62" t="str">
        <f>'01 01 Pol'!C155</f>
        <v>Upravy povrchů vnitřní</v>
      </c>
      <c r="D12" s="196"/>
      <c r="E12" s="268">
        <f>'01 01 Pol'!BA271</f>
        <v>0</v>
      </c>
      <c r="F12" s="269">
        <f>'01 01 Pol'!BB271</f>
        <v>0</v>
      </c>
      <c r="G12" s="269">
        <f>'01 01 Pol'!BC271</f>
        <v>0</v>
      </c>
      <c r="H12" s="269">
        <f>'01 01 Pol'!BD271</f>
        <v>0</v>
      </c>
      <c r="I12" s="270">
        <f>'01 01 Pol'!BE271</f>
        <v>0</v>
      </c>
    </row>
    <row r="13" spans="1:9" s="119" customFormat="1">
      <c r="A13" s="267" t="str">
        <f>'01 01 Pol'!B272</f>
        <v>62</v>
      </c>
      <c r="B13" s="62" t="str">
        <f>'01 01 Pol'!C272</f>
        <v>Úpravy povrchů vnější</v>
      </c>
      <c r="D13" s="196"/>
      <c r="E13" s="268">
        <f>'01 01 Pol'!BA298</f>
        <v>0</v>
      </c>
      <c r="F13" s="269">
        <f>'01 01 Pol'!BB298</f>
        <v>0</v>
      </c>
      <c r="G13" s="269">
        <f>'01 01 Pol'!BC298</f>
        <v>0</v>
      </c>
      <c r="H13" s="269">
        <f>'01 01 Pol'!BD298</f>
        <v>0</v>
      </c>
      <c r="I13" s="270">
        <f>'01 01 Pol'!BE298</f>
        <v>0</v>
      </c>
    </row>
    <row r="14" spans="1:9" s="119" customFormat="1">
      <c r="A14" s="267" t="str">
        <f>'01 01 Pol'!B299</f>
        <v>63</v>
      </c>
      <c r="B14" s="62" t="str">
        <f>'01 01 Pol'!C299</f>
        <v>Podlahy a podlahové konstrukce</v>
      </c>
      <c r="D14" s="196"/>
      <c r="E14" s="268">
        <f>'01 01 Pol'!BA375</f>
        <v>0</v>
      </c>
      <c r="F14" s="269">
        <f>'01 01 Pol'!BB375</f>
        <v>0</v>
      </c>
      <c r="G14" s="269">
        <f>'01 01 Pol'!BC375</f>
        <v>0</v>
      </c>
      <c r="H14" s="269">
        <f>'01 01 Pol'!BD375</f>
        <v>0</v>
      </c>
      <c r="I14" s="270">
        <f>'01 01 Pol'!BE375</f>
        <v>0</v>
      </c>
    </row>
    <row r="15" spans="1:9" s="119" customFormat="1">
      <c r="A15" s="267" t="str">
        <f>'01 01 Pol'!B376</f>
        <v>64</v>
      </c>
      <c r="B15" s="62" t="str">
        <f>'01 01 Pol'!C376</f>
        <v>Výplně otvorů</v>
      </c>
      <c r="D15" s="196"/>
      <c r="E15" s="268">
        <f>'01 01 Pol'!BA379</f>
        <v>0</v>
      </c>
      <c r="F15" s="269">
        <f>'01 01 Pol'!BB379</f>
        <v>0</v>
      </c>
      <c r="G15" s="269">
        <f>'01 01 Pol'!BC379</f>
        <v>0</v>
      </c>
      <c r="H15" s="269">
        <f>'01 01 Pol'!BD379</f>
        <v>0</v>
      </c>
      <c r="I15" s="270">
        <f>'01 01 Pol'!BE379</f>
        <v>0</v>
      </c>
    </row>
    <row r="16" spans="1:9" s="119" customFormat="1">
      <c r="A16" s="267" t="str">
        <f>'01 01 Pol'!B380</f>
        <v>8</v>
      </c>
      <c r="B16" s="62" t="str">
        <f>'01 01 Pol'!C380</f>
        <v>Trubní vedení</v>
      </c>
      <c r="D16" s="196"/>
      <c r="E16" s="268">
        <f>'01 01 Pol'!BA397</f>
        <v>0</v>
      </c>
      <c r="F16" s="269">
        <f>'01 01 Pol'!BB397</f>
        <v>0</v>
      </c>
      <c r="G16" s="269">
        <f>'01 01 Pol'!BC397</f>
        <v>0</v>
      </c>
      <c r="H16" s="269">
        <f>'01 01 Pol'!BD397</f>
        <v>0</v>
      </c>
      <c r="I16" s="270">
        <f>'01 01 Pol'!BE397</f>
        <v>0</v>
      </c>
    </row>
    <row r="17" spans="1:9" s="119" customFormat="1">
      <c r="A17" s="267" t="str">
        <f>'01 01 Pol'!B398</f>
        <v>94</v>
      </c>
      <c r="B17" s="62" t="str">
        <f>'01 01 Pol'!C398</f>
        <v>Lešení a stavební výtahy</v>
      </c>
      <c r="D17" s="196"/>
      <c r="E17" s="268">
        <f>'01 01 Pol'!BA421</f>
        <v>0</v>
      </c>
      <c r="F17" s="269">
        <f>'01 01 Pol'!BB421</f>
        <v>0</v>
      </c>
      <c r="G17" s="269">
        <f>'01 01 Pol'!BC421</f>
        <v>0</v>
      </c>
      <c r="H17" s="269">
        <f>'01 01 Pol'!BD421</f>
        <v>0</v>
      </c>
      <c r="I17" s="270">
        <f>'01 01 Pol'!BE421</f>
        <v>0</v>
      </c>
    </row>
    <row r="18" spans="1:9" s="119" customFormat="1">
      <c r="A18" s="267" t="str">
        <f>'01 01 Pol'!B422</f>
        <v>95</v>
      </c>
      <c r="B18" s="62" t="str">
        <f>'01 01 Pol'!C422</f>
        <v>Dokončovací konstrukce na pozemních stavbách</v>
      </c>
      <c r="D18" s="196"/>
      <c r="E18" s="268">
        <f>'01 01 Pol'!BA429</f>
        <v>0</v>
      </c>
      <c r="F18" s="269">
        <f>'01 01 Pol'!BB429</f>
        <v>0</v>
      </c>
      <c r="G18" s="269">
        <f>'01 01 Pol'!BC429</f>
        <v>0</v>
      </c>
      <c r="H18" s="269">
        <f>'01 01 Pol'!BD429</f>
        <v>0</v>
      </c>
      <c r="I18" s="270">
        <f>'01 01 Pol'!BE429</f>
        <v>0</v>
      </c>
    </row>
    <row r="19" spans="1:9" s="119" customFormat="1">
      <c r="A19" s="267" t="str">
        <f>'01 01 Pol'!B430</f>
        <v>96</v>
      </c>
      <c r="B19" s="62" t="str">
        <f>'01 01 Pol'!C430</f>
        <v>Bourání konstrukcí</v>
      </c>
      <c r="D19" s="196"/>
      <c r="E19" s="268">
        <f>'01 01 Pol'!BA536</f>
        <v>0</v>
      </c>
      <c r="F19" s="269">
        <f>'01 01 Pol'!BB536</f>
        <v>0</v>
      </c>
      <c r="G19" s="269">
        <f>'01 01 Pol'!BC536</f>
        <v>0</v>
      </c>
      <c r="H19" s="269">
        <f>'01 01 Pol'!BD536</f>
        <v>0</v>
      </c>
      <c r="I19" s="270">
        <f>'01 01 Pol'!BE536</f>
        <v>0</v>
      </c>
    </row>
    <row r="20" spans="1:9" s="119" customFormat="1">
      <c r="A20" s="267" t="str">
        <f>'01 01 Pol'!B537</f>
        <v>99</v>
      </c>
      <c r="B20" s="62" t="str">
        <f>'01 01 Pol'!C537</f>
        <v>Staveništní přesun hmot</v>
      </c>
      <c r="D20" s="196"/>
      <c r="E20" s="268">
        <f>'01 01 Pol'!BA539</f>
        <v>0</v>
      </c>
      <c r="F20" s="269">
        <f>'01 01 Pol'!BB539</f>
        <v>0</v>
      </c>
      <c r="G20" s="269">
        <f>'01 01 Pol'!BC539</f>
        <v>0</v>
      </c>
      <c r="H20" s="269">
        <f>'01 01 Pol'!BD539</f>
        <v>0</v>
      </c>
      <c r="I20" s="270">
        <f>'01 01 Pol'!BE539</f>
        <v>0</v>
      </c>
    </row>
    <row r="21" spans="1:9" s="119" customFormat="1">
      <c r="A21" s="267" t="str">
        <f>'01 01 Pol'!B540</f>
        <v>711</v>
      </c>
      <c r="B21" s="62" t="str">
        <f>'01 01 Pol'!C540</f>
        <v>Izolace proti vodě</v>
      </c>
      <c r="D21" s="196"/>
      <c r="E21" s="268">
        <f>'01 01 Pol'!BA606</f>
        <v>0</v>
      </c>
      <c r="F21" s="269">
        <f>'01 01 Pol'!BB606</f>
        <v>0</v>
      </c>
      <c r="G21" s="269">
        <f>'01 01 Pol'!BC606</f>
        <v>0</v>
      </c>
      <c r="H21" s="269">
        <f>'01 01 Pol'!BD606</f>
        <v>0</v>
      </c>
      <c r="I21" s="270">
        <f>'01 01 Pol'!BE606</f>
        <v>0</v>
      </c>
    </row>
    <row r="22" spans="1:9" s="119" customFormat="1">
      <c r="A22" s="267" t="str">
        <f>'01 01 Pol'!B607</f>
        <v>712</v>
      </c>
      <c r="B22" s="62" t="str">
        <f>'01 01 Pol'!C607</f>
        <v>Živičné krytiny</v>
      </c>
      <c r="D22" s="196"/>
      <c r="E22" s="268">
        <f>'01 01 Pol'!BA613</f>
        <v>0</v>
      </c>
      <c r="F22" s="269">
        <f>'01 01 Pol'!BB613</f>
        <v>0</v>
      </c>
      <c r="G22" s="269">
        <f>'01 01 Pol'!BC613</f>
        <v>0</v>
      </c>
      <c r="H22" s="269">
        <f>'01 01 Pol'!BD613</f>
        <v>0</v>
      </c>
      <c r="I22" s="270">
        <f>'01 01 Pol'!BE613</f>
        <v>0</v>
      </c>
    </row>
    <row r="23" spans="1:9" s="119" customFormat="1">
      <c r="A23" s="267" t="str">
        <f>'01 01 Pol'!B614</f>
        <v>713</v>
      </c>
      <c r="B23" s="62" t="str">
        <f>'01 01 Pol'!C614</f>
        <v>Izolace tepelné</v>
      </c>
      <c r="D23" s="196"/>
      <c r="E23" s="268">
        <f>'01 01 Pol'!BA653</f>
        <v>0</v>
      </c>
      <c r="F23" s="269">
        <f>'01 01 Pol'!BB653</f>
        <v>0</v>
      </c>
      <c r="G23" s="269">
        <f>'01 01 Pol'!BC653</f>
        <v>0</v>
      </c>
      <c r="H23" s="269">
        <f>'01 01 Pol'!BD653</f>
        <v>0</v>
      </c>
      <c r="I23" s="270">
        <f>'01 01 Pol'!BE653</f>
        <v>0</v>
      </c>
    </row>
    <row r="24" spans="1:9" s="119" customFormat="1">
      <c r="A24" s="267" t="str">
        <f>'01 01 Pol'!B654</f>
        <v>7631</v>
      </c>
      <c r="B24" s="62" t="str">
        <f>'01 01 Pol'!C654</f>
        <v>Konstrukce sádrokartonové</v>
      </c>
      <c r="D24" s="196"/>
      <c r="E24" s="268">
        <f>'01 01 Pol'!BA662</f>
        <v>0</v>
      </c>
      <c r="F24" s="269">
        <f>'01 01 Pol'!BB662</f>
        <v>0</v>
      </c>
      <c r="G24" s="269">
        <f>'01 01 Pol'!BC662</f>
        <v>0</v>
      </c>
      <c r="H24" s="269">
        <f>'01 01 Pol'!BD662</f>
        <v>0</v>
      </c>
      <c r="I24" s="270">
        <f>'01 01 Pol'!BE662</f>
        <v>0</v>
      </c>
    </row>
    <row r="25" spans="1:9" s="119" customFormat="1">
      <c r="A25" s="267" t="str">
        <f>'01 01 Pol'!B663</f>
        <v>764</v>
      </c>
      <c r="B25" s="62" t="str">
        <f>'01 01 Pol'!C663</f>
        <v>Konstrukce klempířské</v>
      </c>
      <c r="D25" s="196"/>
      <c r="E25" s="268">
        <f>'01 01 Pol'!BA675</f>
        <v>0</v>
      </c>
      <c r="F25" s="269">
        <f>'01 01 Pol'!BB675</f>
        <v>0</v>
      </c>
      <c r="G25" s="269">
        <f>'01 01 Pol'!BC675</f>
        <v>0</v>
      </c>
      <c r="H25" s="269">
        <f>'01 01 Pol'!BD675</f>
        <v>0</v>
      </c>
      <c r="I25" s="270">
        <f>'01 01 Pol'!BE675</f>
        <v>0</v>
      </c>
    </row>
    <row r="26" spans="1:9" s="119" customFormat="1">
      <c r="A26" s="267" t="str">
        <f>'01 01 Pol'!B676</f>
        <v>766</v>
      </c>
      <c r="B26" s="62" t="str">
        <f>'01 01 Pol'!C676</f>
        <v>Konstrukce truhlářské</v>
      </c>
      <c r="D26" s="196"/>
      <c r="E26" s="268">
        <f>'01 01 Pol'!BA804</f>
        <v>0</v>
      </c>
      <c r="F26" s="269">
        <f>'01 01 Pol'!BB804</f>
        <v>0</v>
      </c>
      <c r="G26" s="269">
        <f>'01 01 Pol'!BC804</f>
        <v>0</v>
      </c>
      <c r="H26" s="269">
        <f>'01 01 Pol'!BD804</f>
        <v>0</v>
      </c>
      <c r="I26" s="270">
        <f>'01 01 Pol'!BE804</f>
        <v>0</v>
      </c>
    </row>
    <row r="27" spans="1:9" s="119" customFormat="1">
      <c r="A27" s="267" t="str">
        <f>'01 01 Pol'!B805</f>
        <v>767</v>
      </c>
      <c r="B27" s="62" t="str">
        <f>'01 01 Pol'!C805</f>
        <v>Konstrukce zámečnické</v>
      </c>
      <c r="D27" s="196"/>
      <c r="E27" s="268">
        <f>'01 01 Pol'!BA868</f>
        <v>0</v>
      </c>
      <c r="F27" s="269">
        <f>'01 01 Pol'!BB868</f>
        <v>0</v>
      </c>
      <c r="G27" s="269">
        <f>'01 01 Pol'!BC868</f>
        <v>0</v>
      </c>
      <c r="H27" s="269">
        <f>'01 01 Pol'!BD868</f>
        <v>0</v>
      </c>
      <c r="I27" s="270">
        <f>'01 01 Pol'!BE868</f>
        <v>0</v>
      </c>
    </row>
    <row r="28" spans="1:9" s="119" customFormat="1">
      <c r="A28" s="267" t="str">
        <f>'01 01 Pol'!B869</f>
        <v>771</v>
      </c>
      <c r="B28" s="62" t="str">
        <f>'01 01 Pol'!C869</f>
        <v>Podlahy z dlaždic a obklady</v>
      </c>
      <c r="D28" s="196"/>
      <c r="E28" s="268">
        <f>'01 01 Pol'!BA904</f>
        <v>0</v>
      </c>
      <c r="F28" s="269">
        <f>'01 01 Pol'!BB904</f>
        <v>0</v>
      </c>
      <c r="G28" s="269">
        <f>'01 01 Pol'!BC904</f>
        <v>0</v>
      </c>
      <c r="H28" s="269">
        <f>'01 01 Pol'!BD904</f>
        <v>0</v>
      </c>
      <c r="I28" s="270">
        <f>'01 01 Pol'!BE904</f>
        <v>0</v>
      </c>
    </row>
    <row r="29" spans="1:9" s="119" customFormat="1">
      <c r="A29" s="267" t="str">
        <f>'01 01 Pol'!B905</f>
        <v>776</v>
      </c>
      <c r="B29" s="62" t="str">
        <f>'01 01 Pol'!C905</f>
        <v>Podlahy povlakové</v>
      </c>
      <c r="D29" s="196"/>
      <c r="E29" s="268">
        <f>'01 01 Pol'!BA920</f>
        <v>0</v>
      </c>
      <c r="F29" s="269">
        <f>'01 01 Pol'!BB920</f>
        <v>0</v>
      </c>
      <c r="G29" s="269">
        <f>'01 01 Pol'!BC920</f>
        <v>0</v>
      </c>
      <c r="H29" s="269">
        <f>'01 01 Pol'!BD920</f>
        <v>0</v>
      </c>
      <c r="I29" s="270">
        <f>'01 01 Pol'!BE920</f>
        <v>0</v>
      </c>
    </row>
    <row r="30" spans="1:9" s="119" customFormat="1">
      <c r="A30" s="267" t="str">
        <f>'01 01 Pol'!B921</f>
        <v>777</v>
      </c>
      <c r="B30" s="62" t="str">
        <f>'01 01 Pol'!C921</f>
        <v>Podlahy ze syntetických hmot</v>
      </c>
      <c r="D30" s="196"/>
      <c r="E30" s="268">
        <f>'01 01 Pol'!BA928</f>
        <v>0</v>
      </c>
      <c r="F30" s="269">
        <f>'01 01 Pol'!BB928</f>
        <v>0</v>
      </c>
      <c r="G30" s="269">
        <f>'01 01 Pol'!BC928</f>
        <v>0</v>
      </c>
      <c r="H30" s="269">
        <f>'01 01 Pol'!BD928</f>
        <v>0</v>
      </c>
      <c r="I30" s="270">
        <f>'01 01 Pol'!BE928</f>
        <v>0</v>
      </c>
    </row>
    <row r="31" spans="1:9" s="119" customFormat="1">
      <c r="A31" s="267" t="str">
        <f>'01 01 Pol'!B929</f>
        <v>781</v>
      </c>
      <c r="B31" s="62" t="str">
        <f>'01 01 Pol'!C929</f>
        <v>Obklady keramické</v>
      </c>
      <c r="D31" s="196"/>
      <c r="E31" s="268">
        <f>'01 01 Pol'!BA1007</f>
        <v>0</v>
      </c>
      <c r="F31" s="269">
        <f>'01 01 Pol'!BB1007</f>
        <v>0</v>
      </c>
      <c r="G31" s="269">
        <f>'01 01 Pol'!BC1007</f>
        <v>0</v>
      </c>
      <c r="H31" s="269">
        <f>'01 01 Pol'!BD1007</f>
        <v>0</v>
      </c>
      <c r="I31" s="270">
        <f>'01 01 Pol'!BE1007</f>
        <v>0</v>
      </c>
    </row>
    <row r="32" spans="1:9" s="119" customFormat="1">
      <c r="A32" s="267" t="str">
        <f>'01 01 Pol'!B1008</f>
        <v>783</v>
      </c>
      <c r="B32" s="62" t="str">
        <f>'01 01 Pol'!C1008</f>
        <v>Nátěry</v>
      </c>
      <c r="D32" s="196"/>
      <c r="E32" s="268">
        <f>'01 01 Pol'!BA1029</f>
        <v>0</v>
      </c>
      <c r="F32" s="269">
        <f>'01 01 Pol'!BB1029</f>
        <v>0</v>
      </c>
      <c r="G32" s="269">
        <f>'01 01 Pol'!BC1029</f>
        <v>0</v>
      </c>
      <c r="H32" s="269">
        <f>'01 01 Pol'!BD1029</f>
        <v>0</v>
      </c>
      <c r="I32" s="270">
        <f>'01 01 Pol'!BE1029</f>
        <v>0</v>
      </c>
    </row>
    <row r="33" spans="1:57" s="119" customFormat="1" ht="13.5" thickBot="1">
      <c r="A33" s="267" t="str">
        <f>'01 01 Pol'!B1030</f>
        <v>784</v>
      </c>
      <c r="B33" s="62" t="str">
        <f>'01 01 Pol'!C1030</f>
        <v>Malby</v>
      </c>
      <c r="D33" s="196"/>
      <c r="E33" s="268">
        <f>'01 01 Pol'!BA1036</f>
        <v>0</v>
      </c>
      <c r="F33" s="269">
        <f>'01 01 Pol'!BB1036</f>
        <v>0</v>
      </c>
      <c r="G33" s="269">
        <f>'01 01 Pol'!BC1036</f>
        <v>0</v>
      </c>
      <c r="H33" s="269">
        <f>'01 01 Pol'!BD1036</f>
        <v>0</v>
      </c>
      <c r="I33" s="270">
        <f>'01 01 Pol'!BE1036</f>
        <v>0</v>
      </c>
    </row>
    <row r="34" spans="1:57" s="14" customFormat="1" ht="13.5" thickBot="1">
      <c r="A34" s="197"/>
      <c r="B34" s="198" t="s">
        <v>1646</v>
      </c>
      <c r="C34" s="198"/>
      <c r="D34" s="199"/>
      <c r="E34" s="200">
        <f>SUM(E7:E33)</f>
        <v>0</v>
      </c>
      <c r="F34" s="201">
        <f>SUM(F7:F33)</f>
        <v>0</v>
      </c>
      <c r="G34" s="201">
        <f>SUM(G7:G33)</f>
        <v>0</v>
      </c>
      <c r="H34" s="201">
        <f>SUM(H7:H33)</f>
        <v>0</v>
      </c>
      <c r="I34" s="202">
        <f>SUM(I7:I33)</f>
        <v>0</v>
      </c>
    </row>
    <row r="35" spans="1:57">
      <c r="A35" s="119"/>
      <c r="B35" s="119"/>
      <c r="C35" s="119"/>
      <c r="D35" s="119"/>
      <c r="E35" s="119"/>
      <c r="F35" s="119"/>
      <c r="G35" s="119"/>
      <c r="H35" s="119"/>
      <c r="I35" s="119"/>
    </row>
    <row r="36" spans="1:57" s="276" customFormat="1" ht="19.5" customHeight="1">
      <c r="A36" s="288"/>
      <c r="B36" s="288"/>
      <c r="C36" s="288"/>
      <c r="D36" s="288"/>
      <c r="E36" s="288"/>
      <c r="F36" s="288"/>
      <c r="G36" s="289"/>
      <c r="H36" s="288"/>
      <c r="I36" s="288"/>
      <c r="BA36" s="290"/>
      <c r="BB36" s="290"/>
      <c r="BC36" s="290"/>
      <c r="BD36" s="290"/>
      <c r="BE36" s="290"/>
    </row>
    <row r="37" spans="1:57" s="276" customFormat="1"/>
    <row r="38" spans="1:57" s="276" customFormat="1">
      <c r="A38" s="291"/>
      <c r="B38" s="291"/>
      <c r="C38" s="291"/>
      <c r="E38" s="292"/>
      <c r="F38" s="292"/>
      <c r="G38" s="293"/>
      <c r="H38" s="294"/>
      <c r="I38" s="294"/>
    </row>
    <row r="39" spans="1:57" s="276" customFormat="1">
      <c r="E39" s="295"/>
      <c r="F39" s="296"/>
      <c r="G39" s="295"/>
      <c r="H39" s="297"/>
      <c r="I39" s="295"/>
    </row>
    <row r="40" spans="1:57" s="276" customFormat="1">
      <c r="E40" s="295"/>
      <c r="F40" s="296"/>
      <c r="G40" s="295"/>
      <c r="H40" s="297"/>
      <c r="I40" s="295"/>
    </row>
    <row r="41" spans="1:57" s="276" customFormat="1">
      <c r="E41" s="295"/>
      <c r="F41" s="296"/>
      <c r="G41" s="295"/>
      <c r="H41" s="297"/>
      <c r="I41" s="295"/>
    </row>
    <row r="42" spans="1:57" s="276" customFormat="1">
      <c r="E42" s="295"/>
      <c r="F42" s="296"/>
      <c r="G42" s="295"/>
      <c r="H42" s="297"/>
      <c r="I42" s="295"/>
    </row>
    <row r="43" spans="1:57" s="276" customFormat="1">
      <c r="E43" s="295"/>
      <c r="F43" s="296"/>
      <c r="G43" s="295"/>
      <c r="H43" s="297"/>
      <c r="I43" s="295"/>
    </row>
    <row r="44" spans="1:57" s="276" customFormat="1">
      <c r="E44" s="295"/>
      <c r="F44" s="296"/>
      <c r="G44" s="295"/>
      <c r="H44" s="297"/>
      <c r="I44" s="295"/>
    </row>
    <row r="45" spans="1:57" s="276" customFormat="1">
      <c r="E45" s="295"/>
      <c r="F45" s="296"/>
      <c r="G45" s="295"/>
      <c r="H45" s="297"/>
      <c r="I45" s="295"/>
    </row>
    <row r="46" spans="1:57" s="276" customFormat="1">
      <c r="E46" s="295"/>
      <c r="F46" s="296"/>
      <c r="G46" s="295"/>
      <c r="H46" s="297"/>
      <c r="I46" s="295"/>
    </row>
    <row r="47" spans="1:57" s="276" customFormat="1">
      <c r="B47" s="291"/>
      <c r="D47" s="298"/>
      <c r="E47" s="298"/>
      <c r="F47" s="298"/>
      <c r="G47" s="298"/>
      <c r="H47" s="358"/>
      <c r="I47" s="358"/>
    </row>
    <row r="48" spans="1:57" s="276" customFormat="1"/>
    <row r="49" spans="2:9">
      <c r="B49" s="14"/>
      <c r="F49" s="203"/>
      <c r="G49" s="204"/>
      <c r="H49" s="204"/>
      <c r="I49" s="46"/>
    </row>
    <row r="50" spans="2:9">
      <c r="F50" s="203"/>
      <c r="G50" s="204"/>
      <c r="H50" s="204"/>
      <c r="I50" s="46"/>
    </row>
    <row r="51" spans="2:9">
      <c r="F51" s="203"/>
      <c r="G51" s="204"/>
      <c r="H51" s="204"/>
      <c r="I51" s="46"/>
    </row>
    <row r="52" spans="2:9">
      <c r="F52" s="203"/>
      <c r="G52" s="204"/>
      <c r="H52" s="204"/>
      <c r="I52" s="46"/>
    </row>
    <row r="53" spans="2:9">
      <c r="F53" s="203"/>
      <c r="G53" s="204"/>
      <c r="H53" s="204"/>
      <c r="I53" s="46"/>
    </row>
    <row r="54" spans="2:9">
      <c r="F54" s="203"/>
      <c r="G54" s="204"/>
      <c r="H54" s="204"/>
      <c r="I54" s="46"/>
    </row>
    <row r="55" spans="2:9">
      <c r="F55" s="203"/>
      <c r="G55" s="204"/>
      <c r="H55" s="204"/>
      <c r="I55" s="46"/>
    </row>
    <row r="56" spans="2:9">
      <c r="F56" s="203"/>
      <c r="G56" s="204"/>
      <c r="H56" s="204"/>
      <c r="I56" s="46"/>
    </row>
    <row r="57" spans="2:9">
      <c r="F57" s="203"/>
      <c r="G57" s="204"/>
      <c r="H57" s="204"/>
      <c r="I57" s="46"/>
    </row>
    <row r="58" spans="2:9">
      <c r="F58" s="203"/>
      <c r="G58" s="204"/>
      <c r="H58" s="204"/>
      <c r="I58" s="46"/>
    </row>
    <row r="59" spans="2:9">
      <c r="F59" s="203"/>
      <c r="G59" s="204"/>
      <c r="H59" s="204"/>
      <c r="I59" s="46"/>
    </row>
    <row r="60" spans="2:9">
      <c r="F60" s="203"/>
      <c r="G60" s="204"/>
      <c r="H60" s="204"/>
      <c r="I60" s="46"/>
    </row>
    <row r="61" spans="2:9">
      <c r="F61" s="203"/>
      <c r="G61" s="204"/>
      <c r="H61" s="204"/>
      <c r="I61" s="46"/>
    </row>
    <row r="62" spans="2:9">
      <c r="F62" s="203"/>
      <c r="G62" s="204"/>
      <c r="H62" s="204"/>
      <c r="I62" s="46"/>
    </row>
    <row r="63" spans="2:9">
      <c r="F63" s="203"/>
      <c r="G63" s="204"/>
      <c r="H63" s="204"/>
      <c r="I63" s="46"/>
    </row>
    <row r="64" spans="2:9">
      <c r="F64" s="203"/>
      <c r="G64" s="204"/>
      <c r="H64" s="204"/>
      <c r="I64" s="46"/>
    </row>
    <row r="65" spans="6:9">
      <c r="F65" s="203"/>
      <c r="G65" s="204"/>
      <c r="H65" s="204"/>
      <c r="I65" s="46"/>
    </row>
    <row r="66" spans="6:9">
      <c r="F66" s="203"/>
      <c r="G66" s="204"/>
      <c r="H66" s="204"/>
      <c r="I66" s="46"/>
    </row>
    <row r="67" spans="6:9">
      <c r="F67" s="203"/>
      <c r="G67" s="204"/>
      <c r="H67" s="204"/>
      <c r="I67" s="46"/>
    </row>
    <row r="68" spans="6:9">
      <c r="F68" s="203"/>
      <c r="G68" s="204"/>
      <c r="H68" s="204"/>
      <c r="I68" s="46"/>
    </row>
    <row r="69" spans="6:9">
      <c r="F69" s="203"/>
      <c r="G69" s="204"/>
      <c r="H69" s="204"/>
      <c r="I69" s="46"/>
    </row>
    <row r="70" spans="6:9">
      <c r="F70" s="203"/>
      <c r="G70" s="204"/>
      <c r="H70" s="204"/>
      <c r="I70" s="46"/>
    </row>
    <row r="71" spans="6:9">
      <c r="F71" s="203"/>
      <c r="G71" s="204"/>
      <c r="H71" s="204"/>
      <c r="I71" s="46"/>
    </row>
    <row r="72" spans="6:9">
      <c r="F72" s="203"/>
      <c r="G72" s="204"/>
      <c r="H72" s="204"/>
      <c r="I72" s="46"/>
    </row>
    <row r="73" spans="6:9">
      <c r="F73" s="203"/>
      <c r="G73" s="204"/>
      <c r="H73" s="204"/>
      <c r="I73" s="46"/>
    </row>
    <row r="74" spans="6:9">
      <c r="F74" s="203"/>
      <c r="G74" s="204"/>
      <c r="H74" s="204"/>
      <c r="I74" s="46"/>
    </row>
    <row r="75" spans="6:9">
      <c r="F75" s="203"/>
      <c r="G75" s="204"/>
      <c r="H75" s="204"/>
      <c r="I75" s="46"/>
    </row>
    <row r="76" spans="6:9">
      <c r="F76" s="203"/>
      <c r="G76" s="204"/>
      <c r="H76" s="204"/>
      <c r="I76" s="46"/>
    </row>
    <row r="77" spans="6:9">
      <c r="F77" s="203"/>
      <c r="G77" s="204"/>
      <c r="H77" s="204"/>
      <c r="I77" s="46"/>
    </row>
    <row r="78" spans="6:9">
      <c r="F78" s="203"/>
      <c r="G78" s="204"/>
      <c r="H78" s="204"/>
      <c r="I78" s="46"/>
    </row>
    <row r="79" spans="6:9">
      <c r="F79" s="203"/>
      <c r="G79" s="204"/>
      <c r="H79" s="204"/>
      <c r="I79" s="46"/>
    </row>
    <row r="80" spans="6:9">
      <c r="F80" s="203"/>
      <c r="G80" s="204"/>
      <c r="H80" s="204"/>
      <c r="I80" s="46"/>
    </row>
    <row r="81" spans="6:9">
      <c r="F81" s="203"/>
      <c r="G81" s="204"/>
      <c r="H81" s="204"/>
      <c r="I81" s="46"/>
    </row>
    <row r="82" spans="6:9">
      <c r="F82" s="203"/>
      <c r="G82" s="204"/>
      <c r="H82" s="204"/>
      <c r="I82" s="46"/>
    </row>
    <row r="83" spans="6:9">
      <c r="F83" s="203"/>
      <c r="G83" s="204"/>
      <c r="H83" s="204"/>
      <c r="I83" s="46"/>
    </row>
    <row r="84" spans="6:9">
      <c r="F84" s="203"/>
      <c r="G84" s="204"/>
      <c r="H84" s="204"/>
      <c r="I84" s="46"/>
    </row>
    <row r="85" spans="6:9">
      <c r="F85" s="203"/>
      <c r="G85" s="204"/>
      <c r="H85" s="204"/>
      <c r="I85" s="46"/>
    </row>
    <row r="86" spans="6:9">
      <c r="F86" s="203"/>
      <c r="G86" s="204"/>
      <c r="H86" s="204"/>
      <c r="I86" s="46"/>
    </row>
    <row r="87" spans="6:9">
      <c r="F87" s="203"/>
      <c r="G87" s="204"/>
      <c r="H87" s="204"/>
      <c r="I87" s="46"/>
    </row>
    <row r="88" spans="6:9">
      <c r="F88" s="203"/>
      <c r="G88" s="204"/>
      <c r="H88" s="204"/>
      <c r="I88" s="46"/>
    </row>
    <row r="89" spans="6:9">
      <c r="F89" s="203"/>
      <c r="G89" s="204"/>
      <c r="H89" s="204"/>
      <c r="I89" s="46"/>
    </row>
    <row r="90" spans="6:9">
      <c r="F90" s="203"/>
      <c r="G90" s="204"/>
      <c r="H90" s="204"/>
      <c r="I90" s="46"/>
    </row>
    <row r="91" spans="6:9">
      <c r="F91" s="203"/>
      <c r="G91" s="204"/>
      <c r="H91" s="204"/>
      <c r="I91" s="46"/>
    </row>
    <row r="92" spans="6:9">
      <c r="F92" s="203"/>
      <c r="G92" s="204"/>
      <c r="H92" s="204"/>
      <c r="I92" s="46"/>
    </row>
    <row r="93" spans="6:9">
      <c r="F93" s="203"/>
      <c r="G93" s="204"/>
      <c r="H93" s="204"/>
      <c r="I93" s="46"/>
    </row>
    <row r="94" spans="6:9">
      <c r="F94" s="203"/>
      <c r="G94" s="204"/>
      <c r="H94" s="204"/>
      <c r="I94" s="46"/>
    </row>
    <row r="95" spans="6:9">
      <c r="F95" s="203"/>
      <c r="G95" s="204"/>
      <c r="H95" s="204"/>
      <c r="I95" s="46"/>
    </row>
    <row r="96" spans="6:9">
      <c r="F96" s="203"/>
      <c r="G96" s="204"/>
      <c r="H96" s="204"/>
      <c r="I96" s="46"/>
    </row>
    <row r="97" spans="6:9">
      <c r="F97" s="203"/>
      <c r="G97" s="204"/>
      <c r="H97" s="204"/>
      <c r="I97" s="46"/>
    </row>
    <row r="98" spans="6:9">
      <c r="F98" s="203"/>
      <c r="G98" s="204"/>
      <c r="H98" s="204"/>
      <c r="I98" s="46"/>
    </row>
  </sheetData>
  <mergeCells count="4">
    <mergeCell ref="H47:I47"/>
    <mergeCell ref="A1:B1"/>
    <mergeCell ref="A2:B2"/>
    <mergeCell ref="G2:I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List3"/>
  <dimension ref="A1:CB1109"/>
  <sheetViews>
    <sheetView showGridLines="0" showZeros="0" tabSelected="1" view="pageBreakPreview" zoomScaleNormal="100" zoomScaleSheetLayoutView="100" workbookViewId="0">
      <selection activeCell="A806" sqref="A806:G809"/>
    </sheetView>
  </sheetViews>
  <sheetFormatPr defaultRowHeight="12.75"/>
  <cols>
    <col min="1" max="1" width="4.42578125" style="205" customWidth="1"/>
    <col min="2" max="2" width="11.5703125" style="205" customWidth="1"/>
    <col min="3" max="3" width="40.42578125" style="205" customWidth="1"/>
    <col min="4" max="4" width="5.5703125" style="205" customWidth="1"/>
    <col min="5" max="5" width="8.5703125" style="215" customWidth="1"/>
    <col min="6" max="6" width="9.85546875" style="205" customWidth="1"/>
    <col min="7" max="7" width="13.85546875" style="205" customWidth="1"/>
    <col min="8" max="8" width="11.7109375" style="205" hidden="1" customWidth="1"/>
    <col min="9" max="9" width="11.5703125" style="205" hidden="1" customWidth="1"/>
    <col min="10" max="10" width="11" style="205" hidden="1" customWidth="1"/>
    <col min="11" max="11" width="10.42578125" style="205" hidden="1" customWidth="1"/>
    <col min="12" max="12" width="75.42578125" style="205" customWidth="1"/>
    <col min="13" max="13" width="45.28515625" style="205" customWidth="1"/>
    <col min="14" max="16384" width="9.140625" style="205"/>
  </cols>
  <sheetData>
    <row r="1" spans="1:80" ht="15.75">
      <c r="A1" s="369" t="s">
        <v>726</v>
      </c>
      <c r="B1" s="369"/>
      <c r="C1" s="369"/>
      <c r="D1" s="369"/>
      <c r="E1" s="369"/>
      <c r="F1" s="369"/>
      <c r="G1" s="369"/>
    </row>
    <row r="2" spans="1:80" ht="14.25" customHeight="1" thickBot="1">
      <c r="B2" s="206"/>
      <c r="C2" s="207"/>
      <c r="D2" s="207"/>
      <c r="E2" s="208"/>
      <c r="F2" s="207"/>
      <c r="G2" s="207"/>
    </row>
    <row r="3" spans="1:80" ht="13.5" thickTop="1">
      <c r="A3" s="359" t="s">
        <v>1571</v>
      </c>
      <c r="B3" s="360"/>
      <c r="C3" s="178" t="s">
        <v>1665</v>
      </c>
      <c r="D3" s="209"/>
      <c r="E3" s="210" t="s">
        <v>1647</v>
      </c>
      <c r="F3" s="211" t="str">
        <f>'01 01 Rek'!H1</f>
        <v>01</v>
      </c>
      <c r="G3" s="212"/>
    </row>
    <row r="4" spans="1:80" ht="13.5" thickBot="1">
      <c r="A4" s="370" t="s">
        <v>1643</v>
      </c>
      <c r="B4" s="362"/>
      <c r="C4" s="184" t="s">
        <v>2343</v>
      </c>
      <c r="D4" s="213"/>
      <c r="E4" s="371" t="str">
        <f>'01 01 Rek'!G2</f>
        <v>SO 03b Slatinné koupele</v>
      </c>
      <c r="F4" s="372"/>
      <c r="G4" s="373"/>
    </row>
    <row r="5" spans="1:80" ht="13.5" thickTop="1">
      <c r="A5" s="214"/>
      <c r="G5" s="216"/>
    </row>
    <row r="6" spans="1:80" ht="27" customHeight="1">
      <c r="A6" s="217" t="s">
        <v>1648</v>
      </c>
      <c r="B6" s="218" t="s">
        <v>1649</v>
      </c>
      <c r="C6" s="218" t="s">
        <v>1650</v>
      </c>
      <c r="D6" s="218" t="s">
        <v>1651</v>
      </c>
      <c r="E6" s="219" t="s">
        <v>1652</v>
      </c>
      <c r="F6" s="218" t="s">
        <v>1653</v>
      </c>
      <c r="G6" s="220" t="s">
        <v>1654</v>
      </c>
      <c r="H6" s="221" t="s">
        <v>1655</v>
      </c>
      <c r="I6" s="221" t="s">
        <v>1656</v>
      </c>
      <c r="J6" s="221" t="s">
        <v>1657</v>
      </c>
      <c r="K6" s="221" t="s">
        <v>1658</v>
      </c>
    </row>
    <row r="7" spans="1:80">
      <c r="A7" s="222" t="s">
        <v>1659</v>
      </c>
      <c r="B7" s="223" t="s">
        <v>1660</v>
      </c>
      <c r="C7" s="224" t="s">
        <v>1661</v>
      </c>
      <c r="D7" s="225"/>
      <c r="E7" s="226"/>
      <c r="F7" s="226"/>
      <c r="G7" s="227"/>
      <c r="H7" s="228"/>
      <c r="I7" s="229"/>
      <c r="J7" s="230"/>
      <c r="K7" s="231"/>
      <c r="O7" s="232">
        <v>1</v>
      </c>
    </row>
    <row r="8" spans="1:80">
      <c r="A8" s="233">
        <v>1</v>
      </c>
      <c r="B8" s="234" t="s">
        <v>1713</v>
      </c>
      <c r="C8" s="235" t="s">
        <v>1714</v>
      </c>
      <c r="D8" s="236" t="s">
        <v>1715</v>
      </c>
      <c r="E8" s="237">
        <v>315</v>
      </c>
      <c r="F8" s="237">
        <v>0</v>
      </c>
      <c r="G8" s="238">
        <f>E8*F8</f>
        <v>0</v>
      </c>
      <c r="H8" s="239">
        <v>4.0000000000000003E-5</v>
      </c>
      <c r="I8" s="240">
        <f>E8*H8</f>
        <v>1.2600000000000002E-2</v>
      </c>
      <c r="J8" s="239">
        <v>0</v>
      </c>
      <c r="K8" s="240">
        <f>E8*J8</f>
        <v>0</v>
      </c>
      <c r="O8" s="232">
        <v>2</v>
      </c>
      <c r="AA8" s="205">
        <v>1</v>
      </c>
      <c r="AB8" s="205">
        <v>1</v>
      </c>
      <c r="AC8" s="205">
        <v>1</v>
      </c>
      <c r="AZ8" s="205">
        <v>1</v>
      </c>
      <c r="BA8" s="205">
        <f>IF(AZ8=1,G8,0)</f>
        <v>0</v>
      </c>
      <c r="BB8" s="205">
        <f>IF(AZ8=2,G8,0)</f>
        <v>0</v>
      </c>
      <c r="BC8" s="205">
        <f>IF(AZ8=3,G8,0)</f>
        <v>0</v>
      </c>
      <c r="BD8" s="205">
        <f>IF(AZ8=4,G8,0)</f>
        <v>0</v>
      </c>
      <c r="BE8" s="205">
        <f>IF(AZ8=5,G8,0)</f>
        <v>0</v>
      </c>
      <c r="CA8" s="232">
        <v>1</v>
      </c>
      <c r="CB8" s="232">
        <v>1</v>
      </c>
    </row>
    <row r="9" spans="1:80">
      <c r="A9" s="241"/>
      <c r="B9" s="245"/>
      <c r="C9" s="375" t="s">
        <v>1716</v>
      </c>
      <c r="D9" s="376"/>
      <c r="E9" s="246">
        <v>315</v>
      </c>
      <c r="F9" s="247"/>
      <c r="G9" s="248"/>
      <c r="H9" s="249"/>
      <c r="I9" s="243"/>
      <c r="J9" s="250"/>
      <c r="K9" s="243"/>
      <c r="M9" s="244" t="s">
        <v>1716</v>
      </c>
      <c r="O9" s="232"/>
    </row>
    <row r="10" spans="1:80">
      <c r="A10" s="233">
        <v>2</v>
      </c>
      <c r="B10" s="234" t="s">
        <v>1717</v>
      </c>
      <c r="C10" s="235" t="s">
        <v>1718</v>
      </c>
      <c r="D10" s="236" t="s">
        <v>1719</v>
      </c>
      <c r="E10" s="237">
        <v>45</v>
      </c>
      <c r="F10" s="237">
        <v>0</v>
      </c>
      <c r="G10" s="238">
        <f>E10*F10</f>
        <v>0</v>
      </c>
      <c r="H10" s="239">
        <v>0</v>
      </c>
      <c r="I10" s="240">
        <f>E10*H10</f>
        <v>0</v>
      </c>
      <c r="J10" s="239">
        <v>0</v>
      </c>
      <c r="K10" s="240">
        <f>E10*J10</f>
        <v>0</v>
      </c>
      <c r="O10" s="232">
        <v>2</v>
      </c>
      <c r="AA10" s="205">
        <v>1</v>
      </c>
      <c r="AB10" s="205">
        <v>1</v>
      </c>
      <c r="AC10" s="205">
        <v>1</v>
      </c>
      <c r="AZ10" s="205">
        <v>1</v>
      </c>
      <c r="BA10" s="205">
        <f>IF(AZ10=1,G10,0)</f>
        <v>0</v>
      </c>
      <c r="BB10" s="205">
        <f>IF(AZ10=2,G10,0)</f>
        <v>0</v>
      </c>
      <c r="BC10" s="205">
        <f>IF(AZ10=3,G10,0)</f>
        <v>0</v>
      </c>
      <c r="BD10" s="205">
        <f>IF(AZ10=4,G10,0)</f>
        <v>0</v>
      </c>
      <c r="BE10" s="205">
        <f>IF(AZ10=5,G10,0)</f>
        <v>0</v>
      </c>
      <c r="CA10" s="232">
        <v>1</v>
      </c>
      <c r="CB10" s="232">
        <v>1</v>
      </c>
    </row>
    <row r="11" spans="1:80">
      <c r="A11" s="241"/>
      <c r="B11" s="245"/>
      <c r="C11" s="375" t="s">
        <v>1720</v>
      </c>
      <c r="D11" s="376"/>
      <c r="E11" s="246">
        <v>45</v>
      </c>
      <c r="F11" s="247"/>
      <c r="G11" s="248"/>
      <c r="H11" s="249"/>
      <c r="I11" s="243"/>
      <c r="J11" s="250"/>
      <c r="K11" s="243"/>
      <c r="M11" s="244">
        <v>45</v>
      </c>
      <c r="O11" s="232"/>
    </row>
    <row r="12" spans="1:80">
      <c r="A12" s="233">
        <v>3</v>
      </c>
      <c r="B12" s="234" t="s">
        <v>1721</v>
      </c>
      <c r="C12" s="235" t="s">
        <v>1722</v>
      </c>
      <c r="D12" s="236" t="s">
        <v>1723</v>
      </c>
      <c r="E12" s="237">
        <v>57.403100000000002</v>
      </c>
      <c r="F12" s="237">
        <v>0</v>
      </c>
      <c r="G12" s="238">
        <f>E12*F12</f>
        <v>0</v>
      </c>
      <c r="H12" s="239">
        <v>1.068E-2</v>
      </c>
      <c r="I12" s="240">
        <f>E12*H12</f>
        <v>0.61306510800000003</v>
      </c>
      <c r="J12" s="239">
        <v>0</v>
      </c>
      <c r="K12" s="240">
        <f>E12*J12</f>
        <v>0</v>
      </c>
      <c r="O12" s="232">
        <v>2</v>
      </c>
      <c r="AA12" s="205">
        <v>1</v>
      </c>
      <c r="AB12" s="205">
        <v>1</v>
      </c>
      <c r="AC12" s="205">
        <v>1</v>
      </c>
      <c r="AZ12" s="205">
        <v>1</v>
      </c>
      <c r="BA12" s="205">
        <f>IF(AZ12=1,G12,0)</f>
        <v>0</v>
      </c>
      <c r="BB12" s="205">
        <f>IF(AZ12=2,G12,0)</f>
        <v>0</v>
      </c>
      <c r="BC12" s="205">
        <f>IF(AZ12=3,G12,0)</f>
        <v>0</v>
      </c>
      <c r="BD12" s="205">
        <f>IF(AZ12=4,G12,0)</f>
        <v>0</v>
      </c>
      <c r="BE12" s="205">
        <f>IF(AZ12=5,G12,0)</f>
        <v>0</v>
      </c>
      <c r="CA12" s="232">
        <v>1</v>
      </c>
      <c r="CB12" s="232">
        <v>1</v>
      </c>
    </row>
    <row r="13" spans="1:80" ht="33.75">
      <c r="A13" s="241"/>
      <c r="B13" s="245"/>
      <c r="C13" s="375" t="s">
        <v>1724</v>
      </c>
      <c r="D13" s="376"/>
      <c r="E13" s="246">
        <v>57.403100000000002</v>
      </c>
      <c r="F13" s="247"/>
      <c r="G13" s="248"/>
      <c r="H13" s="249"/>
      <c r="I13" s="243"/>
      <c r="J13" s="250"/>
      <c r="K13" s="243"/>
      <c r="M13" s="244" t="s">
        <v>1724</v>
      </c>
      <c r="O13" s="232"/>
    </row>
    <row r="14" spans="1:80">
      <c r="A14" s="233">
        <v>4</v>
      </c>
      <c r="B14" s="234" t="s">
        <v>1725</v>
      </c>
      <c r="C14" s="235" t="s">
        <v>1726</v>
      </c>
      <c r="D14" s="236" t="s">
        <v>1723</v>
      </c>
      <c r="E14" s="237">
        <v>0.83399999999999996</v>
      </c>
      <c r="F14" s="237">
        <v>0</v>
      </c>
      <c r="G14" s="238">
        <f>E14*F14</f>
        <v>0</v>
      </c>
      <c r="H14" s="239">
        <v>0</v>
      </c>
      <c r="I14" s="240">
        <f>E14*H14</f>
        <v>0</v>
      </c>
      <c r="J14" s="239">
        <v>0</v>
      </c>
      <c r="K14" s="240">
        <f>E14*J14</f>
        <v>0</v>
      </c>
      <c r="O14" s="232">
        <v>2</v>
      </c>
      <c r="AA14" s="205">
        <v>1</v>
      </c>
      <c r="AB14" s="205">
        <v>1</v>
      </c>
      <c r="AC14" s="205">
        <v>1</v>
      </c>
      <c r="AZ14" s="205">
        <v>1</v>
      </c>
      <c r="BA14" s="205">
        <f>IF(AZ14=1,G14,0)</f>
        <v>0</v>
      </c>
      <c r="BB14" s="205">
        <f>IF(AZ14=2,G14,0)</f>
        <v>0</v>
      </c>
      <c r="BC14" s="205">
        <f>IF(AZ14=3,G14,0)</f>
        <v>0</v>
      </c>
      <c r="BD14" s="205">
        <f>IF(AZ14=4,G14,0)</f>
        <v>0</v>
      </c>
      <c r="BE14" s="205">
        <f>IF(AZ14=5,G14,0)</f>
        <v>0</v>
      </c>
      <c r="CA14" s="232">
        <v>1</v>
      </c>
      <c r="CB14" s="232">
        <v>1</v>
      </c>
    </row>
    <row r="15" spans="1:80">
      <c r="A15" s="241"/>
      <c r="B15" s="245"/>
      <c r="C15" s="375" t="s">
        <v>1727</v>
      </c>
      <c r="D15" s="376"/>
      <c r="E15" s="246">
        <v>0.18720000000000001</v>
      </c>
      <c r="F15" s="247"/>
      <c r="G15" s="248"/>
      <c r="H15" s="249"/>
      <c r="I15" s="243"/>
      <c r="J15" s="250"/>
      <c r="K15" s="243"/>
      <c r="M15" s="244" t="s">
        <v>1727</v>
      </c>
      <c r="O15" s="232"/>
    </row>
    <row r="16" spans="1:80" ht="22.5">
      <c r="A16" s="241"/>
      <c r="B16" s="245"/>
      <c r="C16" s="375" t="s">
        <v>1728</v>
      </c>
      <c r="D16" s="376"/>
      <c r="E16" s="246">
        <v>0.64680000000000004</v>
      </c>
      <c r="F16" s="247"/>
      <c r="G16" s="248"/>
      <c r="H16" s="249"/>
      <c r="I16" s="243"/>
      <c r="J16" s="250"/>
      <c r="K16" s="243"/>
      <c r="M16" s="244" t="s">
        <v>1728</v>
      </c>
      <c r="O16" s="232"/>
    </row>
    <row r="17" spans="1:80" ht="22.5">
      <c r="A17" s="233">
        <v>5</v>
      </c>
      <c r="B17" s="234" t="s">
        <v>1729</v>
      </c>
      <c r="C17" s="235" t="s">
        <v>1730</v>
      </c>
      <c r="D17" s="236" t="s">
        <v>1723</v>
      </c>
      <c r="E17" s="237">
        <v>99.577200000000005</v>
      </c>
      <c r="F17" s="237">
        <v>0</v>
      </c>
      <c r="G17" s="238">
        <f>E17*F17</f>
        <v>0</v>
      </c>
      <c r="H17" s="239">
        <v>0</v>
      </c>
      <c r="I17" s="240">
        <f>E17*H17</f>
        <v>0</v>
      </c>
      <c r="J17" s="239">
        <v>0</v>
      </c>
      <c r="K17" s="240">
        <f>E17*J17</f>
        <v>0</v>
      </c>
      <c r="O17" s="232">
        <v>2</v>
      </c>
      <c r="AA17" s="205">
        <v>1</v>
      </c>
      <c r="AB17" s="205">
        <v>1</v>
      </c>
      <c r="AC17" s="205">
        <v>1</v>
      </c>
      <c r="AZ17" s="205">
        <v>1</v>
      </c>
      <c r="BA17" s="205">
        <f>IF(AZ17=1,G17,0)</f>
        <v>0</v>
      </c>
      <c r="BB17" s="205">
        <f>IF(AZ17=2,G17,0)</f>
        <v>0</v>
      </c>
      <c r="BC17" s="205">
        <f>IF(AZ17=3,G17,0)</f>
        <v>0</v>
      </c>
      <c r="BD17" s="205">
        <f>IF(AZ17=4,G17,0)</f>
        <v>0</v>
      </c>
      <c r="BE17" s="205">
        <f>IF(AZ17=5,G17,0)</f>
        <v>0</v>
      </c>
      <c r="CA17" s="232">
        <v>1</v>
      </c>
      <c r="CB17" s="232">
        <v>1</v>
      </c>
    </row>
    <row r="18" spans="1:80" ht="33.75">
      <c r="A18" s="241"/>
      <c r="B18" s="245"/>
      <c r="C18" s="375" t="s">
        <v>1731</v>
      </c>
      <c r="D18" s="376"/>
      <c r="E18" s="246">
        <v>69.643100000000004</v>
      </c>
      <c r="F18" s="247"/>
      <c r="G18" s="248"/>
      <c r="H18" s="249"/>
      <c r="I18" s="243"/>
      <c r="J18" s="250"/>
      <c r="K18" s="243"/>
      <c r="M18" s="244" t="s">
        <v>1731</v>
      </c>
      <c r="O18" s="232"/>
    </row>
    <row r="19" spans="1:80">
      <c r="A19" s="241"/>
      <c r="B19" s="245"/>
      <c r="C19" s="375" t="s">
        <v>1732</v>
      </c>
      <c r="D19" s="376"/>
      <c r="E19" s="246">
        <v>-0.2039</v>
      </c>
      <c r="F19" s="247"/>
      <c r="G19" s="248"/>
      <c r="H19" s="249"/>
      <c r="I19" s="243"/>
      <c r="J19" s="250"/>
      <c r="K19" s="243"/>
      <c r="M19" s="244" t="s">
        <v>1732</v>
      </c>
      <c r="O19" s="232"/>
    </row>
    <row r="20" spans="1:80" ht="22.5">
      <c r="A20" s="241"/>
      <c r="B20" s="245"/>
      <c r="C20" s="375" t="s">
        <v>1733</v>
      </c>
      <c r="D20" s="376"/>
      <c r="E20" s="246">
        <v>1.4240999999999999</v>
      </c>
      <c r="F20" s="247"/>
      <c r="G20" s="248"/>
      <c r="H20" s="249"/>
      <c r="I20" s="243"/>
      <c r="J20" s="250"/>
      <c r="K20" s="243"/>
      <c r="M20" s="244" t="s">
        <v>1733</v>
      </c>
      <c r="O20" s="232"/>
    </row>
    <row r="21" spans="1:80">
      <c r="A21" s="241"/>
      <c r="B21" s="245"/>
      <c r="C21" s="375" t="s">
        <v>1734</v>
      </c>
      <c r="D21" s="376"/>
      <c r="E21" s="246">
        <v>-9.2799999999999994E-2</v>
      </c>
      <c r="F21" s="247"/>
      <c r="G21" s="248"/>
      <c r="H21" s="249"/>
      <c r="I21" s="243"/>
      <c r="J21" s="250"/>
      <c r="K21" s="243"/>
      <c r="M21" s="244" t="s">
        <v>1734</v>
      </c>
      <c r="O21" s="232"/>
    </row>
    <row r="22" spans="1:80" ht="22.5">
      <c r="A22" s="241"/>
      <c r="B22" s="245"/>
      <c r="C22" s="375" t="s">
        <v>1735</v>
      </c>
      <c r="D22" s="376"/>
      <c r="E22" s="246">
        <v>-6.2931999999999997</v>
      </c>
      <c r="F22" s="247"/>
      <c r="G22" s="248"/>
      <c r="H22" s="249"/>
      <c r="I22" s="243"/>
      <c r="J22" s="250"/>
      <c r="K22" s="243"/>
      <c r="M22" s="244" t="s">
        <v>1735</v>
      </c>
      <c r="O22" s="232"/>
    </row>
    <row r="23" spans="1:80" ht="22.5">
      <c r="A23" s="241"/>
      <c r="B23" s="245"/>
      <c r="C23" s="375" t="s">
        <v>1736</v>
      </c>
      <c r="D23" s="376"/>
      <c r="E23" s="246">
        <v>35.1</v>
      </c>
      <c r="F23" s="247"/>
      <c r="G23" s="248"/>
      <c r="H23" s="249"/>
      <c r="I23" s="243"/>
      <c r="J23" s="250"/>
      <c r="K23" s="243"/>
      <c r="M23" s="244" t="s">
        <v>1736</v>
      </c>
      <c r="O23" s="232"/>
    </row>
    <row r="24" spans="1:80">
      <c r="A24" s="233">
        <v>6</v>
      </c>
      <c r="B24" s="234" t="s">
        <v>1737</v>
      </c>
      <c r="C24" s="235" t="s">
        <v>1738</v>
      </c>
      <c r="D24" s="236" t="s">
        <v>1739</v>
      </c>
      <c r="E24" s="237">
        <v>99.2</v>
      </c>
      <c r="F24" s="237">
        <v>0</v>
      </c>
      <c r="G24" s="238">
        <f>E24*F24</f>
        <v>0</v>
      </c>
      <c r="H24" s="239">
        <v>9.8999999999999999E-4</v>
      </c>
      <c r="I24" s="240">
        <f>E24*H24</f>
        <v>9.8208000000000004E-2</v>
      </c>
      <c r="J24" s="239">
        <v>0</v>
      </c>
      <c r="K24" s="240">
        <f>E24*J24</f>
        <v>0</v>
      </c>
      <c r="O24" s="232">
        <v>2</v>
      </c>
      <c r="AA24" s="205">
        <v>1</v>
      </c>
      <c r="AB24" s="205">
        <v>1</v>
      </c>
      <c r="AC24" s="205">
        <v>1</v>
      </c>
      <c r="AZ24" s="205">
        <v>1</v>
      </c>
      <c r="BA24" s="205">
        <f>IF(AZ24=1,G24,0)</f>
        <v>0</v>
      </c>
      <c r="BB24" s="205">
        <f>IF(AZ24=2,G24,0)</f>
        <v>0</v>
      </c>
      <c r="BC24" s="205">
        <f>IF(AZ24=3,G24,0)</f>
        <v>0</v>
      </c>
      <c r="BD24" s="205">
        <f>IF(AZ24=4,G24,0)</f>
        <v>0</v>
      </c>
      <c r="BE24" s="205">
        <f>IF(AZ24=5,G24,0)</f>
        <v>0</v>
      </c>
      <c r="CA24" s="232">
        <v>1</v>
      </c>
      <c r="CB24" s="232">
        <v>1</v>
      </c>
    </row>
    <row r="25" spans="1:80" ht="22.5">
      <c r="A25" s="241"/>
      <c r="B25" s="245"/>
      <c r="C25" s="375" t="s">
        <v>1740</v>
      </c>
      <c r="D25" s="376"/>
      <c r="E25" s="246">
        <v>99.2</v>
      </c>
      <c r="F25" s="247"/>
      <c r="G25" s="248"/>
      <c r="H25" s="249"/>
      <c r="I25" s="243"/>
      <c r="J25" s="250"/>
      <c r="K25" s="243"/>
      <c r="M25" s="244" t="s">
        <v>1740</v>
      </c>
      <c r="O25" s="232"/>
    </row>
    <row r="26" spans="1:80">
      <c r="A26" s="233">
        <v>7</v>
      </c>
      <c r="B26" s="234" t="s">
        <v>1741</v>
      </c>
      <c r="C26" s="235" t="s">
        <v>1742</v>
      </c>
      <c r="D26" s="236" t="s">
        <v>1739</v>
      </c>
      <c r="E26" s="237">
        <v>99.2</v>
      </c>
      <c r="F26" s="237">
        <v>0</v>
      </c>
      <c r="G26" s="238">
        <f>E26*F26</f>
        <v>0</v>
      </c>
      <c r="H26" s="239">
        <v>0</v>
      </c>
      <c r="I26" s="240">
        <f>E26*H26</f>
        <v>0</v>
      </c>
      <c r="J26" s="239">
        <v>0</v>
      </c>
      <c r="K26" s="240">
        <f>E26*J26</f>
        <v>0</v>
      </c>
      <c r="O26" s="232">
        <v>2</v>
      </c>
      <c r="AA26" s="205">
        <v>1</v>
      </c>
      <c r="AB26" s="205">
        <v>1</v>
      </c>
      <c r="AC26" s="205">
        <v>1</v>
      </c>
      <c r="AZ26" s="205">
        <v>1</v>
      </c>
      <c r="BA26" s="205">
        <f>IF(AZ26=1,G26,0)</f>
        <v>0</v>
      </c>
      <c r="BB26" s="205">
        <f>IF(AZ26=2,G26,0)</f>
        <v>0</v>
      </c>
      <c r="BC26" s="205">
        <f>IF(AZ26=3,G26,0)</f>
        <v>0</v>
      </c>
      <c r="BD26" s="205">
        <f>IF(AZ26=4,G26,0)</f>
        <v>0</v>
      </c>
      <c r="BE26" s="205">
        <f>IF(AZ26=5,G26,0)</f>
        <v>0</v>
      </c>
      <c r="CA26" s="232">
        <v>1</v>
      </c>
      <c r="CB26" s="232">
        <v>1</v>
      </c>
    </row>
    <row r="27" spans="1:80">
      <c r="A27" s="241"/>
      <c r="B27" s="245"/>
      <c r="C27" s="375" t="s">
        <v>1743</v>
      </c>
      <c r="D27" s="376"/>
      <c r="E27" s="246">
        <v>99.2</v>
      </c>
      <c r="F27" s="247"/>
      <c r="G27" s="248"/>
      <c r="H27" s="249"/>
      <c r="I27" s="243"/>
      <c r="J27" s="250"/>
      <c r="K27" s="243"/>
      <c r="M27" s="244" t="s">
        <v>1743</v>
      </c>
      <c r="O27" s="232"/>
    </row>
    <row r="28" spans="1:80">
      <c r="A28" s="233">
        <v>8</v>
      </c>
      <c r="B28" s="234" t="s">
        <v>1744</v>
      </c>
      <c r="C28" s="235" t="s">
        <v>1745</v>
      </c>
      <c r="D28" s="236" t="s">
        <v>1723</v>
      </c>
      <c r="E28" s="237">
        <v>149.90620000000001</v>
      </c>
      <c r="F28" s="237">
        <v>0</v>
      </c>
      <c r="G28" s="238">
        <f>E28*F28</f>
        <v>0</v>
      </c>
      <c r="H28" s="239">
        <v>0</v>
      </c>
      <c r="I28" s="240">
        <f>E28*H28</f>
        <v>0</v>
      </c>
      <c r="J28" s="239">
        <v>0</v>
      </c>
      <c r="K28" s="240">
        <f>E28*J28</f>
        <v>0</v>
      </c>
      <c r="O28" s="232">
        <v>2</v>
      </c>
      <c r="AA28" s="205">
        <v>1</v>
      </c>
      <c r="AB28" s="205">
        <v>1</v>
      </c>
      <c r="AC28" s="205">
        <v>1</v>
      </c>
      <c r="AZ28" s="205">
        <v>1</v>
      </c>
      <c r="BA28" s="205">
        <f>IF(AZ28=1,G28,0)</f>
        <v>0</v>
      </c>
      <c r="BB28" s="205">
        <f>IF(AZ28=2,G28,0)</f>
        <v>0</v>
      </c>
      <c r="BC28" s="205">
        <f>IF(AZ28=3,G28,0)</f>
        <v>0</v>
      </c>
      <c r="BD28" s="205">
        <f>IF(AZ28=4,G28,0)</f>
        <v>0</v>
      </c>
      <c r="BE28" s="205">
        <f>IF(AZ28=5,G28,0)</f>
        <v>0</v>
      </c>
      <c r="CA28" s="232">
        <v>1</v>
      </c>
      <c r="CB28" s="232">
        <v>1</v>
      </c>
    </row>
    <row r="29" spans="1:80">
      <c r="A29" s="241"/>
      <c r="B29" s="245"/>
      <c r="C29" s="375" t="s">
        <v>1746</v>
      </c>
      <c r="D29" s="376"/>
      <c r="E29" s="246">
        <v>35.1</v>
      </c>
      <c r="F29" s="247"/>
      <c r="G29" s="248"/>
      <c r="H29" s="249"/>
      <c r="I29" s="243"/>
      <c r="J29" s="250"/>
      <c r="K29" s="243"/>
      <c r="M29" s="244" t="s">
        <v>1746</v>
      </c>
      <c r="O29" s="232"/>
    </row>
    <row r="30" spans="1:80">
      <c r="A30" s="241"/>
      <c r="B30" s="245"/>
      <c r="C30" s="375" t="s">
        <v>1747</v>
      </c>
      <c r="D30" s="376"/>
      <c r="E30" s="246">
        <v>114.8062</v>
      </c>
      <c r="F30" s="247"/>
      <c r="G30" s="248"/>
      <c r="H30" s="249"/>
      <c r="I30" s="243"/>
      <c r="J30" s="250"/>
      <c r="K30" s="243"/>
      <c r="M30" s="244" t="s">
        <v>1747</v>
      </c>
      <c r="O30" s="232"/>
    </row>
    <row r="31" spans="1:80">
      <c r="A31" s="233">
        <v>9</v>
      </c>
      <c r="B31" s="234" t="s">
        <v>1748</v>
      </c>
      <c r="C31" s="235" t="s">
        <v>1749</v>
      </c>
      <c r="D31" s="236" t="s">
        <v>1723</v>
      </c>
      <c r="E31" s="237">
        <v>153.8143</v>
      </c>
      <c r="F31" s="237">
        <v>0</v>
      </c>
      <c r="G31" s="238">
        <f>E31*F31</f>
        <v>0</v>
      </c>
      <c r="H31" s="239">
        <v>0</v>
      </c>
      <c r="I31" s="240">
        <f>E31*H31</f>
        <v>0</v>
      </c>
      <c r="J31" s="239">
        <v>0</v>
      </c>
      <c r="K31" s="240">
        <f>E31*J31</f>
        <v>0</v>
      </c>
      <c r="O31" s="232">
        <v>2</v>
      </c>
      <c r="AA31" s="205">
        <v>1</v>
      </c>
      <c r="AB31" s="205">
        <v>1</v>
      </c>
      <c r="AC31" s="205">
        <v>1</v>
      </c>
      <c r="AZ31" s="205">
        <v>1</v>
      </c>
      <c r="BA31" s="205">
        <f>IF(AZ31=1,G31,0)</f>
        <v>0</v>
      </c>
      <c r="BB31" s="205">
        <f>IF(AZ31=2,G31,0)</f>
        <v>0</v>
      </c>
      <c r="BC31" s="205">
        <f>IF(AZ31=3,G31,0)</f>
        <v>0</v>
      </c>
      <c r="BD31" s="205">
        <f>IF(AZ31=4,G31,0)</f>
        <v>0</v>
      </c>
      <c r="BE31" s="205">
        <f>IF(AZ31=5,G31,0)</f>
        <v>0</v>
      </c>
      <c r="CA31" s="232">
        <v>1</v>
      </c>
      <c r="CB31" s="232">
        <v>1</v>
      </c>
    </row>
    <row r="32" spans="1:80">
      <c r="A32" s="241"/>
      <c r="B32" s="245"/>
      <c r="C32" s="375" t="s">
        <v>1750</v>
      </c>
      <c r="D32" s="376"/>
      <c r="E32" s="246">
        <v>153.8143</v>
      </c>
      <c r="F32" s="247"/>
      <c r="G32" s="248"/>
      <c r="H32" s="249"/>
      <c r="I32" s="243"/>
      <c r="J32" s="250"/>
      <c r="K32" s="243"/>
      <c r="M32" s="244" t="s">
        <v>1750</v>
      </c>
      <c r="O32" s="232"/>
    </row>
    <row r="33" spans="1:80">
      <c r="A33" s="233">
        <v>10</v>
      </c>
      <c r="B33" s="234" t="s">
        <v>1751</v>
      </c>
      <c r="C33" s="235" t="s">
        <v>1752</v>
      </c>
      <c r="D33" s="236" t="s">
        <v>1723</v>
      </c>
      <c r="E33" s="237">
        <v>615.25720000000001</v>
      </c>
      <c r="F33" s="237">
        <v>0</v>
      </c>
      <c r="G33" s="238">
        <f>E33*F33</f>
        <v>0</v>
      </c>
      <c r="H33" s="239">
        <v>0</v>
      </c>
      <c r="I33" s="240">
        <f>E33*H33</f>
        <v>0</v>
      </c>
      <c r="J33" s="239">
        <v>0</v>
      </c>
      <c r="K33" s="240">
        <f>E33*J33</f>
        <v>0</v>
      </c>
      <c r="O33" s="232">
        <v>2</v>
      </c>
      <c r="AA33" s="205">
        <v>1</v>
      </c>
      <c r="AB33" s="205">
        <v>1</v>
      </c>
      <c r="AC33" s="205">
        <v>1</v>
      </c>
      <c r="AZ33" s="205">
        <v>1</v>
      </c>
      <c r="BA33" s="205">
        <f>IF(AZ33=1,G33,0)</f>
        <v>0</v>
      </c>
      <c r="BB33" s="205">
        <f>IF(AZ33=2,G33,0)</f>
        <v>0</v>
      </c>
      <c r="BC33" s="205">
        <f>IF(AZ33=3,G33,0)</f>
        <v>0</v>
      </c>
      <c r="BD33" s="205">
        <f>IF(AZ33=4,G33,0)</f>
        <v>0</v>
      </c>
      <c r="BE33" s="205">
        <f>IF(AZ33=5,G33,0)</f>
        <v>0</v>
      </c>
      <c r="CA33" s="232">
        <v>1</v>
      </c>
      <c r="CB33" s="232">
        <v>1</v>
      </c>
    </row>
    <row r="34" spans="1:80">
      <c r="A34" s="241"/>
      <c r="B34" s="245"/>
      <c r="C34" s="375" t="s">
        <v>1753</v>
      </c>
      <c r="D34" s="376"/>
      <c r="E34" s="246">
        <v>615.25720000000001</v>
      </c>
      <c r="F34" s="247"/>
      <c r="G34" s="248"/>
      <c r="H34" s="249"/>
      <c r="I34" s="243"/>
      <c r="J34" s="250"/>
      <c r="K34" s="243"/>
      <c r="M34" s="244" t="s">
        <v>1753</v>
      </c>
      <c r="O34" s="232"/>
    </row>
    <row r="35" spans="1:80">
      <c r="A35" s="233">
        <v>11</v>
      </c>
      <c r="B35" s="234" t="s">
        <v>1754</v>
      </c>
      <c r="C35" s="235" t="s">
        <v>1755</v>
      </c>
      <c r="D35" s="236" t="s">
        <v>1723</v>
      </c>
      <c r="E35" s="237">
        <v>153.8143</v>
      </c>
      <c r="F35" s="237">
        <v>0</v>
      </c>
      <c r="G35" s="238">
        <f>E35*F35</f>
        <v>0</v>
      </c>
      <c r="H35" s="239">
        <v>0</v>
      </c>
      <c r="I35" s="240">
        <f>E35*H35</f>
        <v>0</v>
      </c>
      <c r="J35" s="239">
        <v>0</v>
      </c>
      <c r="K35" s="240">
        <f>E35*J35</f>
        <v>0</v>
      </c>
      <c r="O35" s="232">
        <v>2</v>
      </c>
      <c r="AA35" s="205">
        <v>1</v>
      </c>
      <c r="AB35" s="205">
        <v>1</v>
      </c>
      <c r="AC35" s="205">
        <v>1</v>
      </c>
      <c r="AZ35" s="205">
        <v>1</v>
      </c>
      <c r="BA35" s="205">
        <f>IF(AZ35=1,G35,0)</f>
        <v>0</v>
      </c>
      <c r="BB35" s="205">
        <f>IF(AZ35=2,G35,0)</f>
        <v>0</v>
      </c>
      <c r="BC35" s="205">
        <f>IF(AZ35=3,G35,0)</f>
        <v>0</v>
      </c>
      <c r="BD35" s="205">
        <f>IF(AZ35=4,G35,0)</f>
        <v>0</v>
      </c>
      <c r="BE35" s="205">
        <f>IF(AZ35=5,G35,0)</f>
        <v>0</v>
      </c>
      <c r="CA35" s="232">
        <v>1</v>
      </c>
      <c r="CB35" s="232">
        <v>1</v>
      </c>
    </row>
    <row r="36" spans="1:80">
      <c r="A36" s="241"/>
      <c r="B36" s="245"/>
      <c r="C36" s="375" t="s">
        <v>1756</v>
      </c>
      <c r="D36" s="376"/>
      <c r="E36" s="246">
        <v>153.8143</v>
      </c>
      <c r="F36" s="247"/>
      <c r="G36" s="248"/>
      <c r="H36" s="249"/>
      <c r="I36" s="243"/>
      <c r="J36" s="250"/>
      <c r="K36" s="243"/>
      <c r="M36" s="271">
        <v>1538143</v>
      </c>
      <c r="O36" s="232"/>
    </row>
    <row r="37" spans="1:80">
      <c r="A37" s="233">
        <v>12</v>
      </c>
      <c r="B37" s="234" t="s">
        <v>1757</v>
      </c>
      <c r="C37" s="235" t="s">
        <v>1758</v>
      </c>
      <c r="D37" s="236" t="s">
        <v>1723</v>
      </c>
      <c r="E37" s="237">
        <v>153.8143</v>
      </c>
      <c r="F37" s="237">
        <v>0</v>
      </c>
      <c r="G37" s="238">
        <f>E37*F37</f>
        <v>0</v>
      </c>
      <c r="H37" s="239">
        <v>0</v>
      </c>
      <c r="I37" s="240">
        <f>E37*H37</f>
        <v>0</v>
      </c>
      <c r="J37" s="239">
        <v>0</v>
      </c>
      <c r="K37" s="240">
        <f>E37*J37</f>
        <v>0</v>
      </c>
      <c r="O37" s="232">
        <v>2</v>
      </c>
      <c r="AA37" s="205">
        <v>1</v>
      </c>
      <c r="AB37" s="205">
        <v>1</v>
      </c>
      <c r="AC37" s="205">
        <v>1</v>
      </c>
      <c r="AZ37" s="205">
        <v>1</v>
      </c>
      <c r="BA37" s="205">
        <f>IF(AZ37=1,G37,0)</f>
        <v>0</v>
      </c>
      <c r="BB37" s="205">
        <f>IF(AZ37=2,G37,0)</f>
        <v>0</v>
      </c>
      <c r="BC37" s="205">
        <f>IF(AZ37=3,G37,0)</f>
        <v>0</v>
      </c>
      <c r="BD37" s="205">
        <f>IF(AZ37=4,G37,0)</f>
        <v>0</v>
      </c>
      <c r="BE37" s="205">
        <f>IF(AZ37=5,G37,0)</f>
        <v>0</v>
      </c>
      <c r="CA37" s="232">
        <v>1</v>
      </c>
      <c r="CB37" s="232">
        <v>1</v>
      </c>
    </row>
    <row r="38" spans="1:80">
      <c r="A38" s="241"/>
      <c r="B38" s="245"/>
      <c r="C38" s="375" t="s">
        <v>1756</v>
      </c>
      <c r="D38" s="376"/>
      <c r="E38" s="246">
        <v>153.8143</v>
      </c>
      <c r="F38" s="247"/>
      <c r="G38" s="248"/>
      <c r="H38" s="249"/>
      <c r="I38" s="243"/>
      <c r="J38" s="250"/>
      <c r="K38" s="243"/>
      <c r="M38" s="271">
        <v>1538143</v>
      </c>
      <c r="O38" s="232"/>
    </row>
    <row r="39" spans="1:80">
      <c r="A39" s="233">
        <v>13</v>
      </c>
      <c r="B39" s="234" t="s">
        <v>1759</v>
      </c>
      <c r="C39" s="235" t="s">
        <v>1760</v>
      </c>
      <c r="D39" s="236" t="s">
        <v>1723</v>
      </c>
      <c r="E39" s="237">
        <v>153.8143</v>
      </c>
      <c r="F39" s="237">
        <v>0</v>
      </c>
      <c r="G39" s="238">
        <f>E39*F39</f>
        <v>0</v>
      </c>
      <c r="H39" s="239">
        <v>0</v>
      </c>
      <c r="I39" s="240">
        <f>E39*H39</f>
        <v>0</v>
      </c>
      <c r="J39" s="239">
        <v>0</v>
      </c>
      <c r="K39" s="240">
        <f>E39*J39</f>
        <v>0</v>
      </c>
      <c r="O39" s="232">
        <v>2</v>
      </c>
      <c r="AA39" s="205">
        <v>1</v>
      </c>
      <c r="AB39" s="205">
        <v>1</v>
      </c>
      <c r="AC39" s="205">
        <v>1</v>
      </c>
      <c r="AZ39" s="205">
        <v>1</v>
      </c>
      <c r="BA39" s="205">
        <f>IF(AZ39=1,G39,0)</f>
        <v>0</v>
      </c>
      <c r="BB39" s="205">
        <f>IF(AZ39=2,G39,0)</f>
        <v>0</v>
      </c>
      <c r="BC39" s="205">
        <f>IF(AZ39=3,G39,0)</f>
        <v>0</v>
      </c>
      <c r="BD39" s="205">
        <f>IF(AZ39=4,G39,0)</f>
        <v>0</v>
      </c>
      <c r="BE39" s="205">
        <f>IF(AZ39=5,G39,0)</f>
        <v>0</v>
      </c>
      <c r="CA39" s="232">
        <v>1</v>
      </c>
      <c r="CB39" s="232">
        <v>1</v>
      </c>
    </row>
    <row r="40" spans="1:80">
      <c r="A40" s="241"/>
      <c r="B40" s="245"/>
      <c r="C40" s="375" t="s">
        <v>1756</v>
      </c>
      <c r="D40" s="376"/>
      <c r="E40" s="246">
        <v>153.8143</v>
      </c>
      <c r="F40" s="247"/>
      <c r="G40" s="248"/>
      <c r="H40" s="249"/>
      <c r="I40" s="243"/>
      <c r="J40" s="250"/>
      <c r="K40" s="243"/>
      <c r="M40" s="271">
        <v>1538143</v>
      </c>
      <c r="O40" s="232"/>
    </row>
    <row r="41" spans="1:80">
      <c r="A41" s="251"/>
      <c r="B41" s="252" t="s">
        <v>1662</v>
      </c>
      <c r="C41" s="253" t="s">
        <v>1712</v>
      </c>
      <c r="D41" s="254"/>
      <c r="E41" s="255"/>
      <c r="F41" s="256"/>
      <c r="G41" s="257">
        <f>SUM(G7:G40)</f>
        <v>0</v>
      </c>
      <c r="H41" s="258"/>
      <c r="I41" s="259">
        <f>SUM(I7:I40)</f>
        <v>0.72387310800000004</v>
      </c>
      <c r="J41" s="258"/>
      <c r="K41" s="259">
        <f>SUM(K7:K40)</f>
        <v>0</v>
      </c>
      <c r="O41" s="232">
        <v>4</v>
      </c>
      <c r="BA41" s="260">
        <f>SUM(BA7:BA40)</f>
        <v>0</v>
      </c>
      <c r="BB41" s="260">
        <f>SUM(BB7:BB40)</f>
        <v>0</v>
      </c>
      <c r="BC41" s="260">
        <f>SUM(BC7:BC40)</f>
        <v>0</v>
      </c>
      <c r="BD41" s="260">
        <f>SUM(BD7:BD40)</f>
        <v>0</v>
      </c>
      <c r="BE41" s="260">
        <f>SUM(BE7:BE40)</f>
        <v>0</v>
      </c>
    </row>
    <row r="42" spans="1:80">
      <c r="A42" s="222" t="s">
        <v>1659</v>
      </c>
      <c r="B42" s="223" t="s">
        <v>1761</v>
      </c>
      <c r="C42" s="224" t="s">
        <v>1762</v>
      </c>
      <c r="D42" s="225"/>
      <c r="E42" s="226"/>
      <c r="F42" s="226"/>
      <c r="G42" s="227"/>
      <c r="H42" s="228"/>
      <c r="I42" s="229"/>
      <c r="J42" s="230"/>
      <c r="K42" s="231"/>
      <c r="O42" s="232">
        <v>1</v>
      </c>
    </row>
    <row r="43" spans="1:80" ht="22.5">
      <c r="A43" s="233">
        <v>14</v>
      </c>
      <c r="B43" s="234" t="s">
        <v>1764</v>
      </c>
      <c r="C43" s="235" t="s">
        <v>1765</v>
      </c>
      <c r="D43" s="236" t="s">
        <v>1739</v>
      </c>
      <c r="E43" s="237">
        <v>25</v>
      </c>
      <c r="F43" s="237">
        <v>0</v>
      </c>
      <c r="G43" s="238">
        <f>E43*F43</f>
        <v>0</v>
      </c>
      <c r="H43" s="239">
        <v>0.38500000000000001</v>
      </c>
      <c r="I43" s="240">
        <f>E43*H43</f>
        <v>9.625</v>
      </c>
      <c r="J43" s="239">
        <v>0</v>
      </c>
      <c r="K43" s="240">
        <f>E43*J43</f>
        <v>0</v>
      </c>
      <c r="O43" s="232">
        <v>2</v>
      </c>
      <c r="AA43" s="205">
        <v>1</v>
      </c>
      <c r="AB43" s="205">
        <v>1</v>
      </c>
      <c r="AC43" s="205">
        <v>1</v>
      </c>
      <c r="AZ43" s="205">
        <v>1</v>
      </c>
      <c r="BA43" s="205">
        <f>IF(AZ43=1,G43,0)</f>
        <v>0</v>
      </c>
      <c r="BB43" s="205">
        <f>IF(AZ43=2,G43,0)</f>
        <v>0</v>
      </c>
      <c r="BC43" s="205">
        <f>IF(AZ43=3,G43,0)</f>
        <v>0</v>
      </c>
      <c r="BD43" s="205">
        <f>IF(AZ43=4,G43,0)</f>
        <v>0</v>
      </c>
      <c r="BE43" s="205">
        <f>IF(AZ43=5,G43,0)</f>
        <v>0</v>
      </c>
      <c r="CA43" s="232">
        <v>1</v>
      </c>
      <c r="CB43" s="232">
        <v>1</v>
      </c>
    </row>
    <row r="44" spans="1:80" ht="22.5">
      <c r="A44" s="241"/>
      <c r="B44" s="245"/>
      <c r="C44" s="375" t="s">
        <v>1766</v>
      </c>
      <c r="D44" s="376"/>
      <c r="E44" s="246">
        <v>25</v>
      </c>
      <c r="F44" s="247"/>
      <c r="G44" s="248"/>
      <c r="H44" s="249"/>
      <c r="I44" s="243"/>
      <c r="J44" s="250"/>
      <c r="K44" s="243"/>
      <c r="M44" s="244" t="s">
        <v>1766</v>
      </c>
      <c r="O44" s="232"/>
    </row>
    <row r="45" spans="1:80" ht="22.5">
      <c r="A45" s="233">
        <v>15</v>
      </c>
      <c r="B45" s="234" t="s">
        <v>1767</v>
      </c>
      <c r="C45" s="235" t="s">
        <v>1768</v>
      </c>
      <c r="D45" s="236" t="s">
        <v>1723</v>
      </c>
      <c r="E45" s="237">
        <v>30.870100000000001</v>
      </c>
      <c r="F45" s="237">
        <v>0</v>
      </c>
      <c r="G45" s="238">
        <f>E45*F45</f>
        <v>0</v>
      </c>
      <c r="H45" s="239">
        <v>2.6262799999999999</v>
      </c>
      <c r="I45" s="240">
        <f>E45*H45</f>
        <v>81.073526228000006</v>
      </c>
      <c r="J45" s="239">
        <v>0</v>
      </c>
      <c r="K45" s="240">
        <f>E45*J45</f>
        <v>0</v>
      </c>
      <c r="O45" s="232">
        <v>2</v>
      </c>
      <c r="AA45" s="205">
        <v>1</v>
      </c>
      <c r="AB45" s="205">
        <v>1</v>
      </c>
      <c r="AC45" s="205">
        <v>1</v>
      </c>
      <c r="AZ45" s="205">
        <v>1</v>
      </c>
      <c r="BA45" s="205">
        <f>IF(AZ45=1,G45,0)</f>
        <v>0</v>
      </c>
      <c r="BB45" s="205">
        <f>IF(AZ45=2,G45,0)</f>
        <v>0</v>
      </c>
      <c r="BC45" s="205">
        <f>IF(AZ45=3,G45,0)</f>
        <v>0</v>
      </c>
      <c r="BD45" s="205">
        <f>IF(AZ45=4,G45,0)</f>
        <v>0</v>
      </c>
      <c r="BE45" s="205">
        <f>IF(AZ45=5,G45,0)</f>
        <v>0</v>
      </c>
      <c r="CA45" s="232">
        <v>1</v>
      </c>
      <c r="CB45" s="232">
        <v>1</v>
      </c>
    </row>
    <row r="46" spans="1:80" ht="22.5">
      <c r="A46" s="241"/>
      <c r="B46" s="245"/>
      <c r="C46" s="375" t="s">
        <v>1769</v>
      </c>
      <c r="D46" s="376"/>
      <c r="E46" s="246">
        <v>30.870100000000001</v>
      </c>
      <c r="F46" s="247"/>
      <c r="G46" s="248"/>
      <c r="H46" s="249"/>
      <c r="I46" s="243"/>
      <c r="J46" s="250"/>
      <c r="K46" s="243"/>
      <c r="M46" s="244" t="s">
        <v>1769</v>
      </c>
      <c r="O46" s="232"/>
    </row>
    <row r="47" spans="1:80">
      <c r="A47" s="233">
        <v>16</v>
      </c>
      <c r="B47" s="234" t="s">
        <v>1770</v>
      </c>
      <c r="C47" s="235" t="s">
        <v>1771</v>
      </c>
      <c r="D47" s="236" t="s">
        <v>1772</v>
      </c>
      <c r="E47" s="237">
        <v>1.1304000000000001</v>
      </c>
      <c r="F47" s="237">
        <v>0</v>
      </c>
      <c r="G47" s="238">
        <f>E47*F47</f>
        <v>0</v>
      </c>
      <c r="H47" s="239">
        <v>1.0211600000000001</v>
      </c>
      <c r="I47" s="240">
        <f>E47*H47</f>
        <v>1.1543192640000002</v>
      </c>
      <c r="J47" s="239">
        <v>0</v>
      </c>
      <c r="K47" s="240">
        <f>E47*J47</f>
        <v>0</v>
      </c>
      <c r="O47" s="232">
        <v>2</v>
      </c>
      <c r="AA47" s="205">
        <v>1</v>
      </c>
      <c r="AB47" s="205">
        <v>1</v>
      </c>
      <c r="AC47" s="205">
        <v>1</v>
      </c>
      <c r="AZ47" s="205">
        <v>1</v>
      </c>
      <c r="BA47" s="205">
        <f>IF(AZ47=1,G47,0)</f>
        <v>0</v>
      </c>
      <c r="BB47" s="205">
        <f>IF(AZ47=2,G47,0)</f>
        <v>0</v>
      </c>
      <c r="BC47" s="205">
        <f>IF(AZ47=3,G47,0)</f>
        <v>0</v>
      </c>
      <c r="BD47" s="205">
        <f>IF(AZ47=4,G47,0)</f>
        <v>0</v>
      </c>
      <c r="BE47" s="205">
        <f>IF(AZ47=5,G47,0)</f>
        <v>0</v>
      </c>
      <c r="CA47" s="232">
        <v>1</v>
      </c>
      <c r="CB47" s="232">
        <v>1</v>
      </c>
    </row>
    <row r="48" spans="1:80">
      <c r="A48" s="241"/>
      <c r="B48" s="245"/>
      <c r="C48" s="375" t="s">
        <v>1773</v>
      </c>
      <c r="D48" s="376"/>
      <c r="E48" s="246">
        <v>1.1304000000000001</v>
      </c>
      <c r="F48" s="247"/>
      <c r="G48" s="248"/>
      <c r="H48" s="249"/>
      <c r="I48" s="243"/>
      <c r="J48" s="250"/>
      <c r="K48" s="243"/>
      <c r="M48" s="244" t="s">
        <v>1773</v>
      </c>
      <c r="O48" s="232"/>
    </row>
    <row r="49" spans="1:80">
      <c r="A49" s="233">
        <v>17</v>
      </c>
      <c r="B49" s="234" t="s">
        <v>1774</v>
      </c>
      <c r="C49" s="235" t="s">
        <v>1775</v>
      </c>
      <c r="D49" s="236" t="s">
        <v>1723</v>
      </c>
      <c r="E49" s="237">
        <v>16.399999999999999</v>
      </c>
      <c r="F49" s="237">
        <v>0</v>
      </c>
      <c r="G49" s="238">
        <f>E49*F49</f>
        <v>0</v>
      </c>
      <c r="H49" s="239">
        <v>2.5249999999999999</v>
      </c>
      <c r="I49" s="240">
        <f>E49*H49</f>
        <v>41.41</v>
      </c>
      <c r="J49" s="239">
        <v>0</v>
      </c>
      <c r="K49" s="240">
        <f>E49*J49</f>
        <v>0</v>
      </c>
      <c r="O49" s="232">
        <v>2</v>
      </c>
      <c r="AA49" s="205">
        <v>1</v>
      </c>
      <c r="AB49" s="205">
        <v>1</v>
      </c>
      <c r="AC49" s="205">
        <v>1</v>
      </c>
      <c r="AZ49" s="205">
        <v>1</v>
      </c>
      <c r="BA49" s="205">
        <f>IF(AZ49=1,G49,0)</f>
        <v>0</v>
      </c>
      <c r="BB49" s="205">
        <f>IF(AZ49=2,G49,0)</f>
        <v>0</v>
      </c>
      <c r="BC49" s="205">
        <f>IF(AZ49=3,G49,0)</f>
        <v>0</v>
      </c>
      <c r="BD49" s="205">
        <f>IF(AZ49=4,G49,0)</f>
        <v>0</v>
      </c>
      <c r="BE49" s="205">
        <f>IF(AZ49=5,G49,0)</f>
        <v>0</v>
      </c>
      <c r="CA49" s="232">
        <v>1</v>
      </c>
      <c r="CB49" s="232">
        <v>1</v>
      </c>
    </row>
    <row r="50" spans="1:80" ht="22.5">
      <c r="A50" s="241"/>
      <c r="B50" s="245"/>
      <c r="C50" s="375" t="s">
        <v>1776</v>
      </c>
      <c r="D50" s="376"/>
      <c r="E50" s="246">
        <v>15.2</v>
      </c>
      <c r="F50" s="247"/>
      <c r="G50" s="248"/>
      <c r="H50" s="249"/>
      <c r="I50" s="243"/>
      <c r="J50" s="250"/>
      <c r="K50" s="243"/>
      <c r="M50" s="244" t="s">
        <v>1776</v>
      </c>
      <c r="O50" s="232"/>
    </row>
    <row r="51" spans="1:80" ht="22.5">
      <c r="A51" s="241"/>
      <c r="B51" s="245"/>
      <c r="C51" s="375" t="s">
        <v>1777</v>
      </c>
      <c r="D51" s="376"/>
      <c r="E51" s="246">
        <v>1.2</v>
      </c>
      <c r="F51" s="247"/>
      <c r="G51" s="248"/>
      <c r="H51" s="249"/>
      <c r="I51" s="243"/>
      <c r="J51" s="250"/>
      <c r="K51" s="243"/>
      <c r="M51" s="244" t="s">
        <v>1777</v>
      </c>
      <c r="O51" s="232"/>
    </row>
    <row r="52" spans="1:80">
      <c r="A52" s="233">
        <v>18</v>
      </c>
      <c r="B52" s="234" t="s">
        <v>1778</v>
      </c>
      <c r="C52" s="235" t="s">
        <v>1779</v>
      </c>
      <c r="D52" s="236" t="s">
        <v>1739</v>
      </c>
      <c r="E52" s="237">
        <v>21.6</v>
      </c>
      <c r="F52" s="237">
        <v>0</v>
      </c>
      <c r="G52" s="238">
        <f>E52*F52</f>
        <v>0</v>
      </c>
      <c r="H52" s="239">
        <v>3.9309999999999998E-2</v>
      </c>
      <c r="I52" s="240">
        <f>E52*H52</f>
        <v>0.84909599999999996</v>
      </c>
      <c r="J52" s="239">
        <v>0</v>
      </c>
      <c r="K52" s="240">
        <f>E52*J52</f>
        <v>0</v>
      </c>
      <c r="O52" s="232">
        <v>2</v>
      </c>
      <c r="AA52" s="205">
        <v>1</v>
      </c>
      <c r="AB52" s="205">
        <v>1</v>
      </c>
      <c r="AC52" s="205">
        <v>1</v>
      </c>
      <c r="AZ52" s="205">
        <v>1</v>
      </c>
      <c r="BA52" s="205">
        <f>IF(AZ52=1,G52,0)</f>
        <v>0</v>
      </c>
      <c r="BB52" s="205">
        <f>IF(AZ52=2,G52,0)</f>
        <v>0</v>
      </c>
      <c r="BC52" s="205">
        <f>IF(AZ52=3,G52,0)</f>
        <v>0</v>
      </c>
      <c r="BD52" s="205">
        <f>IF(AZ52=4,G52,0)</f>
        <v>0</v>
      </c>
      <c r="BE52" s="205">
        <f>IF(AZ52=5,G52,0)</f>
        <v>0</v>
      </c>
      <c r="CA52" s="232">
        <v>1</v>
      </c>
      <c r="CB52" s="232">
        <v>1</v>
      </c>
    </row>
    <row r="53" spans="1:80" ht="22.5">
      <c r="A53" s="241"/>
      <c r="B53" s="245"/>
      <c r="C53" s="375" t="s">
        <v>1780</v>
      </c>
      <c r="D53" s="376"/>
      <c r="E53" s="246">
        <v>21.6</v>
      </c>
      <c r="F53" s="247"/>
      <c r="G53" s="248"/>
      <c r="H53" s="249"/>
      <c r="I53" s="243"/>
      <c r="J53" s="250"/>
      <c r="K53" s="243"/>
      <c r="M53" s="244" t="s">
        <v>1780</v>
      </c>
      <c r="O53" s="232"/>
    </row>
    <row r="54" spans="1:80">
      <c r="A54" s="233">
        <v>19</v>
      </c>
      <c r="B54" s="234" t="s">
        <v>1781</v>
      </c>
      <c r="C54" s="235" t="s">
        <v>1782</v>
      </c>
      <c r="D54" s="236" t="s">
        <v>1739</v>
      </c>
      <c r="E54" s="237">
        <v>21.6</v>
      </c>
      <c r="F54" s="237">
        <v>0</v>
      </c>
      <c r="G54" s="238">
        <f>E54*F54</f>
        <v>0</v>
      </c>
      <c r="H54" s="239">
        <v>0</v>
      </c>
      <c r="I54" s="240">
        <f>E54*H54</f>
        <v>0</v>
      </c>
      <c r="J54" s="239">
        <v>0</v>
      </c>
      <c r="K54" s="240">
        <f>E54*J54</f>
        <v>0</v>
      </c>
      <c r="O54" s="232">
        <v>2</v>
      </c>
      <c r="AA54" s="205">
        <v>1</v>
      </c>
      <c r="AB54" s="205">
        <v>1</v>
      </c>
      <c r="AC54" s="205">
        <v>1</v>
      </c>
      <c r="AZ54" s="205">
        <v>1</v>
      </c>
      <c r="BA54" s="205">
        <f>IF(AZ54=1,G54,0)</f>
        <v>0</v>
      </c>
      <c r="BB54" s="205">
        <f>IF(AZ54=2,G54,0)</f>
        <v>0</v>
      </c>
      <c r="BC54" s="205">
        <f>IF(AZ54=3,G54,0)</f>
        <v>0</v>
      </c>
      <c r="BD54" s="205">
        <f>IF(AZ54=4,G54,0)</f>
        <v>0</v>
      </c>
      <c r="BE54" s="205">
        <f>IF(AZ54=5,G54,0)</f>
        <v>0</v>
      </c>
      <c r="CA54" s="232">
        <v>1</v>
      </c>
      <c r="CB54" s="232">
        <v>1</v>
      </c>
    </row>
    <row r="55" spans="1:80">
      <c r="A55" s="241"/>
      <c r="B55" s="245"/>
      <c r="C55" s="375" t="s">
        <v>1783</v>
      </c>
      <c r="D55" s="376"/>
      <c r="E55" s="246">
        <v>21.6</v>
      </c>
      <c r="F55" s="247"/>
      <c r="G55" s="248"/>
      <c r="H55" s="249"/>
      <c r="I55" s="243"/>
      <c r="J55" s="250"/>
      <c r="K55" s="243"/>
      <c r="M55" s="244" t="s">
        <v>1783</v>
      </c>
      <c r="O55" s="232"/>
    </row>
    <row r="56" spans="1:80">
      <c r="A56" s="233">
        <v>20</v>
      </c>
      <c r="B56" s="234" t="s">
        <v>1784</v>
      </c>
      <c r="C56" s="235" t="s">
        <v>1785</v>
      </c>
      <c r="D56" s="236" t="s">
        <v>1772</v>
      </c>
      <c r="E56" s="237">
        <v>1.476</v>
      </c>
      <c r="F56" s="237">
        <v>0</v>
      </c>
      <c r="G56" s="238">
        <f>E56*F56</f>
        <v>0</v>
      </c>
      <c r="H56" s="239">
        <v>1.0210999999999999</v>
      </c>
      <c r="I56" s="240">
        <f>E56*H56</f>
        <v>1.5071435999999998</v>
      </c>
      <c r="J56" s="239">
        <v>0</v>
      </c>
      <c r="K56" s="240">
        <f>E56*J56</f>
        <v>0</v>
      </c>
      <c r="O56" s="232">
        <v>2</v>
      </c>
      <c r="AA56" s="205">
        <v>1</v>
      </c>
      <c r="AB56" s="205">
        <v>1</v>
      </c>
      <c r="AC56" s="205">
        <v>1</v>
      </c>
      <c r="AZ56" s="205">
        <v>1</v>
      </c>
      <c r="BA56" s="205">
        <f>IF(AZ56=1,G56,0)</f>
        <v>0</v>
      </c>
      <c r="BB56" s="205">
        <f>IF(AZ56=2,G56,0)</f>
        <v>0</v>
      </c>
      <c r="BC56" s="205">
        <f>IF(AZ56=3,G56,0)</f>
        <v>0</v>
      </c>
      <c r="BD56" s="205">
        <f>IF(AZ56=4,G56,0)</f>
        <v>0</v>
      </c>
      <c r="BE56" s="205">
        <f>IF(AZ56=5,G56,0)</f>
        <v>0</v>
      </c>
      <c r="CA56" s="232">
        <v>1</v>
      </c>
      <c r="CB56" s="232">
        <v>1</v>
      </c>
    </row>
    <row r="57" spans="1:80" ht="22.5">
      <c r="A57" s="241"/>
      <c r="B57" s="245"/>
      <c r="C57" s="375" t="s">
        <v>1786</v>
      </c>
      <c r="D57" s="376"/>
      <c r="E57" s="246">
        <v>1.3680000000000001</v>
      </c>
      <c r="F57" s="247"/>
      <c r="G57" s="248"/>
      <c r="H57" s="249"/>
      <c r="I57" s="243"/>
      <c r="J57" s="250"/>
      <c r="K57" s="243"/>
      <c r="M57" s="244" t="s">
        <v>1786</v>
      </c>
      <c r="O57" s="232"/>
    </row>
    <row r="58" spans="1:80" ht="22.5">
      <c r="A58" s="241"/>
      <c r="B58" s="245"/>
      <c r="C58" s="375" t="s">
        <v>1787</v>
      </c>
      <c r="D58" s="376"/>
      <c r="E58" s="246">
        <v>0.108</v>
      </c>
      <c r="F58" s="247"/>
      <c r="G58" s="248"/>
      <c r="H58" s="249"/>
      <c r="I58" s="243"/>
      <c r="J58" s="250"/>
      <c r="K58" s="243"/>
      <c r="M58" s="244" t="s">
        <v>1787</v>
      </c>
      <c r="O58" s="232"/>
    </row>
    <row r="59" spans="1:80">
      <c r="A59" s="251"/>
      <c r="B59" s="252" t="s">
        <v>1662</v>
      </c>
      <c r="C59" s="253" t="s">
        <v>1763</v>
      </c>
      <c r="D59" s="254"/>
      <c r="E59" s="255"/>
      <c r="F59" s="256"/>
      <c r="G59" s="257">
        <f>SUM(G42:G58)</f>
        <v>0</v>
      </c>
      <c r="H59" s="258"/>
      <c r="I59" s="259">
        <f>SUM(I42:I58)</f>
        <v>135.61908509200001</v>
      </c>
      <c r="J59" s="258"/>
      <c r="K59" s="259">
        <f>SUM(K42:K58)</f>
        <v>0</v>
      </c>
      <c r="O59" s="232">
        <v>4</v>
      </c>
      <c r="BA59" s="260">
        <f>SUM(BA42:BA58)</f>
        <v>0</v>
      </c>
      <c r="BB59" s="260">
        <f>SUM(BB42:BB58)</f>
        <v>0</v>
      </c>
      <c r="BC59" s="260">
        <f>SUM(BC42:BC58)</f>
        <v>0</v>
      </c>
      <c r="BD59" s="260">
        <f>SUM(BD42:BD58)</f>
        <v>0</v>
      </c>
      <c r="BE59" s="260">
        <f>SUM(BE42:BE58)</f>
        <v>0</v>
      </c>
    </row>
    <row r="60" spans="1:80">
      <c r="A60" s="222" t="s">
        <v>1659</v>
      </c>
      <c r="B60" s="223" t="s">
        <v>1788</v>
      </c>
      <c r="C60" s="224" t="s">
        <v>1789</v>
      </c>
      <c r="D60" s="225"/>
      <c r="E60" s="226"/>
      <c r="F60" s="226"/>
      <c r="G60" s="227"/>
      <c r="H60" s="228"/>
      <c r="I60" s="229"/>
      <c r="J60" s="230"/>
      <c r="K60" s="231"/>
      <c r="O60" s="232">
        <v>1</v>
      </c>
    </row>
    <row r="61" spans="1:80" ht="22.5">
      <c r="A61" s="233">
        <v>21</v>
      </c>
      <c r="B61" s="234" t="s">
        <v>1791</v>
      </c>
      <c r="C61" s="235" t="s">
        <v>1792</v>
      </c>
      <c r="D61" s="236" t="s">
        <v>1723</v>
      </c>
      <c r="E61" s="237">
        <v>6.5944000000000003</v>
      </c>
      <c r="F61" s="237">
        <v>0</v>
      </c>
      <c r="G61" s="238">
        <f>E61*F61</f>
        <v>0</v>
      </c>
      <c r="H61" s="239">
        <v>1.73916</v>
      </c>
      <c r="I61" s="240">
        <f>E61*H61</f>
        <v>11.468716704</v>
      </c>
      <c r="J61" s="239">
        <v>0</v>
      </c>
      <c r="K61" s="240">
        <f>E61*J61</f>
        <v>0</v>
      </c>
      <c r="O61" s="232">
        <v>2</v>
      </c>
      <c r="AA61" s="205">
        <v>1</v>
      </c>
      <c r="AB61" s="205">
        <v>1</v>
      </c>
      <c r="AC61" s="205">
        <v>1</v>
      </c>
      <c r="AZ61" s="205">
        <v>1</v>
      </c>
      <c r="BA61" s="205">
        <f>IF(AZ61=1,G61,0)</f>
        <v>0</v>
      </c>
      <c r="BB61" s="205">
        <f>IF(AZ61=2,G61,0)</f>
        <v>0</v>
      </c>
      <c r="BC61" s="205">
        <f>IF(AZ61=3,G61,0)</f>
        <v>0</v>
      </c>
      <c r="BD61" s="205">
        <f>IF(AZ61=4,G61,0)</f>
        <v>0</v>
      </c>
      <c r="BE61" s="205">
        <f>IF(AZ61=5,G61,0)</f>
        <v>0</v>
      </c>
      <c r="CA61" s="232">
        <v>1</v>
      </c>
      <c r="CB61" s="232">
        <v>1</v>
      </c>
    </row>
    <row r="62" spans="1:80" ht="33.75">
      <c r="A62" s="241"/>
      <c r="B62" s="245"/>
      <c r="C62" s="375" t="s">
        <v>1793</v>
      </c>
      <c r="D62" s="376"/>
      <c r="E62" s="246">
        <v>2.7</v>
      </c>
      <c r="F62" s="247"/>
      <c r="G62" s="248"/>
      <c r="H62" s="249"/>
      <c r="I62" s="243"/>
      <c r="J62" s="250"/>
      <c r="K62" s="243"/>
      <c r="M62" s="244" t="s">
        <v>1793</v>
      </c>
      <c r="O62" s="232"/>
    </row>
    <row r="63" spans="1:80">
      <c r="A63" s="241"/>
      <c r="B63" s="245"/>
      <c r="C63" s="375" t="s">
        <v>1794</v>
      </c>
      <c r="D63" s="376"/>
      <c r="E63" s="246">
        <v>2.2984</v>
      </c>
      <c r="F63" s="247"/>
      <c r="G63" s="248"/>
      <c r="H63" s="249"/>
      <c r="I63" s="243"/>
      <c r="J63" s="250"/>
      <c r="K63" s="243"/>
      <c r="M63" s="244" t="s">
        <v>1794</v>
      </c>
      <c r="O63" s="232"/>
    </row>
    <row r="64" spans="1:80">
      <c r="A64" s="241"/>
      <c r="B64" s="245"/>
      <c r="C64" s="375" t="s">
        <v>1795</v>
      </c>
      <c r="D64" s="376"/>
      <c r="E64" s="246">
        <v>1.5960000000000001</v>
      </c>
      <c r="F64" s="247"/>
      <c r="G64" s="248"/>
      <c r="H64" s="249"/>
      <c r="I64" s="243"/>
      <c r="J64" s="250"/>
      <c r="K64" s="243"/>
      <c r="M64" s="244" t="s">
        <v>1795</v>
      </c>
      <c r="O64" s="232"/>
    </row>
    <row r="65" spans="1:80" ht="22.5">
      <c r="A65" s="233">
        <v>22</v>
      </c>
      <c r="B65" s="234" t="s">
        <v>1796</v>
      </c>
      <c r="C65" s="235" t="s">
        <v>1797</v>
      </c>
      <c r="D65" s="236" t="s">
        <v>1798</v>
      </c>
      <c r="E65" s="237">
        <v>3</v>
      </c>
      <c r="F65" s="237">
        <v>0</v>
      </c>
      <c r="G65" s="238">
        <f>E65*F65</f>
        <v>0</v>
      </c>
      <c r="H65" s="239">
        <v>2.7519999999999999E-2</v>
      </c>
      <c r="I65" s="240">
        <f>E65*H65</f>
        <v>8.2559999999999995E-2</v>
      </c>
      <c r="J65" s="239">
        <v>0</v>
      </c>
      <c r="K65" s="240">
        <f>E65*J65</f>
        <v>0</v>
      </c>
      <c r="O65" s="232">
        <v>2</v>
      </c>
      <c r="AA65" s="205">
        <v>1</v>
      </c>
      <c r="AB65" s="205">
        <v>1</v>
      </c>
      <c r="AC65" s="205">
        <v>1</v>
      </c>
      <c r="AZ65" s="205">
        <v>1</v>
      </c>
      <c r="BA65" s="205">
        <f>IF(AZ65=1,G65,0)</f>
        <v>0</v>
      </c>
      <c r="BB65" s="205">
        <f>IF(AZ65=2,G65,0)</f>
        <v>0</v>
      </c>
      <c r="BC65" s="205">
        <f>IF(AZ65=3,G65,0)</f>
        <v>0</v>
      </c>
      <c r="BD65" s="205">
        <f>IF(AZ65=4,G65,0)</f>
        <v>0</v>
      </c>
      <c r="BE65" s="205">
        <f>IF(AZ65=5,G65,0)</f>
        <v>0</v>
      </c>
      <c r="CA65" s="232">
        <v>1</v>
      </c>
      <c r="CB65" s="232">
        <v>1</v>
      </c>
    </row>
    <row r="66" spans="1:80">
      <c r="A66" s="241"/>
      <c r="B66" s="245"/>
      <c r="C66" s="375" t="s">
        <v>1799</v>
      </c>
      <c r="D66" s="376"/>
      <c r="E66" s="246">
        <v>3</v>
      </c>
      <c r="F66" s="247"/>
      <c r="G66" s="248"/>
      <c r="H66" s="249"/>
      <c r="I66" s="243"/>
      <c r="J66" s="250"/>
      <c r="K66" s="243"/>
      <c r="M66" s="244" t="s">
        <v>1799</v>
      </c>
      <c r="O66" s="232"/>
    </row>
    <row r="67" spans="1:80" ht="22.5">
      <c r="A67" s="233">
        <v>23</v>
      </c>
      <c r="B67" s="234" t="s">
        <v>1800</v>
      </c>
      <c r="C67" s="235" t="s">
        <v>1801</v>
      </c>
      <c r="D67" s="236" t="s">
        <v>1798</v>
      </c>
      <c r="E67" s="237">
        <v>37</v>
      </c>
      <c r="F67" s="237">
        <v>0</v>
      </c>
      <c r="G67" s="238">
        <f>E67*F67</f>
        <v>0</v>
      </c>
      <c r="H67" s="239">
        <v>3.2649999999999998E-2</v>
      </c>
      <c r="I67" s="240">
        <f>E67*H67</f>
        <v>1.2080499999999998</v>
      </c>
      <c r="J67" s="239">
        <v>0</v>
      </c>
      <c r="K67" s="240">
        <f>E67*J67</f>
        <v>0</v>
      </c>
      <c r="O67" s="232">
        <v>2</v>
      </c>
      <c r="AA67" s="205">
        <v>1</v>
      </c>
      <c r="AB67" s="205">
        <v>1</v>
      </c>
      <c r="AC67" s="205">
        <v>1</v>
      </c>
      <c r="AZ67" s="205">
        <v>1</v>
      </c>
      <c r="BA67" s="205">
        <f>IF(AZ67=1,G67,0)</f>
        <v>0</v>
      </c>
      <c r="BB67" s="205">
        <f>IF(AZ67=2,G67,0)</f>
        <v>0</v>
      </c>
      <c r="BC67" s="205">
        <f>IF(AZ67=3,G67,0)</f>
        <v>0</v>
      </c>
      <c r="BD67" s="205">
        <f>IF(AZ67=4,G67,0)</f>
        <v>0</v>
      </c>
      <c r="BE67" s="205">
        <f>IF(AZ67=5,G67,0)</f>
        <v>0</v>
      </c>
      <c r="CA67" s="232">
        <v>1</v>
      </c>
      <c r="CB67" s="232">
        <v>1</v>
      </c>
    </row>
    <row r="68" spans="1:80">
      <c r="A68" s="241"/>
      <c r="B68" s="245"/>
      <c r="C68" s="375" t="s">
        <v>1802</v>
      </c>
      <c r="D68" s="376"/>
      <c r="E68" s="246">
        <v>37</v>
      </c>
      <c r="F68" s="247"/>
      <c r="G68" s="248"/>
      <c r="H68" s="249"/>
      <c r="I68" s="243"/>
      <c r="J68" s="250"/>
      <c r="K68" s="243"/>
      <c r="M68" s="244" t="s">
        <v>1802</v>
      </c>
      <c r="O68" s="232"/>
    </row>
    <row r="69" spans="1:80">
      <c r="A69" s="233">
        <v>24</v>
      </c>
      <c r="B69" s="234" t="s">
        <v>1803</v>
      </c>
      <c r="C69" s="235" t="s">
        <v>1804</v>
      </c>
      <c r="D69" s="236" t="s">
        <v>1798</v>
      </c>
      <c r="E69" s="237">
        <v>2</v>
      </c>
      <c r="F69" s="237">
        <v>0</v>
      </c>
      <c r="G69" s="238">
        <f>E69*F69</f>
        <v>0</v>
      </c>
      <c r="H69" s="239">
        <v>2.2679999999999999E-2</v>
      </c>
      <c r="I69" s="240">
        <f>E69*H69</f>
        <v>4.5359999999999998E-2</v>
      </c>
      <c r="J69" s="239">
        <v>0</v>
      </c>
      <c r="K69" s="240">
        <f>E69*J69</f>
        <v>0</v>
      </c>
      <c r="O69" s="232">
        <v>2</v>
      </c>
      <c r="AA69" s="205">
        <v>1</v>
      </c>
      <c r="AB69" s="205">
        <v>1</v>
      </c>
      <c r="AC69" s="205">
        <v>1</v>
      </c>
      <c r="AZ69" s="205">
        <v>1</v>
      </c>
      <c r="BA69" s="205">
        <f>IF(AZ69=1,G69,0)</f>
        <v>0</v>
      </c>
      <c r="BB69" s="205">
        <f>IF(AZ69=2,G69,0)</f>
        <v>0</v>
      </c>
      <c r="BC69" s="205">
        <f>IF(AZ69=3,G69,0)</f>
        <v>0</v>
      </c>
      <c r="BD69" s="205">
        <f>IF(AZ69=4,G69,0)</f>
        <v>0</v>
      </c>
      <c r="BE69" s="205">
        <f>IF(AZ69=5,G69,0)</f>
        <v>0</v>
      </c>
      <c r="CA69" s="232">
        <v>1</v>
      </c>
      <c r="CB69" s="232">
        <v>1</v>
      </c>
    </row>
    <row r="70" spans="1:80">
      <c r="A70" s="241"/>
      <c r="B70" s="245"/>
      <c r="C70" s="375" t="s">
        <v>1805</v>
      </c>
      <c r="D70" s="376"/>
      <c r="E70" s="246">
        <v>2</v>
      </c>
      <c r="F70" s="247"/>
      <c r="G70" s="248"/>
      <c r="H70" s="249"/>
      <c r="I70" s="243"/>
      <c r="J70" s="250"/>
      <c r="K70" s="243"/>
      <c r="M70" s="244" t="s">
        <v>1805</v>
      </c>
      <c r="O70" s="232"/>
    </row>
    <row r="71" spans="1:80" ht="22.5">
      <c r="A71" s="233">
        <v>25</v>
      </c>
      <c r="B71" s="234" t="s">
        <v>1806</v>
      </c>
      <c r="C71" s="235" t="s">
        <v>1807</v>
      </c>
      <c r="D71" s="236" t="s">
        <v>1723</v>
      </c>
      <c r="E71" s="237">
        <v>4.7934000000000001</v>
      </c>
      <c r="F71" s="237">
        <v>0</v>
      </c>
      <c r="G71" s="238">
        <f>E71*F71</f>
        <v>0</v>
      </c>
      <c r="H71" s="239">
        <v>1.796</v>
      </c>
      <c r="I71" s="240">
        <f>E71*H71</f>
        <v>8.6089464000000007</v>
      </c>
      <c r="J71" s="239">
        <v>0</v>
      </c>
      <c r="K71" s="240">
        <f>E71*J71</f>
        <v>0</v>
      </c>
      <c r="O71" s="232">
        <v>2</v>
      </c>
      <c r="AA71" s="205">
        <v>1</v>
      </c>
      <c r="AB71" s="205">
        <v>1</v>
      </c>
      <c r="AC71" s="205">
        <v>1</v>
      </c>
      <c r="AZ71" s="205">
        <v>1</v>
      </c>
      <c r="BA71" s="205">
        <f>IF(AZ71=1,G71,0)</f>
        <v>0</v>
      </c>
      <c r="BB71" s="205">
        <f>IF(AZ71=2,G71,0)</f>
        <v>0</v>
      </c>
      <c r="BC71" s="205">
        <f>IF(AZ71=3,G71,0)</f>
        <v>0</v>
      </c>
      <c r="BD71" s="205">
        <f>IF(AZ71=4,G71,0)</f>
        <v>0</v>
      </c>
      <c r="BE71" s="205">
        <f>IF(AZ71=5,G71,0)</f>
        <v>0</v>
      </c>
      <c r="CA71" s="232">
        <v>1</v>
      </c>
      <c r="CB71" s="232">
        <v>1</v>
      </c>
    </row>
    <row r="72" spans="1:80">
      <c r="A72" s="241"/>
      <c r="B72" s="245"/>
      <c r="C72" s="375" t="s">
        <v>1808</v>
      </c>
      <c r="D72" s="376"/>
      <c r="E72" s="246">
        <v>0</v>
      </c>
      <c r="F72" s="247"/>
      <c r="G72" s="248"/>
      <c r="H72" s="249"/>
      <c r="I72" s="243"/>
      <c r="J72" s="250"/>
      <c r="K72" s="243"/>
      <c r="M72" s="244" t="s">
        <v>1808</v>
      </c>
      <c r="O72" s="232"/>
    </row>
    <row r="73" spans="1:80">
      <c r="A73" s="241"/>
      <c r="B73" s="245"/>
      <c r="C73" s="375" t="s">
        <v>1809</v>
      </c>
      <c r="D73" s="376"/>
      <c r="E73" s="246">
        <v>0.66</v>
      </c>
      <c r="F73" s="247"/>
      <c r="G73" s="248"/>
      <c r="H73" s="249"/>
      <c r="I73" s="243"/>
      <c r="J73" s="250"/>
      <c r="K73" s="243"/>
      <c r="M73" s="244" t="s">
        <v>1809</v>
      </c>
      <c r="O73" s="232"/>
    </row>
    <row r="74" spans="1:80">
      <c r="A74" s="241"/>
      <c r="B74" s="245"/>
      <c r="C74" s="375" t="s">
        <v>1810</v>
      </c>
      <c r="D74" s="376"/>
      <c r="E74" s="246">
        <v>0.5091</v>
      </c>
      <c r="F74" s="247"/>
      <c r="G74" s="248"/>
      <c r="H74" s="249"/>
      <c r="I74" s="243"/>
      <c r="J74" s="250"/>
      <c r="K74" s="243"/>
      <c r="M74" s="244" t="s">
        <v>1810</v>
      </c>
      <c r="O74" s="232"/>
    </row>
    <row r="75" spans="1:80">
      <c r="A75" s="241"/>
      <c r="B75" s="245"/>
      <c r="C75" s="375" t="s">
        <v>1811</v>
      </c>
      <c r="D75" s="376"/>
      <c r="E75" s="246">
        <v>0</v>
      </c>
      <c r="F75" s="247"/>
      <c r="G75" s="248"/>
      <c r="H75" s="249"/>
      <c r="I75" s="243"/>
      <c r="J75" s="250"/>
      <c r="K75" s="243"/>
      <c r="M75" s="244" t="s">
        <v>1811</v>
      </c>
      <c r="O75" s="232"/>
    </row>
    <row r="76" spans="1:80">
      <c r="A76" s="241"/>
      <c r="B76" s="245"/>
      <c r="C76" s="375" t="s">
        <v>1812</v>
      </c>
      <c r="D76" s="376"/>
      <c r="E76" s="246">
        <v>1.98</v>
      </c>
      <c r="F76" s="247"/>
      <c r="G76" s="248"/>
      <c r="H76" s="249"/>
      <c r="I76" s="243"/>
      <c r="J76" s="250"/>
      <c r="K76" s="243"/>
      <c r="M76" s="244" t="s">
        <v>1812</v>
      </c>
      <c r="O76" s="232"/>
    </row>
    <row r="77" spans="1:80" ht="33.75">
      <c r="A77" s="241"/>
      <c r="B77" s="245"/>
      <c r="C77" s="375" t="s">
        <v>1813</v>
      </c>
      <c r="D77" s="376"/>
      <c r="E77" s="246">
        <v>1.3958999999999999</v>
      </c>
      <c r="F77" s="247"/>
      <c r="G77" s="248"/>
      <c r="H77" s="249"/>
      <c r="I77" s="243"/>
      <c r="J77" s="250"/>
      <c r="K77" s="243"/>
      <c r="M77" s="244" t="s">
        <v>1813</v>
      </c>
      <c r="O77" s="232"/>
    </row>
    <row r="78" spans="1:80">
      <c r="A78" s="241"/>
      <c r="B78" s="245"/>
      <c r="C78" s="375" t="s">
        <v>1814</v>
      </c>
      <c r="D78" s="376"/>
      <c r="E78" s="246">
        <v>0.24840000000000001</v>
      </c>
      <c r="F78" s="247"/>
      <c r="G78" s="248"/>
      <c r="H78" s="249"/>
      <c r="I78" s="243"/>
      <c r="J78" s="250"/>
      <c r="K78" s="243"/>
      <c r="M78" s="244" t="s">
        <v>1814</v>
      </c>
      <c r="O78" s="232"/>
    </row>
    <row r="79" spans="1:80">
      <c r="A79" s="233">
        <v>26</v>
      </c>
      <c r="B79" s="234" t="s">
        <v>1815</v>
      </c>
      <c r="C79" s="235" t="s">
        <v>1816</v>
      </c>
      <c r="D79" s="236" t="s">
        <v>1772</v>
      </c>
      <c r="E79" s="237">
        <v>0.9163</v>
      </c>
      <c r="F79" s="237">
        <v>0</v>
      </c>
      <c r="G79" s="238">
        <f>E79*F79</f>
        <v>0</v>
      </c>
      <c r="H79" s="239">
        <v>1.7090000000000001E-2</v>
      </c>
      <c r="I79" s="240">
        <f>E79*H79</f>
        <v>1.5659567000000003E-2</v>
      </c>
      <c r="J79" s="239">
        <v>0</v>
      </c>
      <c r="K79" s="240">
        <f>E79*J79</f>
        <v>0</v>
      </c>
      <c r="O79" s="232">
        <v>2</v>
      </c>
      <c r="AA79" s="205">
        <v>1</v>
      </c>
      <c r="AB79" s="205">
        <v>1</v>
      </c>
      <c r="AC79" s="205">
        <v>1</v>
      </c>
      <c r="AZ79" s="205">
        <v>1</v>
      </c>
      <c r="BA79" s="205">
        <f>IF(AZ79=1,G79,0)</f>
        <v>0</v>
      </c>
      <c r="BB79" s="205">
        <f>IF(AZ79=2,G79,0)</f>
        <v>0</v>
      </c>
      <c r="BC79" s="205">
        <f>IF(AZ79=3,G79,0)</f>
        <v>0</v>
      </c>
      <c r="BD79" s="205">
        <f>IF(AZ79=4,G79,0)</f>
        <v>0</v>
      </c>
      <c r="BE79" s="205">
        <f>IF(AZ79=5,G79,0)</f>
        <v>0</v>
      </c>
      <c r="CA79" s="232">
        <v>1</v>
      </c>
      <c r="CB79" s="232">
        <v>1</v>
      </c>
    </row>
    <row r="80" spans="1:80">
      <c r="A80" s="241"/>
      <c r="B80" s="245"/>
      <c r="C80" s="375" t="s">
        <v>1808</v>
      </c>
      <c r="D80" s="376"/>
      <c r="E80" s="246">
        <v>0</v>
      </c>
      <c r="F80" s="247"/>
      <c r="G80" s="248"/>
      <c r="H80" s="249"/>
      <c r="I80" s="243"/>
      <c r="J80" s="250"/>
      <c r="K80" s="243"/>
      <c r="M80" s="244" t="s">
        <v>1808</v>
      </c>
      <c r="O80" s="232"/>
    </row>
    <row r="81" spans="1:80">
      <c r="A81" s="241"/>
      <c r="B81" s="245"/>
      <c r="C81" s="375" t="s">
        <v>1817</v>
      </c>
      <c r="D81" s="376"/>
      <c r="E81" s="246">
        <v>0.2482</v>
      </c>
      <c r="F81" s="247"/>
      <c r="G81" s="248"/>
      <c r="H81" s="249"/>
      <c r="I81" s="243"/>
      <c r="J81" s="250"/>
      <c r="K81" s="243"/>
      <c r="M81" s="244" t="s">
        <v>1817</v>
      </c>
      <c r="O81" s="232"/>
    </row>
    <row r="82" spans="1:80">
      <c r="A82" s="241"/>
      <c r="B82" s="245"/>
      <c r="C82" s="375" t="s">
        <v>1818</v>
      </c>
      <c r="D82" s="376"/>
      <c r="E82" s="246">
        <v>0.1648</v>
      </c>
      <c r="F82" s="247"/>
      <c r="G82" s="248"/>
      <c r="H82" s="249"/>
      <c r="I82" s="243"/>
      <c r="J82" s="250"/>
      <c r="K82" s="243"/>
      <c r="M82" s="244" t="s">
        <v>1818</v>
      </c>
      <c r="O82" s="232"/>
    </row>
    <row r="83" spans="1:80">
      <c r="A83" s="241"/>
      <c r="B83" s="245"/>
      <c r="C83" s="375" t="s">
        <v>1811</v>
      </c>
      <c r="D83" s="376"/>
      <c r="E83" s="246">
        <v>0</v>
      </c>
      <c r="F83" s="247"/>
      <c r="G83" s="248"/>
      <c r="H83" s="249"/>
      <c r="I83" s="243"/>
      <c r="J83" s="250"/>
      <c r="K83" s="243"/>
      <c r="M83" s="244" t="s">
        <v>1811</v>
      </c>
      <c r="O83" s="232"/>
    </row>
    <row r="84" spans="1:80">
      <c r="A84" s="241"/>
      <c r="B84" s="245"/>
      <c r="C84" s="375" t="s">
        <v>1819</v>
      </c>
      <c r="D84" s="376"/>
      <c r="E84" s="246">
        <v>0.50339999999999996</v>
      </c>
      <c r="F84" s="247"/>
      <c r="G84" s="248"/>
      <c r="H84" s="249"/>
      <c r="I84" s="243"/>
      <c r="J84" s="250"/>
      <c r="K84" s="243"/>
      <c r="M84" s="244" t="s">
        <v>1819</v>
      </c>
      <c r="O84" s="232"/>
    </row>
    <row r="85" spans="1:80">
      <c r="A85" s="233">
        <v>27</v>
      </c>
      <c r="B85" s="234" t="s">
        <v>1820</v>
      </c>
      <c r="C85" s="235" t="s">
        <v>1821</v>
      </c>
      <c r="D85" s="236" t="s">
        <v>1723</v>
      </c>
      <c r="E85" s="237">
        <v>0.96619999999999995</v>
      </c>
      <c r="F85" s="237">
        <v>0</v>
      </c>
      <c r="G85" s="238">
        <f>E85*F85</f>
        <v>0</v>
      </c>
      <c r="H85" s="239">
        <v>2.53999</v>
      </c>
      <c r="I85" s="240">
        <f>E85*H85</f>
        <v>2.4541383379999999</v>
      </c>
      <c r="J85" s="239">
        <v>0</v>
      </c>
      <c r="K85" s="240">
        <f>E85*J85</f>
        <v>0</v>
      </c>
      <c r="O85" s="232">
        <v>2</v>
      </c>
      <c r="AA85" s="205">
        <v>1</v>
      </c>
      <c r="AB85" s="205">
        <v>1</v>
      </c>
      <c r="AC85" s="205">
        <v>1</v>
      </c>
      <c r="AZ85" s="205">
        <v>1</v>
      </c>
      <c r="BA85" s="205">
        <f>IF(AZ85=1,G85,0)</f>
        <v>0</v>
      </c>
      <c r="BB85" s="205">
        <f>IF(AZ85=2,G85,0)</f>
        <v>0</v>
      </c>
      <c r="BC85" s="205">
        <f>IF(AZ85=3,G85,0)</f>
        <v>0</v>
      </c>
      <c r="BD85" s="205">
        <f>IF(AZ85=4,G85,0)</f>
        <v>0</v>
      </c>
      <c r="BE85" s="205">
        <f>IF(AZ85=5,G85,0)</f>
        <v>0</v>
      </c>
      <c r="CA85" s="232">
        <v>1</v>
      </c>
      <c r="CB85" s="232">
        <v>1</v>
      </c>
    </row>
    <row r="86" spans="1:80">
      <c r="A86" s="241"/>
      <c r="B86" s="245"/>
      <c r="C86" s="375" t="s">
        <v>1822</v>
      </c>
      <c r="D86" s="376"/>
      <c r="E86" s="246">
        <v>0.96619999999999995</v>
      </c>
      <c r="F86" s="247"/>
      <c r="G86" s="248"/>
      <c r="H86" s="249"/>
      <c r="I86" s="243"/>
      <c r="J86" s="250"/>
      <c r="K86" s="243"/>
      <c r="M86" s="244" t="s">
        <v>1822</v>
      </c>
      <c r="O86" s="232"/>
    </row>
    <row r="87" spans="1:80">
      <c r="A87" s="233">
        <v>28</v>
      </c>
      <c r="B87" s="234" t="s">
        <v>1823</v>
      </c>
      <c r="C87" s="235" t="s">
        <v>1824</v>
      </c>
      <c r="D87" s="236" t="s">
        <v>1739</v>
      </c>
      <c r="E87" s="237">
        <v>8.7479999999999993</v>
      </c>
      <c r="F87" s="237">
        <v>0</v>
      </c>
      <c r="G87" s="238">
        <f>E87*F87</f>
        <v>0</v>
      </c>
      <c r="H87" s="239">
        <v>3.8080000000000003E-2</v>
      </c>
      <c r="I87" s="240">
        <f>E87*H87</f>
        <v>0.33312384</v>
      </c>
      <c r="J87" s="239">
        <v>0</v>
      </c>
      <c r="K87" s="240">
        <f>E87*J87</f>
        <v>0</v>
      </c>
      <c r="O87" s="232">
        <v>2</v>
      </c>
      <c r="AA87" s="205">
        <v>1</v>
      </c>
      <c r="AB87" s="205">
        <v>1</v>
      </c>
      <c r="AC87" s="205">
        <v>1</v>
      </c>
      <c r="AZ87" s="205">
        <v>1</v>
      </c>
      <c r="BA87" s="205">
        <f>IF(AZ87=1,G87,0)</f>
        <v>0</v>
      </c>
      <c r="BB87" s="205">
        <f>IF(AZ87=2,G87,0)</f>
        <v>0</v>
      </c>
      <c r="BC87" s="205">
        <f>IF(AZ87=3,G87,0)</f>
        <v>0</v>
      </c>
      <c r="BD87" s="205">
        <f>IF(AZ87=4,G87,0)</f>
        <v>0</v>
      </c>
      <c r="BE87" s="205">
        <f>IF(AZ87=5,G87,0)</f>
        <v>0</v>
      </c>
      <c r="CA87" s="232">
        <v>1</v>
      </c>
      <c r="CB87" s="232">
        <v>1</v>
      </c>
    </row>
    <row r="88" spans="1:80">
      <c r="A88" s="241"/>
      <c r="B88" s="245"/>
      <c r="C88" s="375" t="s">
        <v>1825</v>
      </c>
      <c r="D88" s="376"/>
      <c r="E88" s="246">
        <v>8.7479999999999993</v>
      </c>
      <c r="F88" s="247"/>
      <c r="G88" s="248"/>
      <c r="H88" s="249"/>
      <c r="I88" s="243"/>
      <c r="J88" s="250"/>
      <c r="K88" s="243"/>
      <c r="M88" s="244" t="s">
        <v>1825</v>
      </c>
      <c r="O88" s="232"/>
    </row>
    <row r="89" spans="1:80">
      <c r="A89" s="233">
        <v>29</v>
      </c>
      <c r="B89" s="234" t="s">
        <v>1826</v>
      </c>
      <c r="C89" s="235" t="s">
        <v>1827</v>
      </c>
      <c r="D89" s="236" t="s">
        <v>1739</v>
      </c>
      <c r="E89" s="237">
        <v>8.7479999999999993</v>
      </c>
      <c r="F89" s="237">
        <v>0</v>
      </c>
      <c r="G89" s="238">
        <f>E89*F89</f>
        <v>0</v>
      </c>
      <c r="H89" s="239">
        <v>0</v>
      </c>
      <c r="I89" s="240">
        <f>E89*H89</f>
        <v>0</v>
      </c>
      <c r="J89" s="239">
        <v>0</v>
      </c>
      <c r="K89" s="240">
        <f>E89*J89</f>
        <v>0</v>
      </c>
      <c r="O89" s="232">
        <v>2</v>
      </c>
      <c r="AA89" s="205">
        <v>1</v>
      </c>
      <c r="AB89" s="205">
        <v>1</v>
      </c>
      <c r="AC89" s="205">
        <v>1</v>
      </c>
      <c r="AZ89" s="205">
        <v>1</v>
      </c>
      <c r="BA89" s="205">
        <f>IF(AZ89=1,G89,0)</f>
        <v>0</v>
      </c>
      <c r="BB89" s="205">
        <f>IF(AZ89=2,G89,0)</f>
        <v>0</v>
      </c>
      <c r="BC89" s="205">
        <f>IF(AZ89=3,G89,0)</f>
        <v>0</v>
      </c>
      <c r="BD89" s="205">
        <f>IF(AZ89=4,G89,0)</f>
        <v>0</v>
      </c>
      <c r="BE89" s="205">
        <f>IF(AZ89=5,G89,0)</f>
        <v>0</v>
      </c>
      <c r="CA89" s="232">
        <v>1</v>
      </c>
      <c r="CB89" s="232">
        <v>1</v>
      </c>
    </row>
    <row r="90" spans="1:80">
      <c r="A90" s="241"/>
      <c r="B90" s="245"/>
      <c r="C90" s="375" t="s">
        <v>1828</v>
      </c>
      <c r="D90" s="376"/>
      <c r="E90" s="246">
        <v>8.7479999999999993</v>
      </c>
      <c r="F90" s="247"/>
      <c r="G90" s="248"/>
      <c r="H90" s="249"/>
      <c r="I90" s="243"/>
      <c r="J90" s="250"/>
      <c r="K90" s="243"/>
      <c r="M90" s="271">
        <v>8748</v>
      </c>
      <c r="O90" s="232"/>
    </row>
    <row r="91" spans="1:80">
      <c r="A91" s="233">
        <v>30</v>
      </c>
      <c r="B91" s="234" t="s">
        <v>1829</v>
      </c>
      <c r="C91" s="235" t="s">
        <v>1830</v>
      </c>
      <c r="D91" s="236" t="s">
        <v>1772</v>
      </c>
      <c r="E91" s="237">
        <v>0.28989999999999999</v>
      </c>
      <c r="F91" s="237">
        <v>0</v>
      </c>
      <c r="G91" s="238">
        <f>E91*F91</f>
        <v>0</v>
      </c>
      <c r="H91" s="239">
        <v>1.02396</v>
      </c>
      <c r="I91" s="240">
        <f>E91*H91</f>
        <v>0.296846004</v>
      </c>
      <c r="J91" s="239">
        <v>0</v>
      </c>
      <c r="K91" s="240">
        <f>E91*J91</f>
        <v>0</v>
      </c>
      <c r="O91" s="232">
        <v>2</v>
      </c>
      <c r="AA91" s="205">
        <v>1</v>
      </c>
      <c r="AB91" s="205">
        <v>1</v>
      </c>
      <c r="AC91" s="205">
        <v>1</v>
      </c>
      <c r="AZ91" s="205">
        <v>1</v>
      </c>
      <c r="BA91" s="205">
        <f>IF(AZ91=1,G91,0)</f>
        <v>0</v>
      </c>
      <c r="BB91" s="205">
        <f>IF(AZ91=2,G91,0)</f>
        <v>0</v>
      </c>
      <c r="BC91" s="205">
        <f>IF(AZ91=3,G91,0)</f>
        <v>0</v>
      </c>
      <c r="BD91" s="205">
        <f>IF(AZ91=4,G91,0)</f>
        <v>0</v>
      </c>
      <c r="BE91" s="205">
        <f>IF(AZ91=5,G91,0)</f>
        <v>0</v>
      </c>
      <c r="CA91" s="232">
        <v>1</v>
      </c>
      <c r="CB91" s="232">
        <v>1</v>
      </c>
    </row>
    <row r="92" spans="1:80">
      <c r="A92" s="241"/>
      <c r="B92" s="245"/>
      <c r="C92" s="375" t="s">
        <v>1831</v>
      </c>
      <c r="D92" s="376"/>
      <c r="E92" s="246">
        <v>0.28989999999999999</v>
      </c>
      <c r="F92" s="247"/>
      <c r="G92" s="248"/>
      <c r="H92" s="249"/>
      <c r="I92" s="243"/>
      <c r="J92" s="250"/>
      <c r="K92" s="243"/>
      <c r="M92" s="244" t="s">
        <v>1831</v>
      </c>
      <c r="O92" s="232"/>
    </row>
    <row r="93" spans="1:80" ht="22.5">
      <c r="A93" s="233">
        <v>31</v>
      </c>
      <c r="B93" s="234" t="s">
        <v>1832</v>
      </c>
      <c r="C93" s="235" t="s">
        <v>1833</v>
      </c>
      <c r="D93" s="236" t="s">
        <v>1739</v>
      </c>
      <c r="E93" s="237">
        <v>10.1813</v>
      </c>
      <c r="F93" s="237">
        <v>0</v>
      </c>
      <c r="G93" s="238">
        <f>E93*F93</f>
        <v>0</v>
      </c>
      <c r="H93" s="239">
        <v>4.761E-2</v>
      </c>
      <c r="I93" s="240">
        <f>E93*H93</f>
        <v>0.48473169300000002</v>
      </c>
      <c r="J93" s="239">
        <v>0</v>
      </c>
      <c r="K93" s="240">
        <f>E93*J93</f>
        <v>0</v>
      </c>
      <c r="O93" s="232">
        <v>2</v>
      </c>
      <c r="AA93" s="205">
        <v>1</v>
      </c>
      <c r="AB93" s="205">
        <v>1</v>
      </c>
      <c r="AC93" s="205">
        <v>1</v>
      </c>
      <c r="AZ93" s="205">
        <v>1</v>
      </c>
      <c r="BA93" s="205">
        <f>IF(AZ93=1,G93,0)</f>
        <v>0</v>
      </c>
      <c r="BB93" s="205">
        <f>IF(AZ93=2,G93,0)</f>
        <v>0</v>
      </c>
      <c r="BC93" s="205">
        <f>IF(AZ93=3,G93,0)</f>
        <v>0</v>
      </c>
      <c r="BD93" s="205">
        <f>IF(AZ93=4,G93,0)</f>
        <v>0</v>
      </c>
      <c r="BE93" s="205">
        <f>IF(AZ93=5,G93,0)</f>
        <v>0</v>
      </c>
      <c r="CA93" s="232">
        <v>1</v>
      </c>
      <c r="CB93" s="232">
        <v>1</v>
      </c>
    </row>
    <row r="94" spans="1:80">
      <c r="A94" s="241"/>
      <c r="B94" s="245"/>
      <c r="C94" s="375" t="s">
        <v>1834</v>
      </c>
      <c r="D94" s="376"/>
      <c r="E94" s="246">
        <v>10.1813</v>
      </c>
      <c r="F94" s="247"/>
      <c r="G94" s="248"/>
      <c r="H94" s="249"/>
      <c r="I94" s="243"/>
      <c r="J94" s="250"/>
      <c r="K94" s="243"/>
      <c r="M94" s="244" t="s">
        <v>1834</v>
      </c>
      <c r="O94" s="232"/>
    </row>
    <row r="95" spans="1:80" ht="22.5">
      <c r="A95" s="233">
        <v>32</v>
      </c>
      <c r="B95" s="234" t="s">
        <v>1835</v>
      </c>
      <c r="C95" s="235" t="s">
        <v>1836</v>
      </c>
      <c r="D95" s="236" t="s">
        <v>1739</v>
      </c>
      <c r="E95" s="237">
        <v>175.47749999999999</v>
      </c>
      <c r="F95" s="237">
        <v>0</v>
      </c>
      <c r="G95" s="238">
        <f>E95*F95</f>
        <v>0</v>
      </c>
      <c r="H95" s="239">
        <v>7.0599999999999996E-2</v>
      </c>
      <c r="I95" s="240">
        <f>E95*H95</f>
        <v>12.388711499999999</v>
      </c>
      <c r="J95" s="239">
        <v>0</v>
      </c>
      <c r="K95" s="240">
        <f>E95*J95</f>
        <v>0</v>
      </c>
      <c r="O95" s="232">
        <v>2</v>
      </c>
      <c r="AA95" s="205">
        <v>1</v>
      </c>
      <c r="AB95" s="205">
        <v>1</v>
      </c>
      <c r="AC95" s="205">
        <v>1</v>
      </c>
      <c r="AZ95" s="205">
        <v>1</v>
      </c>
      <c r="BA95" s="205">
        <f>IF(AZ95=1,G95,0)</f>
        <v>0</v>
      </c>
      <c r="BB95" s="205">
        <f>IF(AZ95=2,G95,0)</f>
        <v>0</v>
      </c>
      <c r="BC95" s="205">
        <f>IF(AZ95=3,G95,0)</f>
        <v>0</v>
      </c>
      <c r="BD95" s="205">
        <f>IF(AZ95=4,G95,0)</f>
        <v>0</v>
      </c>
      <c r="BE95" s="205">
        <f>IF(AZ95=5,G95,0)</f>
        <v>0</v>
      </c>
      <c r="CA95" s="232">
        <v>1</v>
      </c>
      <c r="CB95" s="232">
        <v>1</v>
      </c>
    </row>
    <row r="96" spans="1:80" ht="33.75">
      <c r="A96" s="241"/>
      <c r="B96" s="245"/>
      <c r="C96" s="375" t="s">
        <v>1837</v>
      </c>
      <c r="D96" s="376"/>
      <c r="E96" s="246">
        <v>77.962500000000006</v>
      </c>
      <c r="F96" s="247"/>
      <c r="G96" s="248"/>
      <c r="H96" s="249"/>
      <c r="I96" s="243"/>
      <c r="J96" s="250"/>
      <c r="K96" s="243"/>
      <c r="M96" s="244" t="s">
        <v>1837</v>
      </c>
      <c r="O96" s="232"/>
    </row>
    <row r="97" spans="1:80">
      <c r="A97" s="241"/>
      <c r="B97" s="245"/>
      <c r="C97" s="375" t="s">
        <v>1838</v>
      </c>
      <c r="D97" s="376"/>
      <c r="E97" s="246">
        <v>-1.1599999999999999</v>
      </c>
      <c r="F97" s="247"/>
      <c r="G97" s="248"/>
      <c r="H97" s="249"/>
      <c r="I97" s="243"/>
      <c r="J97" s="250"/>
      <c r="K97" s="243"/>
      <c r="M97" s="244" t="s">
        <v>1838</v>
      </c>
      <c r="O97" s="232"/>
    </row>
    <row r="98" spans="1:80">
      <c r="A98" s="241"/>
      <c r="B98" s="245"/>
      <c r="C98" s="375" t="s">
        <v>1839</v>
      </c>
      <c r="D98" s="376"/>
      <c r="E98" s="246">
        <v>4.7874999999999996</v>
      </c>
      <c r="F98" s="247"/>
      <c r="G98" s="248"/>
      <c r="H98" s="249"/>
      <c r="I98" s="243"/>
      <c r="J98" s="250"/>
      <c r="K98" s="243"/>
      <c r="M98" s="244" t="s">
        <v>1839</v>
      </c>
      <c r="O98" s="232"/>
    </row>
    <row r="99" spans="1:80">
      <c r="A99" s="241"/>
      <c r="B99" s="245"/>
      <c r="C99" s="375" t="s">
        <v>1840</v>
      </c>
      <c r="D99" s="376"/>
      <c r="E99" s="246">
        <v>64.25</v>
      </c>
      <c r="F99" s="247"/>
      <c r="G99" s="248"/>
      <c r="H99" s="249"/>
      <c r="I99" s="243"/>
      <c r="J99" s="250"/>
      <c r="K99" s="243"/>
      <c r="M99" s="244" t="s">
        <v>1840</v>
      </c>
      <c r="O99" s="232"/>
    </row>
    <row r="100" spans="1:80">
      <c r="A100" s="241"/>
      <c r="B100" s="245"/>
      <c r="C100" s="375" t="s">
        <v>1841</v>
      </c>
      <c r="D100" s="376"/>
      <c r="E100" s="246">
        <v>29.637499999999999</v>
      </c>
      <c r="F100" s="247"/>
      <c r="G100" s="248"/>
      <c r="H100" s="249"/>
      <c r="I100" s="243"/>
      <c r="J100" s="250"/>
      <c r="K100" s="243"/>
      <c r="M100" s="244" t="s">
        <v>1841</v>
      </c>
      <c r="O100" s="232"/>
    </row>
    <row r="101" spans="1:80" ht="22.5">
      <c r="A101" s="233">
        <v>33</v>
      </c>
      <c r="B101" s="234" t="s">
        <v>1842</v>
      </c>
      <c r="C101" s="235" t="s">
        <v>1843</v>
      </c>
      <c r="D101" s="236" t="s">
        <v>1739</v>
      </c>
      <c r="E101" s="237">
        <v>896.71929999999998</v>
      </c>
      <c r="F101" s="237">
        <v>0</v>
      </c>
      <c r="G101" s="238">
        <f>E101*F101</f>
        <v>0</v>
      </c>
      <c r="H101" s="239">
        <v>8.8109999999999994E-2</v>
      </c>
      <c r="I101" s="240">
        <f>E101*H101</f>
        <v>79.009937522999991</v>
      </c>
      <c r="J101" s="239">
        <v>0</v>
      </c>
      <c r="K101" s="240">
        <f>E101*J101</f>
        <v>0</v>
      </c>
      <c r="O101" s="232">
        <v>2</v>
      </c>
      <c r="AA101" s="205">
        <v>1</v>
      </c>
      <c r="AB101" s="205">
        <v>1</v>
      </c>
      <c r="AC101" s="205">
        <v>1</v>
      </c>
      <c r="AZ101" s="205">
        <v>1</v>
      </c>
      <c r="BA101" s="205">
        <f>IF(AZ101=1,G101,0)</f>
        <v>0</v>
      </c>
      <c r="BB101" s="205">
        <f>IF(AZ101=2,G101,0)</f>
        <v>0</v>
      </c>
      <c r="BC101" s="205">
        <f>IF(AZ101=3,G101,0)</f>
        <v>0</v>
      </c>
      <c r="BD101" s="205">
        <f>IF(AZ101=4,G101,0)</f>
        <v>0</v>
      </c>
      <c r="BE101" s="205">
        <f>IF(AZ101=5,G101,0)</f>
        <v>0</v>
      </c>
      <c r="CA101" s="232">
        <v>1</v>
      </c>
      <c r="CB101" s="232">
        <v>1</v>
      </c>
    </row>
    <row r="102" spans="1:80" ht="33.75">
      <c r="A102" s="241"/>
      <c r="B102" s="245"/>
      <c r="C102" s="375" t="s">
        <v>1844</v>
      </c>
      <c r="D102" s="376"/>
      <c r="E102" s="246">
        <v>162.80250000000001</v>
      </c>
      <c r="F102" s="247"/>
      <c r="G102" s="248"/>
      <c r="H102" s="249"/>
      <c r="I102" s="243"/>
      <c r="J102" s="250"/>
      <c r="K102" s="243"/>
      <c r="M102" s="244" t="s">
        <v>1844</v>
      </c>
      <c r="O102" s="232"/>
    </row>
    <row r="103" spans="1:80">
      <c r="A103" s="241"/>
      <c r="B103" s="245"/>
      <c r="C103" s="375" t="s">
        <v>1845</v>
      </c>
      <c r="D103" s="376"/>
      <c r="E103" s="246">
        <v>-5.9</v>
      </c>
      <c r="F103" s="247"/>
      <c r="G103" s="248"/>
      <c r="H103" s="249"/>
      <c r="I103" s="243"/>
      <c r="J103" s="250"/>
      <c r="K103" s="243"/>
      <c r="M103" s="244" t="s">
        <v>1845</v>
      </c>
      <c r="O103" s="232"/>
    </row>
    <row r="104" spans="1:80" ht="22.5">
      <c r="A104" s="241"/>
      <c r="B104" s="245"/>
      <c r="C104" s="375" t="s">
        <v>1846</v>
      </c>
      <c r="D104" s="376"/>
      <c r="E104" s="246">
        <v>145.83750000000001</v>
      </c>
      <c r="F104" s="247"/>
      <c r="G104" s="248"/>
      <c r="H104" s="249"/>
      <c r="I104" s="243"/>
      <c r="J104" s="250"/>
      <c r="K104" s="243"/>
      <c r="M104" s="244" t="s">
        <v>1846</v>
      </c>
      <c r="O104" s="232"/>
    </row>
    <row r="105" spans="1:80">
      <c r="A105" s="241"/>
      <c r="B105" s="245"/>
      <c r="C105" s="375" t="s">
        <v>1847</v>
      </c>
      <c r="D105" s="376"/>
      <c r="E105" s="246">
        <v>-11.96</v>
      </c>
      <c r="F105" s="247"/>
      <c r="G105" s="248"/>
      <c r="H105" s="249"/>
      <c r="I105" s="243"/>
      <c r="J105" s="250"/>
      <c r="K105" s="243"/>
      <c r="M105" s="244" t="s">
        <v>1847</v>
      </c>
      <c r="O105" s="232"/>
    </row>
    <row r="106" spans="1:80" ht="22.5">
      <c r="A106" s="241"/>
      <c r="B106" s="245"/>
      <c r="C106" s="375" t="s">
        <v>1848</v>
      </c>
      <c r="D106" s="376"/>
      <c r="E106" s="246">
        <v>331.16500000000002</v>
      </c>
      <c r="F106" s="247"/>
      <c r="G106" s="248"/>
      <c r="H106" s="249"/>
      <c r="I106" s="243"/>
      <c r="J106" s="250"/>
      <c r="K106" s="243"/>
      <c r="M106" s="244" t="s">
        <v>1848</v>
      </c>
      <c r="O106" s="232"/>
    </row>
    <row r="107" spans="1:80">
      <c r="A107" s="241"/>
      <c r="B107" s="245"/>
      <c r="C107" s="375" t="s">
        <v>1849</v>
      </c>
      <c r="D107" s="376"/>
      <c r="E107" s="246">
        <v>-14.8</v>
      </c>
      <c r="F107" s="247"/>
      <c r="G107" s="248"/>
      <c r="H107" s="249"/>
      <c r="I107" s="243"/>
      <c r="J107" s="250"/>
      <c r="K107" s="243"/>
      <c r="M107" s="244" t="s">
        <v>1849</v>
      </c>
      <c r="O107" s="232"/>
    </row>
    <row r="108" spans="1:80" ht="22.5">
      <c r="A108" s="241"/>
      <c r="B108" s="245"/>
      <c r="C108" s="375" t="s">
        <v>1850</v>
      </c>
      <c r="D108" s="376"/>
      <c r="E108" s="246">
        <v>167.92500000000001</v>
      </c>
      <c r="F108" s="247"/>
      <c r="G108" s="248"/>
      <c r="H108" s="249"/>
      <c r="I108" s="243"/>
      <c r="J108" s="250"/>
      <c r="K108" s="243"/>
      <c r="M108" s="244" t="s">
        <v>1850</v>
      </c>
      <c r="O108" s="232"/>
    </row>
    <row r="109" spans="1:80" ht="22.5">
      <c r="A109" s="241"/>
      <c r="B109" s="245"/>
      <c r="C109" s="375" t="s">
        <v>1851</v>
      </c>
      <c r="D109" s="376"/>
      <c r="E109" s="246">
        <v>100.16630000000001</v>
      </c>
      <c r="F109" s="247"/>
      <c r="G109" s="248"/>
      <c r="H109" s="249"/>
      <c r="I109" s="243"/>
      <c r="J109" s="250"/>
      <c r="K109" s="243"/>
      <c r="M109" s="244" t="s">
        <v>1851</v>
      </c>
      <c r="O109" s="232"/>
    </row>
    <row r="110" spans="1:80">
      <c r="A110" s="241"/>
      <c r="B110" s="245"/>
      <c r="C110" s="375" t="s">
        <v>1852</v>
      </c>
      <c r="D110" s="376"/>
      <c r="E110" s="246">
        <v>14.805</v>
      </c>
      <c r="F110" s="247"/>
      <c r="G110" s="248"/>
      <c r="H110" s="249"/>
      <c r="I110" s="243"/>
      <c r="J110" s="250"/>
      <c r="K110" s="243"/>
      <c r="M110" s="244" t="s">
        <v>1852</v>
      </c>
      <c r="O110" s="232"/>
    </row>
    <row r="111" spans="1:80" ht="22.5">
      <c r="A111" s="241"/>
      <c r="B111" s="245"/>
      <c r="C111" s="375" t="s">
        <v>1853</v>
      </c>
      <c r="D111" s="376"/>
      <c r="E111" s="246">
        <v>6.6779999999999999</v>
      </c>
      <c r="F111" s="247"/>
      <c r="G111" s="248"/>
      <c r="H111" s="249"/>
      <c r="I111" s="243"/>
      <c r="J111" s="250"/>
      <c r="K111" s="243"/>
      <c r="M111" s="244" t="s">
        <v>1853</v>
      </c>
      <c r="O111" s="232"/>
    </row>
    <row r="112" spans="1:80">
      <c r="A112" s="233">
        <v>34</v>
      </c>
      <c r="B112" s="234" t="s">
        <v>1854</v>
      </c>
      <c r="C112" s="235" t="s">
        <v>1855</v>
      </c>
      <c r="D112" s="236" t="s">
        <v>1856</v>
      </c>
      <c r="E112" s="237">
        <v>210</v>
      </c>
      <c r="F112" s="237">
        <v>0</v>
      </c>
      <c r="G112" s="238">
        <f>E112*F112</f>
        <v>0</v>
      </c>
      <c r="H112" s="239">
        <v>1.0200000000000001E-3</v>
      </c>
      <c r="I112" s="240">
        <f>E112*H112</f>
        <v>0.2142</v>
      </c>
      <c r="J112" s="239">
        <v>0</v>
      </c>
      <c r="K112" s="240">
        <f>E112*J112</f>
        <v>0</v>
      </c>
      <c r="O112" s="232">
        <v>2</v>
      </c>
      <c r="AA112" s="205">
        <v>1</v>
      </c>
      <c r="AB112" s="205">
        <v>1</v>
      </c>
      <c r="AC112" s="205">
        <v>1</v>
      </c>
      <c r="AZ112" s="205">
        <v>1</v>
      </c>
      <c r="BA112" s="205">
        <f>IF(AZ112=1,G112,0)</f>
        <v>0</v>
      </c>
      <c r="BB112" s="205">
        <f>IF(AZ112=2,G112,0)</f>
        <v>0</v>
      </c>
      <c r="BC112" s="205">
        <f>IF(AZ112=3,G112,0)</f>
        <v>0</v>
      </c>
      <c r="BD112" s="205">
        <f>IF(AZ112=4,G112,0)</f>
        <v>0</v>
      </c>
      <c r="BE112" s="205">
        <f>IF(AZ112=5,G112,0)</f>
        <v>0</v>
      </c>
      <c r="CA112" s="232">
        <v>1</v>
      </c>
      <c r="CB112" s="232">
        <v>1</v>
      </c>
    </row>
    <row r="113" spans="1:80">
      <c r="A113" s="241"/>
      <c r="B113" s="245"/>
      <c r="C113" s="375" t="s">
        <v>1857</v>
      </c>
      <c r="D113" s="376"/>
      <c r="E113" s="246">
        <v>210</v>
      </c>
      <c r="F113" s="247"/>
      <c r="G113" s="248"/>
      <c r="H113" s="249"/>
      <c r="I113" s="243"/>
      <c r="J113" s="250"/>
      <c r="K113" s="243"/>
      <c r="M113" s="244" t="s">
        <v>1857</v>
      </c>
      <c r="O113" s="232"/>
    </row>
    <row r="114" spans="1:80">
      <c r="A114" s="233">
        <v>35</v>
      </c>
      <c r="B114" s="234" t="s">
        <v>1858</v>
      </c>
      <c r="C114" s="235" t="s">
        <v>1859</v>
      </c>
      <c r="D114" s="236" t="s">
        <v>1856</v>
      </c>
      <c r="E114" s="237">
        <v>109.5</v>
      </c>
      <c r="F114" s="237">
        <v>0</v>
      </c>
      <c r="G114" s="238">
        <f>E114*F114</f>
        <v>0</v>
      </c>
      <c r="H114" s="239">
        <v>1.0200000000000001E-3</v>
      </c>
      <c r="I114" s="240">
        <f>E114*H114</f>
        <v>0.11169000000000001</v>
      </c>
      <c r="J114" s="239">
        <v>0</v>
      </c>
      <c r="K114" s="240">
        <f>E114*J114</f>
        <v>0</v>
      </c>
      <c r="O114" s="232">
        <v>2</v>
      </c>
      <c r="AA114" s="205">
        <v>1</v>
      </c>
      <c r="AB114" s="205">
        <v>1</v>
      </c>
      <c r="AC114" s="205">
        <v>1</v>
      </c>
      <c r="AZ114" s="205">
        <v>1</v>
      </c>
      <c r="BA114" s="205">
        <f>IF(AZ114=1,G114,0)</f>
        <v>0</v>
      </c>
      <c r="BB114" s="205">
        <f>IF(AZ114=2,G114,0)</f>
        <v>0</v>
      </c>
      <c r="BC114" s="205">
        <f>IF(AZ114=3,G114,0)</f>
        <v>0</v>
      </c>
      <c r="BD114" s="205">
        <f>IF(AZ114=4,G114,0)</f>
        <v>0</v>
      </c>
      <c r="BE114" s="205">
        <f>IF(AZ114=5,G114,0)</f>
        <v>0</v>
      </c>
      <c r="CA114" s="232">
        <v>1</v>
      </c>
      <c r="CB114" s="232">
        <v>1</v>
      </c>
    </row>
    <row r="115" spans="1:80">
      <c r="A115" s="241"/>
      <c r="B115" s="245"/>
      <c r="C115" s="375" t="s">
        <v>1860</v>
      </c>
      <c r="D115" s="376"/>
      <c r="E115" s="246">
        <v>109.5</v>
      </c>
      <c r="F115" s="247"/>
      <c r="G115" s="248"/>
      <c r="H115" s="249"/>
      <c r="I115" s="243"/>
      <c r="J115" s="250"/>
      <c r="K115" s="243"/>
      <c r="M115" s="244" t="s">
        <v>1860</v>
      </c>
      <c r="O115" s="232"/>
    </row>
    <row r="116" spans="1:80">
      <c r="A116" s="233">
        <v>36</v>
      </c>
      <c r="B116" s="234" t="s">
        <v>1861</v>
      </c>
      <c r="C116" s="235" t="s">
        <v>1862</v>
      </c>
      <c r="D116" s="236" t="s">
        <v>1739</v>
      </c>
      <c r="E116" s="237">
        <v>26.25</v>
      </c>
      <c r="F116" s="237">
        <v>0</v>
      </c>
      <c r="G116" s="238">
        <f>E116*F116</f>
        <v>0</v>
      </c>
      <c r="H116" s="239">
        <v>6.9809999999999997E-2</v>
      </c>
      <c r="I116" s="240">
        <f>E116*H116</f>
        <v>1.8325125</v>
      </c>
      <c r="J116" s="239">
        <v>0</v>
      </c>
      <c r="K116" s="240">
        <f>E116*J116</f>
        <v>0</v>
      </c>
      <c r="O116" s="232">
        <v>2</v>
      </c>
      <c r="AA116" s="205">
        <v>1</v>
      </c>
      <c r="AB116" s="205">
        <v>1</v>
      </c>
      <c r="AC116" s="205">
        <v>1</v>
      </c>
      <c r="AZ116" s="205">
        <v>1</v>
      </c>
      <c r="BA116" s="205">
        <f>IF(AZ116=1,G116,0)</f>
        <v>0</v>
      </c>
      <c r="BB116" s="205">
        <f>IF(AZ116=2,G116,0)</f>
        <v>0</v>
      </c>
      <c r="BC116" s="205">
        <f>IF(AZ116=3,G116,0)</f>
        <v>0</v>
      </c>
      <c r="BD116" s="205">
        <f>IF(AZ116=4,G116,0)</f>
        <v>0</v>
      </c>
      <c r="BE116" s="205">
        <f>IF(AZ116=5,G116,0)</f>
        <v>0</v>
      </c>
      <c r="CA116" s="232">
        <v>1</v>
      </c>
      <c r="CB116" s="232">
        <v>1</v>
      </c>
    </row>
    <row r="117" spans="1:80">
      <c r="A117" s="241"/>
      <c r="B117" s="245"/>
      <c r="C117" s="375" t="s">
        <v>1863</v>
      </c>
      <c r="D117" s="376"/>
      <c r="E117" s="246">
        <v>26.25</v>
      </c>
      <c r="F117" s="247"/>
      <c r="G117" s="248"/>
      <c r="H117" s="249"/>
      <c r="I117" s="243"/>
      <c r="J117" s="250"/>
      <c r="K117" s="243"/>
      <c r="M117" s="244" t="s">
        <v>1863</v>
      </c>
      <c r="O117" s="232"/>
    </row>
    <row r="118" spans="1:80">
      <c r="A118" s="233">
        <v>37</v>
      </c>
      <c r="B118" s="234" t="s">
        <v>1864</v>
      </c>
      <c r="C118" s="235" t="s">
        <v>1865</v>
      </c>
      <c r="D118" s="236" t="s">
        <v>1739</v>
      </c>
      <c r="E118" s="237">
        <v>9.1859999999999999</v>
      </c>
      <c r="F118" s="237">
        <v>0</v>
      </c>
      <c r="G118" s="238">
        <f>E118*F118</f>
        <v>0</v>
      </c>
      <c r="H118" s="239">
        <v>0.18323999999999999</v>
      </c>
      <c r="I118" s="240">
        <f>E118*H118</f>
        <v>1.6832426399999998</v>
      </c>
      <c r="J118" s="239">
        <v>0</v>
      </c>
      <c r="K118" s="240">
        <f>E118*J118</f>
        <v>0</v>
      </c>
      <c r="O118" s="232">
        <v>2</v>
      </c>
      <c r="AA118" s="205">
        <v>1</v>
      </c>
      <c r="AB118" s="205">
        <v>1</v>
      </c>
      <c r="AC118" s="205">
        <v>1</v>
      </c>
      <c r="AZ118" s="205">
        <v>1</v>
      </c>
      <c r="BA118" s="205">
        <f>IF(AZ118=1,G118,0)</f>
        <v>0</v>
      </c>
      <c r="BB118" s="205">
        <f>IF(AZ118=2,G118,0)</f>
        <v>0</v>
      </c>
      <c r="BC118" s="205">
        <f>IF(AZ118=3,G118,0)</f>
        <v>0</v>
      </c>
      <c r="BD118" s="205">
        <f>IF(AZ118=4,G118,0)</f>
        <v>0</v>
      </c>
      <c r="BE118" s="205">
        <f>IF(AZ118=5,G118,0)</f>
        <v>0</v>
      </c>
      <c r="CA118" s="232">
        <v>1</v>
      </c>
      <c r="CB118" s="232">
        <v>1</v>
      </c>
    </row>
    <row r="119" spans="1:80">
      <c r="A119" s="241"/>
      <c r="B119" s="245"/>
      <c r="C119" s="375" t="s">
        <v>1866</v>
      </c>
      <c r="D119" s="376"/>
      <c r="E119" s="246">
        <v>0</v>
      </c>
      <c r="F119" s="247"/>
      <c r="G119" s="248"/>
      <c r="H119" s="249"/>
      <c r="I119" s="243"/>
      <c r="J119" s="250"/>
      <c r="K119" s="243"/>
      <c r="M119" s="244" t="s">
        <v>1866</v>
      </c>
      <c r="O119" s="232"/>
    </row>
    <row r="120" spans="1:80">
      <c r="A120" s="241"/>
      <c r="B120" s="245"/>
      <c r="C120" s="375" t="s">
        <v>1867</v>
      </c>
      <c r="D120" s="376"/>
      <c r="E120" s="246">
        <v>2.1120000000000001</v>
      </c>
      <c r="F120" s="247"/>
      <c r="G120" s="248"/>
      <c r="H120" s="249"/>
      <c r="I120" s="243"/>
      <c r="J120" s="250"/>
      <c r="K120" s="243"/>
      <c r="M120" s="244" t="s">
        <v>1867</v>
      </c>
      <c r="O120" s="232"/>
    </row>
    <row r="121" spans="1:80">
      <c r="A121" s="241"/>
      <c r="B121" s="245"/>
      <c r="C121" s="375" t="s">
        <v>1868</v>
      </c>
      <c r="D121" s="376"/>
      <c r="E121" s="246">
        <v>1.4419999999999999</v>
      </c>
      <c r="F121" s="247"/>
      <c r="G121" s="248"/>
      <c r="H121" s="249"/>
      <c r="I121" s="243"/>
      <c r="J121" s="250"/>
      <c r="K121" s="243"/>
      <c r="M121" s="244" t="s">
        <v>1868</v>
      </c>
      <c r="O121" s="232"/>
    </row>
    <row r="122" spans="1:80">
      <c r="A122" s="241"/>
      <c r="B122" s="245"/>
      <c r="C122" s="375" t="s">
        <v>1869</v>
      </c>
      <c r="D122" s="376"/>
      <c r="E122" s="246">
        <v>0</v>
      </c>
      <c r="F122" s="247"/>
      <c r="G122" s="248"/>
      <c r="H122" s="249"/>
      <c r="I122" s="243"/>
      <c r="J122" s="250"/>
      <c r="K122" s="243"/>
      <c r="M122" s="244" t="s">
        <v>1869</v>
      </c>
      <c r="O122" s="232"/>
    </row>
    <row r="123" spans="1:80">
      <c r="A123" s="241"/>
      <c r="B123" s="245"/>
      <c r="C123" s="375" t="s">
        <v>1870</v>
      </c>
      <c r="D123" s="376"/>
      <c r="E123" s="246">
        <v>5.6319999999999997</v>
      </c>
      <c r="F123" s="247"/>
      <c r="G123" s="248"/>
      <c r="H123" s="249"/>
      <c r="I123" s="243"/>
      <c r="J123" s="250"/>
      <c r="K123" s="243"/>
      <c r="M123" s="244" t="s">
        <v>1870</v>
      </c>
      <c r="O123" s="232"/>
    </row>
    <row r="124" spans="1:80">
      <c r="A124" s="233">
        <v>38</v>
      </c>
      <c r="B124" s="234" t="s">
        <v>1871</v>
      </c>
      <c r="C124" s="235" t="s">
        <v>1872</v>
      </c>
      <c r="D124" s="236" t="s">
        <v>1739</v>
      </c>
      <c r="E124" s="237">
        <v>2.2749999999999999</v>
      </c>
      <c r="F124" s="237">
        <v>0</v>
      </c>
      <c r="G124" s="238">
        <f>E124*F124</f>
        <v>0</v>
      </c>
      <c r="H124" s="239">
        <v>0.11772000000000001</v>
      </c>
      <c r="I124" s="240">
        <f>E124*H124</f>
        <v>0.26781300000000002</v>
      </c>
      <c r="J124" s="239">
        <v>0</v>
      </c>
      <c r="K124" s="240">
        <f>E124*J124</f>
        <v>0</v>
      </c>
      <c r="O124" s="232">
        <v>2</v>
      </c>
      <c r="AA124" s="205">
        <v>1</v>
      </c>
      <c r="AB124" s="205">
        <v>1</v>
      </c>
      <c r="AC124" s="205">
        <v>1</v>
      </c>
      <c r="AZ124" s="205">
        <v>1</v>
      </c>
      <c r="BA124" s="205">
        <f>IF(AZ124=1,G124,0)</f>
        <v>0</v>
      </c>
      <c r="BB124" s="205">
        <f>IF(AZ124=2,G124,0)</f>
        <v>0</v>
      </c>
      <c r="BC124" s="205">
        <f>IF(AZ124=3,G124,0)</f>
        <v>0</v>
      </c>
      <c r="BD124" s="205">
        <f>IF(AZ124=4,G124,0)</f>
        <v>0</v>
      </c>
      <c r="BE124" s="205">
        <f>IF(AZ124=5,G124,0)</f>
        <v>0</v>
      </c>
      <c r="CA124" s="232">
        <v>1</v>
      </c>
      <c r="CB124" s="232">
        <v>1</v>
      </c>
    </row>
    <row r="125" spans="1:80">
      <c r="A125" s="241"/>
      <c r="B125" s="245"/>
      <c r="C125" s="375" t="s">
        <v>1873</v>
      </c>
      <c r="D125" s="376"/>
      <c r="E125" s="246">
        <v>2.2749999999999999</v>
      </c>
      <c r="F125" s="247"/>
      <c r="G125" s="248"/>
      <c r="H125" s="249"/>
      <c r="I125" s="243"/>
      <c r="J125" s="250"/>
      <c r="K125" s="243"/>
      <c r="M125" s="244" t="s">
        <v>1873</v>
      </c>
      <c r="O125" s="232"/>
    </row>
    <row r="126" spans="1:80">
      <c r="A126" s="233">
        <v>39</v>
      </c>
      <c r="B126" s="234" t="s">
        <v>1874</v>
      </c>
      <c r="C126" s="235" t="s">
        <v>1875</v>
      </c>
      <c r="D126" s="236" t="s">
        <v>1739</v>
      </c>
      <c r="E126" s="237">
        <v>9.9749999999999996</v>
      </c>
      <c r="F126" s="237">
        <v>0</v>
      </c>
      <c r="G126" s="238">
        <f>E126*F126</f>
        <v>0</v>
      </c>
      <c r="H126" s="239">
        <v>0.15262000000000001</v>
      </c>
      <c r="I126" s="240">
        <f>E126*H126</f>
        <v>1.5223845</v>
      </c>
      <c r="J126" s="239">
        <v>0</v>
      </c>
      <c r="K126" s="240">
        <f>E126*J126</f>
        <v>0</v>
      </c>
      <c r="O126" s="232">
        <v>2</v>
      </c>
      <c r="AA126" s="205">
        <v>1</v>
      </c>
      <c r="AB126" s="205">
        <v>1</v>
      </c>
      <c r="AC126" s="205">
        <v>1</v>
      </c>
      <c r="AZ126" s="205">
        <v>1</v>
      </c>
      <c r="BA126" s="205">
        <f>IF(AZ126=1,G126,0)</f>
        <v>0</v>
      </c>
      <c r="BB126" s="205">
        <f>IF(AZ126=2,G126,0)</f>
        <v>0</v>
      </c>
      <c r="BC126" s="205">
        <f>IF(AZ126=3,G126,0)</f>
        <v>0</v>
      </c>
      <c r="BD126" s="205">
        <f>IF(AZ126=4,G126,0)</f>
        <v>0</v>
      </c>
      <c r="BE126" s="205">
        <f>IF(AZ126=5,G126,0)</f>
        <v>0</v>
      </c>
      <c r="CA126" s="232">
        <v>1</v>
      </c>
      <c r="CB126" s="232">
        <v>1</v>
      </c>
    </row>
    <row r="127" spans="1:80">
      <c r="A127" s="241"/>
      <c r="B127" s="245"/>
      <c r="C127" s="375" t="s">
        <v>1876</v>
      </c>
      <c r="D127" s="376"/>
      <c r="E127" s="246">
        <v>9.9749999999999996</v>
      </c>
      <c r="F127" s="247"/>
      <c r="G127" s="248"/>
      <c r="H127" s="249"/>
      <c r="I127" s="243"/>
      <c r="J127" s="250"/>
      <c r="K127" s="243"/>
      <c r="M127" s="244" t="s">
        <v>1876</v>
      </c>
      <c r="O127" s="232"/>
    </row>
    <row r="128" spans="1:80">
      <c r="A128" s="233">
        <v>40</v>
      </c>
      <c r="B128" s="234" t="s">
        <v>1877</v>
      </c>
      <c r="C128" s="235" t="s">
        <v>1878</v>
      </c>
      <c r="D128" s="236" t="s">
        <v>1739</v>
      </c>
      <c r="E128" s="237">
        <v>9.7624999999999993</v>
      </c>
      <c r="F128" s="237">
        <v>0</v>
      </c>
      <c r="G128" s="238">
        <f>E128*F128</f>
        <v>0</v>
      </c>
      <c r="H128" s="239">
        <v>0.19481999999999999</v>
      </c>
      <c r="I128" s="240">
        <f>E128*H128</f>
        <v>1.9019302499999997</v>
      </c>
      <c r="J128" s="239">
        <v>0</v>
      </c>
      <c r="K128" s="240">
        <f>E128*J128</f>
        <v>0</v>
      </c>
      <c r="O128" s="232">
        <v>2</v>
      </c>
      <c r="AA128" s="205">
        <v>1</v>
      </c>
      <c r="AB128" s="205">
        <v>1</v>
      </c>
      <c r="AC128" s="205">
        <v>1</v>
      </c>
      <c r="AZ128" s="205">
        <v>1</v>
      </c>
      <c r="BA128" s="205">
        <f>IF(AZ128=1,G128,0)</f>
        <v>0</v>
      </c>
      <c r="BB128" s="205">
        <f>IF(AZ128=2,G128,0)</f>
        <v>0</v>
      </c>
      <c r="BC128" s="205">
        <f>IF(AZ128=3,G128,0)</f>
        <v>0</v>
      </c>
      <c r="BD128" s="205">
        <f>IF(AZ128=4,G128,0)</f>
        <v>0</v>
      </c>
      <c r="BE128" s="205">
        <f>IF(AZ128=5,G128,0)</f>
        <v>0</v>
      </c>
      <c r="CA128" s="232">
        <v>1</v>
      </c>
      <c r="CB128" s="232">
        <v>1</v>
      </c>
    </row>
    <row r="129" spans="1:80">
      <c r="A129" s="241"/>
      <c r="B129" s="245"/>
      <c r="C129" s="375" t="s">
        <v>1879</v>
      </c>
      <c r="D129" s="376"/>
      <c r="E129" s="246">
        <v>9.7624999999999993</v>
      </c>
      <c r="F129" s="247"/>
      <c r="G129" s="248"/>
      <c r="H129" s="249"/>
      <c r="I129" s="243"/>
      <c r="J129" s="250"/>
      <c r="K129" s="243"/>
      <c r="M129" s="244" t="s">
        <v>1879</v>
      </c>
      <c r="O129" s="232"/>
    </row>
    <row r="130" spans="1:80">
      <c r="A130" s="233">
        <v>41</v>
      </c>
      <c r="B130" s="234" t="s">
        <v>1880</v>
      </c>
      <c r="C130" s="235" t="s">
        <v>1881</v>
      </c>
      <c r="D130" s="236" t="s">
        <v>1739</v>
      </c>
      <c r="E130" s="237">
        <v>72.239999999999995</v>
      </c>
      <c r="F130" s="237">
        <v>0</v>
      </c>
      <c r="G130" s="238">
        <f>E130*F130</f>
        <v>0</v>
      </c>
      <c r="H130" s="239">
        <v>0</v>
      </c>
      <c r="I130" s="240">
        <f>E130*H130</f>
        <v>0</v>
      </c>
      <c r="J130" s="239">
        <v>0</v>
      </c>
      <c r="K130" s="240">
        <f>E130*J130</f>
        <v>0</v>
      </c>
      <c r="O130" s="232">
        <v>2</v>
      </c>
      <c r="AA130" s="205">
        <v>1</v>
      </c>
      <c r="AB130" s="205">
        <v>1</v>
      </c>
      <c r="AC130" s="205">
        <v>1</v>
      </c>
      <c r="AZ130" s="205">
        <v>1</v>
      </c>
      <c r="BA130" s="205">
        <f>IF(AZ130=1,G130,0)</f>
        <v>0</v>
      </c>
      <c r="BB130" s="205">
        <f>IF(AZ130=2,G130,0)</f>
        <v>0</v>
      </c>
      <c r="BC130" s="205">
        <f>IF(AZ130=3,G130,0)</f>
        <v>0</v>
      </c>
      <c r="BD130" s="205">
        <f>IF(AZ130=4,G130,0)</f>
        <v>0</v>
      </c>
      <c r="BE130" s="205">
        <f>IF(AZ130=5,G130,0)</f>
        <v>0</v>
      </c>
      <c r="CA130" s="232">
        <v>1</v>
      </c>
      <c r="CB130" s="232">
        <v>1</v>
      </c>
    </row>
    <row r="131" spans="1:80">
      <c r="A131" s="241"/>
      <c r="B131" s="245"/>
      <c r="C131" s="375" t="s">
        <v>1882</v>
      </c>
      <c r="D131" s="376"/>
      <c r="E131" s="246">
        <v>56.49</v>
      </c>
      <c r="F131" s="247"/>
      <c r="G131" s="248"/>
      <c r="H131" s="249"/>
      <c r="I131" s="243"/>
      <c r="J131" s="250"/>
      <c r="K131" s="243"/>
      <c r="M131" s="244" t="s">
        <v>1882</v>
      </c>
      <c r="O131" s="232"/>
    </row>
    <row r="132" spans="1:80">
      <c r="A132" s="241"/>
      <c r="B132" s="245"/>
      <c r="C132" s="375" t="s">
        <v>1883</v>
      </c>
      <c r="D132" s="376"/>
      <c r="E132" s="246">
        <v>15.75</v>
      </c>
      <c r="F132" s="247"/>
      <c r="G132" s="248"/>
      <c r="H132" s="249"/>
      <c r="I132" s="243"/>
      <c r="J132" s="250"/>
      <c r="K132" s="243"/>
      <c r="M132" s="244" t="s">
        <v>1883</v>
      </c>
      <c r="O132" s="232"/>
    </row>
    <row r="133" spans="1:80">
      <c r="A133" s="233">
        <v>42</v>
      </c>
      <c r="B133" s="234" t="s">
        <v>1884</v>
      </c>
      <c r="C133" s="235" t="s">
        <v>1885</v>
      </c>
      <c r="D133" s="236" t="s">
        <v>1886</v>
      </c>
      <c r="E133" s="237">
        <v>0.18129999999999999</v>
      </c>
      <c r="F133" s="237">
        <v>0</v>
      </c>
      <c r="G133" s="238">
        <f>E133*F133</f>
        <v>0</v>
      </c>
      <c r="H133" s="239">
        <v>1</v>
      </c>
      <c r="I133" s="240">
        <f>E133*H133</f>
        <v>0.18129999999999999</v>
      </c>
      <c r="J133" s="239"/>
      <c r="K133" s="240">
        <f>E133*J133</f>
        <v>0</v>
      </c>
      <c r="O133" s="232">
        <v>2</v>
      </c>
      <c r="AA133" s="205">
        <v>3</v>
      </c>
      <c r="AB133" s="205">
        <v>7</v>
      </c>
      <c r="AC133" s="205">
        <v>13384435</v>
      </c>
      <c r="AZ133" s="205">
        <v>1</v>
      </c>
      <c r="BA133" s="205">
        <f>IF(AZ133=1,G133,0)</f>
        <v>0</v>
      </c>
      <c r="BB133" s="205">
        <f>IF(AZ133=2,G133,0)</f>
        <v>0</v>
      </c>
      <c r="BC133" s="205">
        <f>IF(AZ133=3,G133,0)</f>
        <v>0</v>
      </c>
      <c r="BD133" s="205">
        <f>IF(AZ133=4,G133,0)</f>
        <v>0</v>
      </c>
      <c r="BE133" s="205">
        <f>IF(AZ133=5,G133,0)</f>
        <v>0</v>
      </c>
      <c r="CA133" s="232">
        <v>3</v>
      </c>
      <c r="CB133" s="232">
        <v>7</v>
      </c>
    </row>
    <row r="134" spans="1:80">
      <c r="A134" s="241"/>
      <c r="B134" s="245"/>
      <c r="C134" s="375" t="s">
        <v>1887</v>
      </c>
      <c r="D134" s="376"/>
      <c r="E134" s="246">
        <v>0</v>
      </c>
      <c r="F134" s="247"/>
      <c r="G134" s="248"/>
      <c r="H134" s="249"/>
      <c r="I134" s="243"/>
      <c r="J134" s="250"/>
      <c r="K134" s="243"/>
      <c r="M134" s="244" t="s">
        <v>1887</v>
      </c>
      <c r="O134" s="232"/>
    </row>
    <row r="135" spans="1:80">
      <c r="A135" s="241"/>
      <c r="B135" s="245"/>
      <c r="C135" s="375" t="s">
        <v>1888</v>
      </c>
      <c r="D135" s="376"/>
      <c r="E135" s="246">
        <v>0.18129999999999999</v>
      </c>
      <c r="F135" s="247"/>
      <c r="G135" s="248"/>
      <c r="H135" s="249"/>
      <c r="I135" s="243"/>
      <c r="J135" s="250"/>
      <c r="K135" s="243"/>
      <c r="M135" s="244" t="s">
        <v>1888</v>
      </c>
      <c r="O135" s="232"/>
    </row>
    <row r="136" spans="1:80">
      <c r="A136" s="233">
        <v>43</v>
      </c>
      <c r="B136" s="234" t="s">
        <v>1889</v>
      </c>
      <c r="C136" s="235" t="s">
        <v>1890</v>
      </c>
      <c r="D136" s="236" t="s">
        <v>1886</v>
      </c>
      <c r="E136" s="237">
        <v>0.27300000000000002</v>
      </c>
      <c r="F136" s="237">
        <v>0</v>
      </c>
      <c r="G136" s="238">
        <f>E136*F136</f>
        <v>0</v>
      </c>
      <c r="H136" s="239">
        <v>1</v>
      </c>
      <c r="I136" s="240">
        <f>E136*H136</f>
        <v>0.27300000000000002</v>
      </c>
      <c r="J136" s="239"/>
      <c r="K136" s="240">
        <f>E136*J136</f>
        <v>0</v>
      </c>
      <c r="O136" s="232">
        <v>2</v>
      </c>
      <c r="AA136" s="205">
        <v>3</v>
      </c>
      <c r="AB136" s="205">
        <v>1</v>
      </c>
      <c r="AC136" s="205">
        <v>13384440</v>
      </c>
      <c r="AZ136" s="205">
        <v>1</v>
      </c>
      <c r="BA136" s="205">
        <f>IF(AZ136=1,G136,0)</f>
        <v>0</v>
      </c>
      <c r="BB136" s="205">
        <f>IF(AZ136=2,G136,0)</f>
        <v>0</v>
      </c>
      <c r="BC136" s="205">
        <f>IF(AZ136=3,G136,0)</f>
        <v>0</v>
      </c>
      <c r="BD136" s="205">
        <f>IF(AZ136=4,G136,0)</f>
        <v>0</v>
      </c>
      <c r="BE136" s="205">
        <f>IF(AZ136=5,G136,0)</f>
        <v>0</v>
      </c>
      <c r="CA136" s="232">
        <v>3</v>
      </c>
      <c r="CB136" s="232">
        <v>1</v>
      </c>
    </row>
    <row r="137" spans="1:80">
      <c r="A137" s="241"/>
      <c r="B137" s="245"/>
      <c r="C137" s="375" t="s">
        <v>1887</v>
      </c>
      <c r="D137" s="376"/>
      <c r="E137" s="246">
        <v>0</v>
      </c>
      <c r="F137" s="247"/>
      <c r="G137" s="248"/>
      <c r="H137" s="249"/>
      <c r="I137" s="243"/>
      <c r="J137" s="250"/>
      <c r="K137" s="243"/>
      <c r="M137" s="244" t="s">
        <v>1887</v>
      </c>
      <c r="O137" s="232"/>
    </row>
    <row r="138" spans="1:80">
      <c r="A138" s="241"/>
      <c r="B138" s="245"/>
      <c r="C138" s="375" t="s">
        <v>1891</v>
      </c>
      <c r="D138" s="376"/>
      <c r="E138" s="246">
        <v>0.27300000000000002</v>
      </c>
      <c r="F138" s="247"/>
      <c r="G138" s="248"/>
      <c r="H138" s="249"/>
      <c r="I138" s="243"/>
      <c r="J138" s="250"/>
      <c r="K138" s="243"/>
      <c r="M138" s="244" t="s">
        <v>1891</v>
      </c>
      <c r="O138" s="232"/>
    </row>
    <row r="139" spans="1:80">
      <c r="A139" s="251"/>
      <c r="B139" s="252" t="s">
        <v>1662</v>
      </c>
      <c r="C139" s="253" t="s">
        <v>1790</v>
      </c>
      <c r="D139" s="254"/>
      <c r="E139" s="255"/>
      <c r="F139" s="256"/>
      <c r="G139" s="257">
        <f>SUM(G60:G138)</f>
        <v>0</v>
      </c>
      <c r="H139" s="258"/>
      <c r="I139" s="259">
        <f>SUM(I60:I138)</f>
        <v>124.38485445899998</v>
      </c>
      <c r="J139" s="258"/>
      <c r="K139" s="259">
        <f>SUM(K60:K138)</f>
        <v>0</v>
      </c>
      <c r="O139" s="232">
        <v>4</v>
      </c>
      <c r="BA139" s="260">
        <f>SUM(BA60:BA138)</f>
        <v>0</v>
      </c>
      <c r="BB139" s="260">
        <f>SUM(BB60:BB138)</f>
        <v>0</v>
      </c>
      <c r="BC139" s="260">
        <f>SUM(BC60:BC138)</f>
        <v>0</v>
      </c>
      <c r="BD139" s="260">
        <f>SUM(BD60:BD138)</f>
        <v>0</v>
      </c>
      <c r="BE139" s="260">
        <f>SUM(BE60:BE138)</f>
        <v>0</v>
      </c>
    </row>
    <row r="140" spans="1:80">
      <c r="A140" s="222" t="s">
        <v>1659</v>
      </c>
      <c r="B140" s="223" t="s">
        <v>1892</v>
      </c>
      <c r="C140" s="224" t="s">
        <v>1893</v>
      </c>
      <c r="D140" s="225"/>
      <c r="E140" s="226"/>
      <c r="F140" s="226"/>
      <c r="G140" s="227"/>
      <c r="H140" s="228"/>
      <c r="I140" s="229"/>
      <c r="J140" s="230"/>
      <c r="K140" s="231"/>
      <c r="O140" s="232">
        <v>1</v>
      </c>
    </row>
    <row r="141" spans="1:80">
      <c r="A141" s="233">
        <v>44</v>
      </c>
      <c r="B141" s="234" t="s">
        <v>1895</v>
      </c>
      <c r="C141" s="235" t="s">
        <v>1896</v>
      </c>
      <c r="D141" s="236" t="s">
        <v>1798</v>
      </c>
      <c r="E141" s="237">
        <v>206</v>
      </c>
      <c r="F141" s="237">
        <v>0</v>
      </c>
      <c r="G141" s="238">
        <f>E141*F141</f>
        <v>0</v>
      </c>
      <c r="H141" s="239">
        <v>2.3800000000000002E-3</v>
      </c>
      <c r="I141" s="240">
        <f>E141*H141</f>
        <v>0.49028000000000005</v>
      </c>
      <c r="J141" s="239">
        <v>0</v>
      </c>
      <c r="K141" s="240">
        <f>E141*J141</f>
        <v>0</v>
      </c>
      <c r="O141" s="232">
        <v>2</v>
      </c>
      <c r="AA141" s="205">
        <v>1</v>
      </c>
      <c r="AB141" s="205">
        <v>1</v>
      </c>
      <c r="AC141" s="205">
        <v>1</v>
      </c>
      <c r="AZ141" s="205">
        <v>1</v>
      </c>
      <c r="BA141" s="205">
        <f>IF(AZ141=1,G141,0)</f>
        <v>0</v>
      </c>
      <c r="BB141" s="205">
        <f>IF(AZ141=2,G141,0)</f>
        <v>0</v>
      </c>
      <c r="BC141" s="205">
        <f>IF(AZ141=3,G141,0)</f>
        <v>0</v>
      </c>
      <c r="BD141" s="205">
        <f>IF(AZ141=4,G141,0)</f>
        <v>0</v>
      </c>
      <c r="BE141" s="205">
        <f>IF(AZ141=5,G141,0)</f>
        <v>0</v>
      </c>
      <c r="CA141" s="232">
        <v>1</v>
      </c>
      <c r="CB141" s="232">
        <v>1</v>
      </c>
    </row>
    <row r="142" spans="1:80">
      <c r="A142" s="241"/>
      <c r="B142" s="245"/>
      <c r="C142" s="375" t="s">
        <v>1897</v>
      </c>
      <c r="D142" s="376"/>
      <c r="E142" s="246">
        <v>28</v>
      </c>
      <c r="F142" s="247"/>
      <c r="G142" s="248"/>
      <c r="H142" s="249"/>
      <c r="I142" s="243"/>
      <c r="J142" s="250"/>
      <c r="K142" s="243"/>
      <c r="M142" s="244" t="s">
        <v>1897</v>
      </c>
      <c r="O142" s="232"/>
    </row>
    <row r="143" spans="1:80">
      <c r="A143" s="241"/>
      <c r="B143" s="245"/>
      <c r="C143" s="375" t="s">
        <v>1898</v>
      </c>
      <c r="D143" s="376"/>
      <c r="E143" s="246">
        <v>178</v>
      </c>
      <c r="F143" s="247"/>
      <c r="G143" s="248"/>
      <c r="H143" s="249"/>
      <c r="I143" s="243"/>
      <c r="J143" s="250"/>
      <c r="K143" s="243"/>
      <c r="M143" s="244" t="s">
        <v>1898</v>
      </c>
      <c r="O143" s="232"/>
    </row>
    <row r="144" spans="1:80" ht="22.5">
      <c r="A144" s="233">
        <v>45</v>
      </c>
      <c r="B144" s="234" t="s">
        <v>1899</v>
      </c>
      <c r="C144" s="235" t="s">
        <v>1900</v>
      </c>
      <c r="D144" s="236" t="s">
        <v>1798</v>
      </c>
      <c r="E144" s="237">
        <v>38</v>
      </c>
      <c r="F144" s="237">
        <v>0</v>
      </c>
      <c r="G144" s="238">
        <f>E144*F144</f>
        <v>0</v>
      </c>
      <c r="H144" s="239">
        <v>5.8000000000000003E-2</v>
      </c>
      <c r="I144" s="240">
        <f>E144*H144</f>
        <v>2.2040000000000002</v>
      </c>
      <c r="J144" s="239">
        <v>0</v>
      </c>
      <c r="K144" s="240">
        <f>E144*J144</f>
        <v>0</v>
      </c>
      <c r="O144" s="232">
        <v>2</v>
      </c>
      <c r="AA144" s="205">
        <v>1</v>
      </c>
      <c r="AB144" s="205">
        <v>1</v>
      </c>
      <c r="AC144" s="205">
        <v>1</v>
      </c>
      <c r="AZ144" s="205">
        <v>1</v>
      </c>
      <c r="BA144" s="205">
        <f>IF(AZ144=1,G144,0)</f>
        <v>0</v>
      </c>
      <c r="BB144" s="205">
        <f>IF(AZ144=2,G144,0)</f>
        <v>0</v>
      </c>
      <c r="BC144" s="205">
        <f>IF(AZ144=3,G144,0)</f>
        <v>0</v>
      </c>
      <c r="BD144" s="205">
        <f>IF(AZ144=4,G144,0)</f>
        <v>0</v>
      </c>
      <c r="BE144" s="205">
        <f>IF(AZ144=5,G144,0)</f>
        <v>0</v>
      </c>
      <c r="CA144" s="232">
        <v>1</v>
      </c>
      <c r="CB144" s="232">
        <v>1</v>
      </c>
    </row>
    <row r="145" spans="1:80">
      <c r="A145" s="241"/>
      <c r="B145" s="245"/>
      <c r="C145" s="375" t="s">
        <v>1901</v>
      </c>
      <c r="D145" s="376"/>
      <c r="E145" s="246">
        <v>38</v>
      </c>
      <c r="F145" s="247"/>
      <c r="G145" s="248"/>
      <c r="H145" s="249"/>
      <c r="I145" s="243"/>
      <c r="J145" s="250"/>
      <c r="K145" s="243"/>
      <c r="M145" s="244" t="s">
        <v>1901</v>
      </c>
      <c r="O145" s="232"/>
    </row>
    <row r="146" spans="1:80">
      <c r="A146" s="233">
        <v>46</v>
      </c>
      <c r="B146" s="234" t="s">
        <v>1902</v>
      </c>
      <c r="C146" s="235" t="s">
        <v>1903</v>
      </c>
      <c r="D146" s="236" t="s">
        <v>1798</v>
      </c>
      <c r="E146" s="237">
        <v>28</v>
      </c>
      <c r="F146" s="237">
        <v>0</v>
      </c>
      <c r="G146" s="238">
        <f>E146*F146</f>
        <v>0</v>
      </c>
      <c r="H146" s="239">
        <v>3.5999999999999997E-2</v>
      </c>
      <c r="I146" s="240">
        <f>E146*H146</f>
        <v>1.008</v>
      </c>
      <c r="J146" s="239"/>
      <c r="K146" s="240">
        <f>E146*J146</f>
        <v>0</v>
      </c>
      <c r="O146" s="232">
        <v>2</v>
      </c>
      <c r="AA146" s="205">
        <v>3</v>
      </c>
      <c r="AB146" s="205">
        <v>1</v>
      </c>
      <c r="AC146" s="205">
        <v>59341210</v>
      </c>
      <c r="AZ146" s="205">
        <v>1</v>
      </c>
      <c r="BA146" s="205">
        <f>IF(AZ146=1,G146,0)</f>
        <v>0</v>
      </c>
      <c r="BB146" s="205">
        <f>IF(AZ146=2,G146,0)</f>
        <v>0</v>
      </c>
      <c r="BC146" s="205">
        <f>IF(AZ146=3,G146,0)</f>
        <v>0</v>
      </c>
      <c r="BD146" s="205">
        <f>IF(AZ146=4,G146,0)</f>
        <v>0</v>
      </c>
      <c r="BE146" s="205">
        <f>IF(AZ146=5,G146,0)</f>
        <v>0</v>
      </c>
      <c r="CA146" s="232">
        <v>3</v>
      </c>
      <c r="CB146" s="232">
        <v>1</v>
      </c>
    </row>
    <row r="147" spans="1:80">
      <c r="A147" s="241"/>
      <c r="B147" s="245"/>
      <c r="C147" s="375" t="s">
        <v>1904</v>
      </c>
      <c r="D147" s="376"/>
      <c r="E147" s="246">
        <v>28</v>
      </c>
      <c r="F147" s="247"/>
      <c r="G147" s="248"/>
      <c r="H147" s="249"/>
      <c r="I147" s="243"/>
      <c r="J147" s="250"/>
      <c r="K147" s="243"/>
      <c r="M147" s="244" t="s">
        <v>1904</v>
      </c>
      <c r="O147" s="232"/>
    </row>
    <row r="148" spans="1:80">
      <c r="A148" s="251"/>
      <c r="B148" s="252" t="s">
        <v>1662</v>
      </c>
      <c r="C148" s="253" t="s">
        <v>1894</v>
      </c>
      <c r="D148" s="254"/>
      <c r="E148" s="255"/>
      <c r="F148" s="256"/>
      <c r="G148" s="257">
        <f>SUM(G140:G147)</f>
        <v>0</v>
      </c>
      <c r="H148" s="258"/>
      <c r="I148" s="259">
        <f>SUM(I140:I147)</f>
        <v>3.70228</v>
      </c>
      <c r="J148" s="258"/>
      <c r="K148" s="259">
        <f>SUM(K140:K147)</f>
        <v>0</v>
      </c>
      <c r="O148" s="232">
        <v>4</v>
      </c>
      <c r="BA148" s="260">
        <f>SUM(BA140:BA147)</f>
        <v>0</v>
      </c>
      <c r="BB148" s="260">
        <f>SUM(BB140:BB147)</f>
        <v>0</v>
      </c>
      <c r="BC148" s="260">
        <f>SUM(BC140:BC147)</f>
        <v>0</v>
      </c>
      <c r="BD148" s="260">
        <f>SUM(BD140:BD147)</f>
        <v>0</v>
      </c>
      <c r="BE148" s="260">
        <f>SUM(BE140:BE147)</f>
        <v>0</v>
      </c>
    </row>
    <row r="149" spans="1:80">
      <c r="A149" s="222" t="s">
        <v>1659</v>
      </c>
      <c r="B149" s="223" t="s">
        <v>1905</v>
      </c>
      <c r="C149" s="224" t="s">
        <v>1906</v>
      </c>
      <c r="D149" s="225"/>
      <c r="E149" s="226"/>
      <c r="F149" s="226"/>
      <c r="G149" s="227"/>
      <c r="H149" s="228"/>
      <c r="I149" s="229"/>
      <c r="J149" s="230"/>
      <c r="K149" s="231"/>
      <c r="O149" s="232">
        <v>1</v>
      </c>
    </row>
    <row r="150" spans="1:80">
      <c r="A150" s="233">
        <v>47</v>
      </c>
      <c r="B150" s="234" t="s">
        <v>1908</v>
      </c>
      <c r="C150" s="235" t="s">
        <v>1909</v>
      </c>
      <c r="D150" s="236" t="s">
        <v>1739</v>
      </c>
      <c r="E150" s="237">
        <v>4.3122999999999996</v>
      </c>
      <c r="F150" s="237">
        <v>0</v>
      </c>
      <c r="G150" s="238">
        <f>E150*F150</f>
        <v>0</v>
      </c>
      <c r="H150" s="239">
        <v>0.16847999999999999</v>
      </c>
      <c r="I150" s="240">
        <f>E150*H150</f>
        <v>0.72653630399999991</v>
      </c>
      <c r="J150" s="239">
        <v>0</v>
      </c>
      <c r="K150" s="240">
        <f>E150*J150</f>
        <v>0</v>
      </c>
      <c r="O150" s="232">
        <v>2</v>
      </c>
      <c r="AA150" s="205">
        <v>1</v>
      </c>
      <c r="AB150" s="205">
        <v>1</v>
      </c>
      <c r="AC150" s="205">
        <v>1</v>
      </c>
      <c r="AZ150" s="205">
        <v>1</v>
      </c>
      <c r="BA150" s="205">
        <f>IF(AZ150=1,G150,0)</f>
        <v>0</v>
      </c>
      <c r="BB150" s="205">
        <f>IF(AZ150=2,G150,0)</f>
        <v>0</v>
      </c>
      <c r="BC150" s="205">
        <f>IF(AZ150=3,G150,0)</f>
        <v>0</v>
      </c>
      <c r="BD150" s="205">
        <f>IF(AZ150=4,G150,0)</f>
        <v>0</v>
      </c>
      <c r="BE150" s="205">
        <f>IF(AZ150=5,G150,0)</f>
        <v>0</v>
      </c>
      <c r="CA150" s="232">
        <v>1</v>
      </c>
      <c r="CB150" s="232">
        <v>1</v>
      </c>
    </row>
    <row r="151" spans="1:80">
      <c r="A151" s="241"/>
      <c r="B151" s="245"/>
      <c r="C151" s="375" t="s">
        <v>1910</v>
      </c>
      <c r="D151" s="376"/>
      <c r="E151" s="246">
        <v>4.3122999999999996</v>
      </c>
      <c r="F151" s="247"/>
      <c r="G151" s="248"/>
      <c r="H151" s="249"/>
      <c r="I151" s="243"/>
      <c r="J151" s="250"/>
      <c r="K151" s="243"/>
      <c r="M151" s="244" t="s">
        <v>1910</v>
      </c>
      <c r="O151" s="232"/>
    </row>
    <row r="152" spans="1:80">
      <c r="A152" s="233">
        <v>48</v>
      </c>
      <c r="B152" s="234" t="s">
        <v>1911</v>
      </c>
      <c r="C152" s="235" t="s">
        <v>1912</v>
      </c>
      <c r="D152" s="236" t="s">
        <v>1739</v>
      </c>
      <c r="E152" s="237">
        <v>5</v>
      </c>
      <c r="F152" s="237">
        <v>0</v>
      </c>
      <c r="G152" s="238">
        <f>E152*F152</f>
        <v>0</v>
      </c>
      <c r="H152" s="239">
        <v>0.13200000000000001</v>
      </c>
      <c r="I152" s="240">
        <f>E152*H152</f>
        <v>0.66</v>
      </c>
      <c r="J152" s="239"/>
      <c r="K152" s="240">
        <f>E152*J152</f>
        <v>0</v>
      </c>
      <c r="O152" s="232">
        <v>2</v>
      </c>
      <c r="AA152" s="205">
        <v>3</v>
      </c>
      <c r="AB152" s="205">
        <v>1</v>
      </c>
      <c r="AC152" s="205">
        <v>59245621</v>
      </c>
      <c r="AZ152" s="205">
        <v>1</v>
      </c>
      <c r="BA152" s="205">
        <f>IF(AZ152=1,G152,0)</f>
        <v>0</v>
      </c>
      <c r="BB152" s="205">
        <f>IF(AZ152=2,G152,0)</f>
        <v>0</v>
      </c>
      <c r="BC152" s="205">
        <f>IF(AZ152=3,G152,0)</f>
        <v>0</v>
      </c>
      <c r="BD152" s="205">
        <f>IF(AZ152=4,G152,0)</f>
        <v>0</v>
      </c>
      <c r="BE152" s="205">
        <f>IF(AZ152=5,G152,0)</f>
        <v>0</v>
      </c>
      <c r="CA152" s="232">
        <v>3</v>
      </c>
      <c r="CB152" s="232">
        <v>1</v>
      </c>
    </row>
    <row r="153" spans="1:80">
      <c r="A153" s="241"/>
      <c r="B153" s="245"/>
      <c r="C153" s="375" t="s">
        <v>1905</v>
      </c>
      <c r="D153" s="376"/>
      <c r="E153" s="246">
        <v>5</v>
      </c>
      <c r="F153" s="247"/>
      <c r="G153" s="248"/>
      <c r="H153" s="249"/>
      <c r="I153" s="243"/>
      <c r="J153" s="250"/>
      <c r="K153" s="243"/>
      <c r="M153" s="244">
        <v>5</v>
      </c>
      <c r="O153" s="232"/>
    </row>
    <row r="154" spans="1:80">
      <c r="A154" s="251"/>
      <c r="B154" s="252" t="s">
        <v>1662</v>
      </c>
      <c r="C154" s="253" t="s">
        <v>1907</v>
      </c>
      <c r="D154" s="254"/>
      <c r="E154" s="255"/>
      <c r="F154" s="256"/>
      <c r="G154" s="257">
        <f>SUM(G149:G153)</f>
        <v>0</v>
      </c>
      <c r="H154" s="258"/>
      <c r="I154" s="259">
        <f>SUM(I149:I153)</f>
        <v>1.3865363039999998</v>
      </c>
      <c r="J154" s="258"/>
      <c r="K154" s="259">
        <f>SUM(K149:K153)</f>
        <v>0</v>
      </c>
      <c r="O154" s="232">
        <v>4</v>
      </c>
      <c r="BA154" s="260">
        <f>SUM(BA149:BA153)</f>
        <v>0</v>
      </c>
      <c r="BB154" s="260">
        <f>SUM(BB149:BB153)</f>
        <v>0</v>
      </c>
      <c r="BC154" s="260">
        <f>SUM(BC149:BC153)</f>
        <v>0</v>
      </c>
      <c r="BD154" s="260">
        <f>SUM(BD149:BD153)</f>
        <v>0</v>
      </c>
      <c r="BE154" s="260">
        <f>SUM(BE149:BE153)</f>
        <v>0</v>
      </c>
    </row>
    <row r="155" spans="1:80">
      <c r="A155" s="222" t="s">
        <v>1659</v>
      </c>
      <c r="B155" s="223" t="s">
        <v>1913</v>
      </c>
      <c r="C155" s="224" t="s">
        <v>1914</v>
      </c>
      <c r="D155" s="225"/>
      <c r="E155" s="226"/>
      <c r="F155" s="226"/>
      <c r="G155" s="227"/>
      <c r="H155" s="228"/>
      <c r="I155" s="229"/>
      <c r="J155" s="230"/>
      <c r="K155" s="231"/>
      <c r="O155" s="232">
        <v>1</v>
      </c>
    </row>
    <row r="156" spans="1:80">
      <c r="A156" s="233">
        <v>49</v>
      </c>
      <c r="B156" s="234" t="s">
        <v>1916</v>
      </c>
      <c r="C156" s="235" t="s">
        <v>1917</v>
      </c>
      <c r="D156" s="236" t="s">
        <v>1739</v>
      </c>
      <c r="E156" s="237">
        <v>72.290000000000006</v>
      </c>
      <c r="F156" s="237">
        <v>0</v>
      </c>
      <c r="G156" s="238">
        <f>E156*F156</f>
        <v>0</v>
      </c>
      <c r="H156" s="239">
        <v>4.0000000000000003E-5</v>
      </c>
      <c r="I156" s="240">
        <f>E156*H156</f>
        <v>2.8916000000000007E-3</v>
      </c>
      <c r="J156" s="239">
        <v>0</v>
      </c>
      <c r="K156" s="240">
        <f>E156*J156</f>
        <v>0</v>
      </c>
      <c r="O156" s="232">
        <v>2</v>
      </c>
      <c r="AA156" s="205">
        <v>1</v>
      </c>
      <c r="AB156" s="205">
        <v>1</v>
      </c>
      <c r="AC156" s="205">
        <v>1</v>
      </c>
      <c r="AZ156" s="205">
        <v>1</v>
      </c>
      <c r="BA156" s="205">
        <f>IF(AZ156=1,G156,0)</f>
        <v>0</v>
      </c>
      <c r="BB156" s="205">
        <f>IF(AZ156=2,G156,0)</f>
        <v>0</v>
      </c>
      <c r="BC156" s="205">
        <f>IF(AZ156=3,G156,0)</f>
        <v>0</v>
      </c>
      <c r="BD156" s="205">
        <f>IF(AZ156=4,G156,0)</f>
        <v>0</v>
      </c>
      <c r="BE156" s="205">
        <f>IF(AZ156=5,G156,0)</f>
        <v>0</v>
      </c>
      <c r="CA156" s="232">
        <v>1</v>
      </c>
      <c r="CB156" s="232">
        <v>1</v>
      </c>
    </row>
    <row r="157" spans="1:80" ht="33.75">
      <c r="A157" s="241"/>
      <c r="B157" s="245"/>
      <c r="C157" s="375" t="s">
        <v>1918</v>
      </c>
      <c r="D157" s="376"/>
      <c r="E157" s="246">
        <v>48.95</v>
      </c>
      <c r="F157" s="247"/>
      <c r="G157" s="248"/>
      <c r="H157" s="249"/>
      <c r="I157" s="243"/>
      <c r="J157" s="250"/>
      <c r="K157" s="243"/>
      <c r="M157" s="244" t="s">
        <v>1918</v>
      </c>
      <c r="O157" s="232"/>
    </row>
    <row r="158" spans="1:80">
      <c r="A158" s="241"/>
      <c r="B158" s="245"/>
      <c r="C158" s="375" t="s">
        <v>1919</v>
      </c>
      <c r="D158" s="376"/>
      <c r="E158" s="246">
        <v>14.34</v>
      </c>
      <c r="F158" s="247"/>
      <c r="G158" s="248"/>
      <c r="H158" s="249"/>
      <c r="I158" s="243"/>
      <c r="J158" s="250"/>
      <c r="K158" s="243"/>
      <c r="M158" s="244" t="s">
        <v>1919</v>
      </c>
      <c r="O158" s="232"/>
    </row>
    <row r="159" spans="1:80">
      <c r="A159" s="241"/>
      <c r="B159" s="245"/>
      <c r="C159" s="375" t="s">
        <v>1920</v>
      </c>
      <c r="D159" s="376"/>
      <c r="E159" s="246">
        <v>9</v>
      </c>
      <c r="F159" s="247"/>
      <c r="G159" s="248"/>
      <c r="H159" s="249"/>
      <c r="I159" s="243"/>
      <c r="J159" s="250"/>
      <c r="K159" s="243"/>
      <c r="M159" s="244" t="s">
        <v>1920</v>
      </c>
      <c r="O159" s="232"/>
    </row>
    <row r="160" spans="1:80">
      <c r="A160" s="233">
        <v>50</v>
      </c>
      <c r="B160" s="234" t="s">
        <v>1921</v>
      </c>
      <c r="C160" s="235" t="s">
        <v>1922</v>
      </c>
      <c r="D160" s="236" t="s">
        <v>1739</v>
      </c>
      <c r="E160" s="237">
        <v>53.88</v>
      </c>
      <c r="F160" s="237">
        <v>0</v>
      </c>
      <c r="G160" s="238">
        <f>E160*F160</f>
        <v>0</v>
      </c>
      <c r="H160" s="239">
        <v>7.9100000000000004E-3</v>
      </c>
      <c r="I160" s="240">
        <f>E160*H160</f>
        <v>0.42619080000000004</v>
      </c>
      <c r="J160" s="239">
        <v>0</v>
      </c>
      <c r="K160" s="240">
        <f>E160*J160</f>
        <v>0</v>
      </c>
      <c r="O160" s="232">
        <v>2</v>
      </c>
      <c r="AA160" s="205">
        <v>1</v>
      </c>
      <c r="AB160" s="205">
        <v>1</v>
      </c>
      <c r="AC160" s="205">
        <v>1</v>
      </c>
      <c r="AZ160" s="205">
        <v>1</v>
      </c>
      <c r="BA160" s="205">
        <f>IF(AZ160=1,G160,0)</f>
        <v>0</v>
      </c>
      <c r="BB160" s="205">
        <f>IF(AZ160=2,G160,0)</f>
        <v>0</v>
      </c>
      <c r="BC160" s="205">
        <f>IF(AZ160=3,G160,0)</f>
        <v>0</v>
      </c>
      <c r="BD160" s="205">
        <f>IF(AZ160=4,G160,0)</f>
        <v>0</v>
      </c>
      <c r="BE160" s="205">
        <f>IF(AZ160=5,G160,0)</f>
        <v>0</v>
      </c>
      <c r="CA160" s="232">
        <v>1</v>
      </c>
      <c r="CB160" s="232">
        <v>1</v>
      </c>
    </row>
    <row r="161" spans="1:80">
      <c r="A161" s="241"/>
      <c r="B161" s="245"/>
      <c r="C161" s="375" t="s">
        <v>1923</v>
      </c>
      <c r="D161" s="376"/>
      <c r="E161" s="246">
        <v>53.88</v>
      </c>
      <c r="F161" s="247"/>
      <c r="G161" s="248"/>
      <c r="H161" s="249"/>
      <c r="I161" s="243"/>
      <c r="J161" s="250"/>
      <c r="K161" s="243"/>
      <c r="M161" s="244" t="s">
        <v>1923</v>
      </c>
      <c r="O161" s="232"/>
    </row>
    <row r="162" spans="1:80">
      <c r="A162" s="233">
        <v>51</v>
      </c>
      <c r="B162" s="234" t="s">
        <v>1924</v>
      </c>
      <c r="C162" s="235" t="s">
        <v>1925</v>
      </c>
      <c r="D162" s="236" t="s">
        <v>1739</v>
      </c>
      <c r="E162" s="237">
        <v>14.61</v>
      </c>
      <c r="F162" s="237">
        <v>0</v>
      </c>
      <c r="G162" s="238">
        <f>E162*F162</f>
        <v>0</v>
      </c>
      <c r="H162" s="239">
        <v>5.2839999999999998E-2</v>
      </c>
      <c r="I162" s="240">
        <f>E162*H162</f>
        <v>0.77199239999999991</v>
      </c>
      <c r="J162" s="239">
        <v>0</v>
      </c>
      <c r="K162" s="240">
        <f>E162*J162</f>
        <v>0</v>
      </c>
      <c r="O162" s="232">
        <v>2</v>
      </c>
      <c r="AA162" s="205">
        <v>1</v>
      </c>
      <c r="AB162" s="205">
        <v>1</v>
      </c>
      <c r="AC162" s="205">
        <v>1</v>
      </c>
      <c r="AZ162" s="205">
        <v>1</v>
      </c>
      <c r="BA162" s="205">
        <f>IF(AZ162=1,G162,0)</f>
        <v>0</v>
      </c>
      <c r="BB162" s="205">
        <f>IF(AZ162=2,G162,0)</f>
        <v>0</v>
      </c>
      <c r="BC162" s="205">
        <f>IF(AZ162=3,G162,0)</f>
        <v>0</v>
      </c>
      <c r="BD162" s="205">
        <f>IF(AZ162=4,G162,0)</f>
        <v>0</v>
      </c>
      <c r="BE162" s="205">
        <f>IF(AZ162=5,G162,0)</f>
        <v>0</v>
      </c>
      <c r="CA162" s="232">
        <v>1</v>
      </c>
      <c r="CB162" s="232">
        <v>1</v>
      </c>
    </row>
    <row r="163" spans="1:80">
      <c r="A163" s="241"/>
      <c r="B163" s="245"/>
      <c r="C163" s="375" t="s">
        <v>1926</v>
      </c>
      <c r="D163" s="376"/>
      <c r="E163" s="246">
        <v>1.2749999999999999</v>
      </c>
      <c r="F163" s="247"/>
      <c r="G163" s="248"/>
      <c r="H163" s="249"/>
      <c r="I163" s="243"/>
      <c r="J163" s="250"/>
      <c r="K163" s="243"/>
      <c r="M163" s="244" t="s">
        <v>1926</v>
      </c>
      <c r="O163" s="232"/>
    </row>
    <row r="164" spans="1:80">
      <c r="A164" s="241"/>
      <c r="B164" s="245"/>
      <c r="C164" s="375" t="s">
        <v>1927</v>
      </c>
      <c r="D164" s="376"/>
      <c r="E164" s="246">
        <v>2.9649999999999999</v>
      </c>
      <c r="F164" s="247"/>
      <c r="G164" s="248"/>
      <c r="H164" s="249"/>
      <c r="I164" s="243"/>
      <c r="J164" s="250"/>
      <c r="K164" s="243"/>
      <c r="M164" s="244" t="s">
        <v>1927</v>
      </c>
      <c r="O164" s="232"/>
    </row>
    <row r="165" spans="1:80">
      <c r="A165" s="241"/>
      <c r="B165" s="245"/>
      <c r="C165" s="375" t="s">
        <v>1928</v>
      </c>
      <c r="D165" s="376"/>
      <c r="E165" s="246">
        <v>1.25</v>
      </c>
      <c r="F165" s="247"/>
      <c r="G165" s="248"/>
      <c r="H165" s="249"/>
      <c r="I165" s="243"/>
      <c r="J165" s="250"/>
      <c r="K165" s="243"/>
      <c r="M165" s="244" t="s">
        <v>1928</v>
      </c>
      <c r="O165" s="232"/>
    </row>
    <row r="166" spans="1:80">
      <c r="A166" s="241"/>
      <c r="B166" s="245"/>
      <c r="C166" s="375" t="s">
        <v>1929</v>
      </c>
      <c r="D166" s="376"/>
      <c r="E166" s="246">
        <v>2.7</v>
      </c>
      <c r="F166" s="247"/>
      <c r="G166" s="248"/>
      <c r="H166" s="249"/>
      <c r="I166" s="243"/>
      <c r="J166" s="250"/>
      <c r="K166" s="243"/>
      <c r="M166" s="244" t="s">
        <v>1929</v>
      </c>
      <c r="O166" s="232"/>
    </row>
    <row r="167" spans="1:80">
      <c r="A167" s="241"/>
      <c r="B167" s="245"/>
      <c r="C167" s="375" t="s">
        <v>1930</v>
      </c>
      <c r="D167" s="376"/>
      <c r="E167" s="246">
        <v>0.9</v>
      </c>
      <c r="F167" s="247"/>
      <c r="G167" s="248"/>
      <c r="H167" s="249"/>
      <c r="I167" s="243"/>
      <c r="J167" s="250"/>
      <c r="K167" s="243"/>
      <c r="M167" s="244" t="s">
        <v>1930</v>
      </c>
      <c r="O167" s="232"/>
    </row>
    <row r="168" spans="1:80">
      <c r="A168" s="241"/>
      <c r="B168" s="245"/>
      <c r="C168" s="375" t="s">
        <v>1931</v>
      </c>
      <c r="D168" s="376"/>
      <c r="E168" s="246">
        <v>0.72</v>
      </c>
      <c r="F168" s="247"/>
      <c r="G168" s="248"/>
      <c r="H168" s="249"/>
      <c r="I168" s="243"/>
      <c r="J168" s="250"/>
      <c r="K168" s="243"/>
      <c r="M168" s="244" t="s">
        <v>1931</v>
      </c>
      <c r="O168" s="232"/>
    </row>
    <row r="169" spans="1:80">
      <c r="A169" s="241"/>
      <c r="B169" s="245"/>
      <c r="C169" s="375" t="s">
        <v>1932</v>
      </c>
      <c r="D169" s="376"/>
      <c r="E169" s="246">
        <v>0.72</v>
      </c>
      <c r="F169" s="247"/>
      <c r="G169" s="248"/>
      <c r="H169" s="249"/>
      <c r="I169" s="243"/>
      <c r="J169" s="250"/>
      <c r="K169" s="243"/>
      <c r="M169" s="244" t="s">
        <v>1932</v>
      </c>
      <c r="O169" s="232"/>
    </row>
    <row r="170" spans="1:80">
      <c r="A170" s="241"/>
      <c r="B170" s="245"/>
      <c r="C170" s="375" t="s">
        <v>1933</v>
      </c>
      <c r="D170" s="376"/>
      <c r="E170" s="246">
        <v>0.96</v>
      </c>
      <c r="F170" s="247"/>
      <c r="G170" s="248"/>
      <c r="H170" s="249"/>
      <c r="I170" s="243"/>
      <c r="J170" s="250"/>
      <c r="K170" s="243"/>
      <c r="M170" s="244" t="s">
        <v>1933</v>
      </c>
      <c r="O170" s="232"/>
    </row>
    <row r="171" spans="1:80">
      <c r="A171" s="241"/>
      <c r="B171" s="245"/>
      <c r="C171" s="375" t="s">
        <v>1934</v>
      </c>
      <c r="D171" s="376"/>
      <c r="E171" s="246">
        <v>1.56</v>
      </c>
      <c r="F171" s="247"/>
      <c r="G171" s="248"/>
      <c r="H171" s="249"/>
      <c r="I171" s="243"/>
      <c r="J171" s="250"/>
      <c r="K171" s="243"/>
      <c r="M171" s="244" t="s">
        <v>1934</v>
      </c>
      <c r="O171" s="232"/>
    </row>
    <row r="172" spans="1:80">
      <c r="A172" s="241"/>
      <c r="B172" s="245"/>
      <c r="C172" s="375" t="s">
        <v>1935</v>
      </c>
      <c r="D172" s="376"/>
      <c r="E172" s="246">
        <v>1.56</v>
      </c>
      <c r="F172" s="247"/>
      <c r="G172" s="248"/>
      <c r="H172" s="249"/>
      <c r="I172" s="243"/>
      <c r="J172" s="250"/>
      <c r="K172" s="243"/>
      <c r="M172" s="244" t="s">
        <v>1935</v>
      </c>
      <c r="O172" s="232"/>
    </row>
    <row r="173" spans="1:80">
      <c r="A173" s="233">
        <v>52</v>
      </c>
      <c r="B173" s="234" t="s">
        <v>1936</v>
      </c>
      <c r="C173" s="235" t="s">
        <v>1937</v>
      </c>
      <c r="D173" s="236" t="s">
        <v>1739</v>
      </c>
      <c r="E173" s="237">
        <v>52.134999999999998</v>
      </c>
      <c r="F173" s="237">
        <v>0</v>
      </c>
      <c r="G173" s="238">
        <f>E173*F173</f>
        <v>0</v>
      </c>
      <c r="H173" s="239">
        <v>5.7290000000000001E-2</v>
      </c>
      <c r="I173" s="240">
        <f>E173*H173</f>
        <v>2.9868141499999998</v>
      </c>
      <c r="J173" s="239">
        <v>0</v>
      </c>
      <c r="K173" s="240">
        <f>E173*J173</f>
        <v>0</v>
      </c>
      <c r="O173" s="232">
        <v>2</v>
      </c>
      <c r="AA173" s="205">
        <v>1</v>
      </c>
      <c r="AB173" s="205">
        <v>1</v>
      </c>
      <c r="AC173" s="205">
        <v>1</v>
      </c>
      <c r="AZ173" s="205">
        <v>1</v>
      </c>
      <c r="BA173" s="205">
        <f>IF(AZ173=1,G173,0)</f>
        <v>0</v>
      </c>
      <c r="BB173" s="205">
        <f>IF(AZ173=2,G173,0)</f>
        <v>0</v>
      </c>
      <c r="BC173" s="205">
        <f>IF(AZ173=3,G173,0)</f>
        <v>0</v>
      </c>
      <c r="BD173" s="205">
        <f>IF(AZ173=4,G173,0)</f>
        <v>0</v>
      </c>
      <c r="BE173" s="205">
        <f>IF(AZ173=5,G173,0)</f>
        <v>0</v>
      </c>
      <c r="CA173" s="232">
        <v>1</v>
      </c>
      <c r="CB173" s="232">
        <v>1</v>
      </c>
    </row>
    <row r="174" spans="1:80" ht="22.5">
      <c r="A174" s="241"/>
      <c r="B174" s="245"/>
      <c r="C174" s="375" t="s">
        <v>1938</v>
      </c>
      <c r="D174" s="376"/>
      <c r="E174" s="246">
        <v>11.035</v>
      </c>
      <c r="F174" s="247"/>
      <c r="G174" s="248"/>
      <c r="H174" s="249"/>
      <c r="I174" s="243"/>
      <c r="J174" s="250"/>
      <c r="K174" s="243"/>
      <c r="M174" s="244" t="s">
        <v>1938</v>
      </c>
      <c r="O174" s="232"/>
    </row>
    <row r="175" spans="1:80">
      <c r="A175" s="241"/>
      <c r="B175" s="245"/>
      <c r="C175" s="375" t="s">
        <v>1939</v>
      </c>
      <c r="D175" s="376"/>
      <c r="E175" s="246">
        <v>5.3650000000000002</v>
      </c>
      <c r="F175" s="247"/>
      <c r="G175" s="248"/>
      <c r="H175" s="249"/>
      <c r="I175" s="243"/>
      <c r="J175" s="250"/>
      <c r="K175" s="243"/>
      <c r="M175" s="244" t="s">
        <v>1939</v>
      </c>
      <c r="O175" s="232"/>
    </row>
    <row r="176" spans="1:80">
      <c r="A176" s="241"/>
      <c r="B176" s="245"/>
      <c r="C176" s="375" t="s">
        <v>1940</v>
      </c>
      <c r="D176" s="376"/>
      <c r="E176" s="246">
        <v>9.36</v>
      </c>
      <c r="F176" s="247"/>
      <c r="G176" s="248"/>
      <c r="H176" s="249"/>
      <c r="I176" s="243"/>
      <c r="J176" s="250"/>
      <c r="K176" s="243"/>
      <c r="M176" s="244" t="s">
        <v>1940</v>
      </c>
      <c r="O176" s="232"/>
    </row>
    <row r="177" spans="1:80">
      <c r="A177" s="241"/>
      <c r="B177" s="245"/>
      <c r="C177" s="375" t="s">
        <v>1941</v>
      </c>
      <c r="D177" s="376"/>
      <c r="E177" s="246">
        <v>4.5</v>
      </c>
      <c r="F177" s="247"/>
      <c r="G177" s="248"/>
      <c r="H177" s="249"/>
      <c r="I177" s="243"/>
      <c r="J177" s="250"/>
      <c r="K177" s="243"/>
      <c r="M177" s="244" t="s">
        <v>1941</v>
      </c>
      <c r="O177" s="232"/>
    </row>
    <row r="178" spans="1:80">
      <c r="A178" s="241"/>
      <c r="B178" s="245"/>
      <c r="C178" s="375" t="s">
        <v>1942</v>
      </c>
      <c r="D178" s="376"/>
      <c r="E178" s="246">
        <v>0.9</v>
      </c>
      <c r="F178" s="247"/>
      <c r="G178" s="248"/>
      <c r="H178" s="249"/>
      <c r="I178" s="243"/>
      <c r="J178" s="250"/>
      <c r="K178" s="243"/>
      <c r="M178" s="244" t="s">
        <v>1942</v>
      </c>
      <c r="O178" s="232"/>
    </row>
    <row r="179" spans="1:80">
      <c r="A179" s="241"/>
      <c r="B179" s="245"/>
      <c r="C179" s="375" t="s">
        <v>1943</v>
      </c>
      <c r="D179" s="376"/>
      <c r="E179" s="246">
        <v>1.7</v>
      </c>
      <c r="F179" s="247"/>
      <c r="G179" s="248"/>
      <c r="H179" s="249"/>
      <c r="I179" s="243"/>
      <c r="J179" s="250"/>
      <c r="K179" s="243"/>
      <c r="M179" s="244" t="s">
        <v>1943</v>
      </c>
      <c r="O179" s="232"/>
    </row>
    <row r="180" spans="1:80">
      <c r="A180" s="241"/>
      <c r="B180" s="245"/>
      <c r="C180" s="375" t="s">
        <v>1944</v>
      </c>
      <c r="D180" s="376"/>
      <c r="E180" s="246">
        <v>0.67500000000000004</v>
      </c>
      <c r="F180" s="247"/>
      <c r="G180" s="248"/>
      <c r="H180" s="249"/>
      <c r="I180" s="243"/>
      <c r="J180" s="250"/>
      <c r="K180" s="243"/>
      <c r="M180" s="244" t="s">
        <v>1944</v>
      </c>
      <c r="O180" s="232"/>
    </row>
    <row r="181" spans="1:80">
      <c r="A181" s="241"/>
      <c r="B181" s="245"/>
      <c r="C181" s="375" t="s">
        <v>1945</v>
      </c>
      <c r="D181" s="376"/>
      <c r="E181" s="246">
        <v>1.08</v>
      </c>
      <c r="F181" s="247"/>
      <c r="G181" s="248"/>
      <c r="H181" s="249"/>
      <c r="I181" s="243"/>
      <c r="J181" s="250"/>
      <c r="K181" s="243"/>
      <c r="M181" s="244" t="s">
        <v>1945</v>
      </c>
      <c r="O181" s="232"/>
    </row>
    <row r="182" spans="1:80">
      <c r="A182" s="241"/>
      <c r="B182" s="245"/>
      <c r="C182" s="375" t="s">
        <v>1946</v>
      </c>
      <c r="D182" s="376"/>
      <c r="E182" s="246">
        <v>17.52</v>
      </c>
      <c r="F182" s="247"/>
      <c r="G182" s="248"/>
      <c r="H182" s="249"/>
      <c r="I182" s="243"/>
      <c r="J182" s="250"/>
      <c r="K182" s="243"/>
      <c r="M182" s="244" t="s">
        <v>1946</v>
      </c>
      <c r="O182" s="232"/>
    </row>
    <row r="183" spans="1:80">
      <c r="A183" s="233">
        <v>53</v>
      </c>
      <c r="B183" s="234" t="s">
        <v>1947</v>
      </c>
      <c r="C183" s="235" t="s">
        <v>1948</v>
      </c>
      <c r="D183" s="236" t="s">
        <v>1856</v>
      </c>
      <c r="E183" s="237">
        <v>126.97499999999999</v>
      </c>
      <c r="F183" s="237">
        <v>0</v>
      </c>
      <c r="G183" s="238">
        <f>E183*F183</f>
        <v>0</v>
      </c>
      <c r="H183" s="239">
        <v>0</v>
      </c>
      <c r="I183" s="240">
        <f>E183*H183</f>
        <v>0</v>
      </c>
      <c r="J183" s="239">
        <v>0</v>
      </c>
      <c r="K183" s="240">
        <f>E183*J183</f>
        <v>0</v>
      </c>
      <c r="O183" s="232">
        <v>2</v>
      </c>
      <c r="AA183" s="205">
        <v>1</v>
      </c>
      <c r="AB183" s="205">
        <v>1</v>
      </c>
      <c r="AC183" s="205">
        <v>1</v>
      </c>
      <c r="AZ183" s="205">
        <v>1</v>
      </c>
      <c r="BA183" s="205">
        <f>IF(AZ183=1,G183,0)</f>
        <v>0</v>
      </c>
      <c r="BB183" s="205">
        <f>IF(AZ183=2,G183,0)</f>
        <v>0</v>
      </c>
      <c r="BC183" s="205">
        <f>IF(AZ183=3,G183,0)</f>
        <v>0</v>
      </c>
      <c r="BD183" s="205">
        <f>IF(AZ183=4,G183,0)</f>
        <v>0</v>
      </c>
      <c r="BE183" s="205">
        <f>IF(AZ183=5,G183,0)</f>
        <v>0</v>
      </c>
      <c r="CA183" s="232">
        <v>1</v>
      </c>
      <c r="CB183" s="232">
        <v>1</v>
      </c>
    </row>
    <row r="184" spans="1:80">
      <c r="A184" s="241"/>
      <c r="B184" s="245"/>
      <c r="C184" s="375" t="s">
        <v>1949</v>
      </c>
      <c r="D184" s="376"/>
      <c r="E184" s="246">
        <v>126.97499999999999</v>
      </c>
      <c r="F184" s="247"/>
      <c r="G184" s="248"/>
      <c r="H184" s="249"/>
      <c r="I184" s="243"/>
      <c r="J184" s="250"/>
      <c r="K184" s="243"/>
      <c r="M184" s="244" t="s">
        <v>1949</v>
      </c>
      <c r="O184" s="232"/>
    </row>
    <row r="185" spans="1:80">
      <c r="A185" s="233">
        <v>54</v>
      </c>
      <c r="B185" s="234" t="s">
        <v>1950</v>
      </c>
      <c r="C185" s="235" t="s">
        <v>1951</v>
      </c>
      <c r="D185" s="236" t="s">
        <v>1739</v>
      </c>
      <c r="E185" s="237">
        <v>1134.9179999999999</v>
      </c>
      <c r="F185" s="237">
        <v>0</v>
      </c>
      <c r="G185" s="238">
        <f>E185*F185</f>
        <v>0</v>
      </c>
      <c r="H185" s="239">
        <v>2.0750000000000001E-2</v>
      </c>
      <c r="I185" s="240">
        <f>E185*H185</f>
        <v>23.5495485</v>
      </c>
      <c r="J185" s="239">
        <v>0</v>
      </c>
      <c r="K185" s="240">
        <f>E185*J185</f>
        <v>0</v>
      </c>
      <c r="O185" s="232">
        <v>2</v>
      </c>
      <c r="AA185" s="205">
        <v>1</v>
      </c>
      <c r="AB185" s="205">
        <v>1</v>
      </c>
      <c r="AC185" s="205">
        <v>1</v>
      </c>
      <c r="AZ185" s="205">
        <v>1</v>
      </c>
      <c r="BA185" s="205">
        <f>IF(AZ185=1,G185,0)</f>
        <v>0</v>
      </c>
      <c r="BB185" s="205">
        <f>IF(AZ185=2,G185,0)</f>
        <v>0</v>
      </c>
      <c r="BC185" s="205">
        <f>IF(AZ185=3,G185,0)</f>
        <v>0</v>
      </c>
      <c r="BD185" s="205">
        <f>IF(AZ185=4,G185,0)</f>
        <v>0</v>
      </c>
      <c r="BE185" s="205">
        <f>IF(AZ185=5,G185,0)</f>
        <v>0</v>
      </c>
      <c r="CA185" s="232">
        <v>1</v>
      </c>
      <c r="CB185" s="232">
        <v>1</v>
      </c>
    </row>
    <row r="186" spans="1:80">
      <c r="A186" s="241"/>
      <c r="B186" s="245"/>
      <c r="C186" s="375" t="s">
        <v>1952</v>
      </c>
      <c r="D186" s="376"/>
      <c r="E186" s="246">
        <v>0</v>
      </c>
      <c r="F186" s="247"/>
      <c r="G186" s="248"/>
      <c r="H186" s="249"/>
      <c r="I186" s="243"/>
      <c r="J186" s="250"/>
      <c r="K186" s="243"/>
      <c r="M186" s="244" t="s">
        <v>1952</v>
      </c>
      <c r="O186" s="232"/>
    </row>
    <row r="187" spans="1:80">
      <c r="A187" s="241"/>
      <c r="B187" s="245"/>
      <c r="C187" s="375" t="s">
        <v>1953</v>
      </c>
      <c r="D187" s="376"/>
      <c r="E187" s="246">
        <v>19.3</v>
      </c>
      <c r="F187" s="247"/>
      <c r="G187" s="248"/>
      <c r="H187" s="249"/>
      <c r="I187" s="243"/>
      <c r="J187" s="250"/>
      <c r="K187" s="243"/>
      <c r="M187" s="244" t="s">
        <v>1953</v>
      </c>
      <c r="O187" s="232"/>
    </row>
    <row r="188" spans="1:80" ht="22.5">
      <c r="A188" s="241"/>
      <c r="B188" s="245"/>
      <c r="C188" s="375" t="s">
        <v>1954</v>
      </c>
      <c r="D188" s="376"/>
      <c r="E188" s="246">
        <v>35.049999999999997</v>
      </c>
      <c r="F188" s="247"/>
      <c r="G188" s="248"/>
      <c r="H188" s="249"/>
      <c r="I188" s="243"/>
      <c r="J188" s="250"/>
      <c r="K188" s="243"/>
      <c r="M188" s="244" t="s">
        <v>1954</v>
      </c>
      <c r="O188" s="232"/>
    </row>
    <row r="189" spans="1:80">
      <c r="A189" s="241"/>
      <c r="B189" s="245"/>
      <c r="C189" s="375" t="s">
        <v>1955</v>
      </c>
      <c r="D189" s="376"/>
      <c r="E189" s="246">
        <v>28.875</v>
      </c>
      <c r="F189" s="247"/>
      <c r="G189" s="248"/>
      <c r="H189" s="249"/>
      <c r="I189" s="243"/>
      <c r="J189" s="250"/>
      <c r="K189" s="243"/>
      <c r="M189" s="244" t="s">
        <v>1955</v>
      </c>
      <c r="O189" s="232"/>
    </row>
    <row r="190" spans="1:80">
      <c r="A190" s="241"/>
      <c r="B190" s="245"/>
      <c r="C190" s="375" t="s">
        <v>1956</v>
      </c>
      <c r="D190" s="376"/>
      <c r="E190" s="246">
        <v>19.768000000000001</v>
      </c>
      <c r="F190" s="247"/>
      <c r="G190" s="248"/>
      <c r="H190" s="249"/>
      <c r="I190" s="243"/>
      <c r="J190" s="250"/>
      <c r="K190" s="243"/>
      <c r="M190" s="244" t="s">
        <v>1956</v>
      </c>
      <c r="O190" s="232"/>
    </row>
    <row r="191" spans="1:80">
      <c r="A191" s="241"/>
      <c r="B191" s="245"/>
      <c r="C191" s="375" t="s">
        <v>1957</v>
      </c>
      <c r="D191" s="376"/>
      <c r="E191" s="246">
        <v>14.532</v>
      </c>
      <c r="F191" s="247"/>
      <c r="G191" s="248"/>
      <c r="H191" s="249"/>
      <c r="I191" s="243"/>
      <c r="J191" s="250"/>
      <c r="K191" s="243"/>
      <c r="M191" s="244" t="s">
        <v>1957</v>
      </c>
      <c r="O191" s="232"/>
    </row>
    <row r="192" spans="1:80" ht="22.5">
      <c r="A192" s="241"/>
      <c r="B192" s="245"/>
      <c r="C192" s="375" t="s">
        <v>1958</v>
      </c>
      <c r="D192" s="376"/>
      <c r="E192" s="246">
        <v>146.32599999999999</v>
      </c>
      <c r="F192" s="247"/>
      <c r="G192" s="248"/>
      <c r="H192" s="249"/>
      <c r="I192" s="243"/>
      <c r="J192" s="250"/>
      <c r="K192" s="243"/>
      <c r="M192" s="244" t="s">
        <v>1958</v>
      </c>
      <c r="O192" s="232"/>
    </row>
    <row r="193" spans="1:15">
      <c r="A193" s="241"/>
      <c r="B193" s="245"/>
      <c r="C193" s="375" t="s">
        <v>1959</v>
      </c>
      <c r="D193" s="376"/>
      <c r="E193" s="246">
        <v>47.210999999999999</v>
      </c>
      <c r="F193" s="247"/>
      <c r="G193" s="248"/>
      <c r="H193" s="249"/>
      <c r="I193" s="243"/>
      <c r="J193" s="250"/>
      <c r="K193" s="243"/>
      <c r="M193" s="244" t="s">
        <v>1959</v>
      </c>
      <c r="O193" s="232"/>
    </row>
    <row r="194" spans="1:15">
      <c r="A194" s="241"/>
      <c r="B194" s="245"/>
      <c r="C194" s="375" t="s">
        <v>1960</v>
      </c>
      <c r="D194" s="376"/>
      <c r="E194" s="246">
        <v>13.904</v>
      </c>
      <c r="F194" s="247"/>
      <c r="G194" s="248"/>
      <c r="H194" s="249"/>
      <c r="I194" s="243"/>
      <c r="J194" s="250"/>
      <c r="K194" s="243"/>
      <c r="M194" s="244" t="s">
        <v>1960</v>
      </c>
      <c r="O194" s="232"/>
    </row>
    <row r="195" spans="1:15">
      <c r="A195" s="241"/>
      <c r="B195" s="245"/>
      <c r="C195" s="375" t="s">
        <v>1961</v>
      </c>
      <c r="D195" s="376"/>
      <c r="E195" s="246">
        <v>11.624000000000001</v>
      </c>
      <c r="F195" s="247"/>
      <c r="G195" s="248"/>
      <c r="H195" s="249"/>
      <c r="I195" s="243"/>
      <c r="J195" s="250"/>
      <c r="K195" s="243"/>
      <c r="M195" s="244" t="s">
        <v>1961</v>
      </c>
      <c r="O195" s="232"/>
    </row>
    <row r="196" spans="1:15">
      <c r="A196" s="241"/>
      <c r="B196" s="245"/>
      <c r="C196" s="375" t="s">
        <v>1962</v>
      </c>
      <c r="D196" s="376"/>
      <c r="E196" s="246">
        <v>16.754000000000001</v>
      </c>
      <c r="F196" s="247"/>
      <c r="G196" s="248"/>
      <c r="H196" s="249"/>
      <c r="I196" s="243"/>
      <c r="J196" s="250"/>
      <c r="K196" s="243"/>
      <c r="M196" s="244" t="s">
        <v>1962</v>
      </c>
      <c r="O196" s="232"/>
    </row>
    <row r="197" spans="1:15">
      <c r="A197" s="241"/>
      <c r="B197" s="245"/>
      <c r="C197" s="375" t="s">
        <v>1963</v>
      </c>
      <c r="D197" s="376"/>
      <c r="E197" s="246">
        <v>10.9155</v>
      </c>
      <c r="F197" s="247"/>
      <c r="G197" s="248"/>
      <c r="H197" s="249"/>
      <c r="I197" s="243"/>
      <c r="J197" s="250"/>
      <c r="K197" s="243"/>
      <c r="M197" s="244" t="s">
        <v>1963</v>
      </c>
      <c r="O197" s="232"/>
    </row>
    <row r="198" spans="1:15">
      <c r="A198" s="241"/>
      <c r="B198" s="245"/>
      <c r="C198" s="375" t="s">
        <v>1964</v>
      </c>
      <c r="D198" s="376"/>
      <c r="E198" s="246">
        <v>13.665800000000001</v>
      </c>
      <c r="F198" s="247"/>
      <c r="G198" s="248"/>
      <c r="H198" s="249"/>
      <c r="I198" s="243"/>
      <c r="J198" s="250"/>
      <c r="K198" s="243"/>
      <c r="M198" s="244" t="s">
        <v>1964</v>
      </c>
      <c r="O198" s="232"/>
    </row>
    <row r="199" spans="1:15">
      <c r="A199" s="241"/>
      <c r="B199" s="245"/>
      <c r="C199" s="375" t="s">
        <v>1965</v>
      </c>
      <c r="D199" s="376"/>
      <c r="E199" s="246">
        <v>10.887</v>
      </c>
      <c r="F199" s="247"/>
      <c r="G199" s="248"/>
      <c r="H199" s="249"/>
      <c r="I199" s="243"/>
      <c r="J199" s="250"/>
      <c r="K199" s="243"/>
      <c r="M199" s="244" t="s">
        <v>1965</v>
      </c>
      <c r="O199" s="232"/>
    </row>
    <row r="200" spans="1:15">
      <c r="A200" s="241"/>
      <c r="B200" s="245"/>
      <c r="C200" s="375" t="s">
        <v>1966</v>
      </c>
      <c r="D200" s="376"/>
      <c r="E200" s="246">
        <v>26.312999999999999</v>
      </c>
      <c r="F200" s="247"/>
      <c r="G200" s="248"/>
      <c r="H200" s="249"/>
      <c r="I200" s="243"/>
      <c r="J200" s="250"/>
      <c r="K200" s="243"/>
      <c r="M200" s="244" t="s">
        <v>1966</v>
      </c>
      <c r="O200" s="232"/>
    </row>
    <row r="201" spans="1:15">
      <c r="A201" s="241"/>
      <c r="B201" s="245"/>
      <c r="C201" s="375" t="s">
        <v>1967</v>
      </c>
      <c r="D201" s="376"/>
      <c r="E201" s="246">
        <v>23.321000000000002</v>
      </c>
      <c r="F201" s="247"/>
      <c r="G201" s="248"/>
      <c r="H201" s="249"/>
      <c r="I201" s="243"/>
      <c r="J201" s="250"/>
      <c r="K201" s="243"/>
      <c r="M201" s="244" t="s">
        <v>1967</v>
      </c>
      <c r="O201" s="232"/>
    </row>
    <row r="202" spans="1:15">
      <c r="A202" s="241"/>
      <c r="B202" s="245"/>
      <c r="C202" s="375" t="s">
        <v>1968</v>
      </c>
      <c r="D202" s="376"/>
      <c r="E202" s="246">
        <v>23.838000000000001</v>
      </c>
      <c r="F202" s="247"/>
      <c r="G202" s="248"/>
      <c r="H202" s="249"/>
      <c r="I202" s="243"/>
      <c r="J202" s="250"/>
      <c r="K202" s="243"/>
      <c r="M202" s="244" t="s">
        <v>1968</v>
      </c>
      <c r="O202" s="232"/>
    </row>
    <row r="203" spans="1:15">
      <c r="A203" s="241"/>
      <c r="B203" s="245"/>
      <c r="C203" s="375" t="s">
        <v>1969</v>
      </c>
      <c r="D203" s="376"/>
      <c r="E203" s="246">
        <v>10.776999999999999</v>
      </c>
      <c r="F203" s="247"/>
      <c r="G203" s="248"/>
      <c r="H203" s="249"/>
      <c r="I203" s="243"/>
      <c r="J203" s="250"/>
      <c r="K203" s="243"/>
      <c r="M203" s="244" t="s">
        <v>1969</v>
      </c>
      <c r="O203" s="232"/>
    </row>
    <row r="204" spans="1:15">
      <c r="A204" s="241"/>
      <c r="B204" s="245"/>
      <c r="C204" s="375" t="s">
        <v>1970</v>
      </c>
      <c r="D204" s="376"/>
      <c r="E204" s="246">
        <v>24.184999999999999</v>
      </c>
      <c r="F204" s="247"/>
      <c r="G204" s="248"/>
      <c r="H204" s="249"/>
      <c r="I204" s="243"/>
      <c r="J204" s="250"/>
      <c r="K204" s="243"/>
      <c r="M204" s="244" t="s">
        <v>1970</v>
      </c>
      <c r="O204" s="232"/>
    </row>
    <row r="205" spans="1:15">
      <c r="A205" s="241"/>
      <c r="B205" s="245"/>
      <c r="C205" s="375" t="s">
        <v>1971</v>
      </c>
      <c r="D205" s="376"/>
      <c r="E205" s="246">
        <v>20.942</v>
      </c>
      <c r="F205" s="247"/>
      <c r="G205" s="248"/>
      <c r="H205" s="249"/>
      <c r="I205" s="243"/>
      <c r="J205" s="250"/>
      <c r="K205" s="243"/>
      <c r="M205" s="244" t="s">
        <v>1971</v>
      </c>
      <c r="O205" s="232"/>
    </row>
    <row r="206" spans="1:15">
      <c r="A206" s="241"/>
      <c r="B206" s="245"/>
      <c r="C206" s="375" t="s">
        <v>1972</v>
      </c>
      <c r="D206" s="376"/>
      <c r="E206" s="246">
        <v>10.021000000000001</v>
      </c>
      <c r="F206" s="247"/>
      <c r="G206" s="248"/>
      <c r="H206" s="249"/>
      <c r="I206" s="243"/>
      <c r="J206" s="250"/>
      <c r="K206" s="243"/>
      <c r="M206" s="244" t="s">
        <v>1972</v>
      </c>
      <c r="O206" s="232"/>
    </row>
    <row r="207" spans="1:15" ht="22.5">
      <c r="A207" s="241"/>
      <c r="B207" s="245"/>
      <c r="C207" s="375" t="s">
        <v>1973</v>
      </c>
      <c r="D207" s="376"/>
      <c r="E207" s="246">
        <v>99.194199999999995</v>
      </c>
      <c r="F207" s="247"/>
      <c r="G207" s="248"/>
      <c r="H207" s="249"/>
      <c r="I207" s="243"/>
      <c r="J207" s="250"/>
      <c r="K207" s="243"/>
      <c r="M207" s="244" t="s">
        <v>1973</v>
      </c>
      <c r="O207" s="232"/>
    </row>
    <row r="208" spans="1:15">
      <c r="A208" s="241"/>
      <c r="B208" s="245"/>
      <c r="C208" s="375" t="s">
        <v>1974</v>
      </c>
      <c r="D208" s="376"/>
      <c r="E208" s="246">
        <v>-8.4700000000000006</v>
      </c>
      <c r="F208" s="247"/>
      <c r="G208" s="248"/>
      <c r="H208" s="249"/>
      <c r="I208" s="243"/>
      <c r="J208" s="250"/>
      <c r="K208" s="243"/>
      <c r="M208" s="244" t="s">
        <v>1974</v>
      </c>
      <c r="O208" s="232"/>
    </row>
    <row r="209" spans="1:15">
      <c r="A209" s="241"/>
      <c r="B209" s="245"/>
      <c r="C209" s="375" t="s">
        <v>1975</v>
      </c>
      <c r="D209" s="376"/>
      <c r="E209" s="246">
        <v>4.1849999999999996</v>
      </c>
      <c r="F209" s="247"/>
      <c r="G209" s="248"/>
      <c r="H209" s="249"/>
      <c r="I209" s="243"/>
      <c r="J209" s="250"/>
      <c r="K209" s="243"/>
      <c r="M209" s="244" t="s">
        <v>1975</v>
      </c>
      <c r="O209" s="232"/>
    </row>
    <row r="210" spans="1:15" ht="22.5">
      <c r="A210" s="241"/>
      <c r="B210" s="245"/>
      <c r="C210" s="375" t="s">
        <v>1976</v>
      </c>
      <c r="D210" s="376"/>
      <c r="E210" s="246">
        <v>23.922499999999999</v>
      </c>
      <c r="F210" s="247"/>
      <c r="G210" s="248"/>
      <c r="H210" s="249"/>
      <c r="I210" s="243"/>
      <c r="J210" s="250"/>
      <c r="K210" s="243"/>
      <c r="M210" s="244" t="s">
        <v>1976</v>
      </c>
      <c r="O210" s="232"/>
    </row>
    <row r="211" spans="1:15">
      <c r="A211" s="241"/>
      <c r="B211" s="245"/>
      <c r="C211" s="375" t="s">
        <v>1977</v>
      </c>
      <c r="D211" s="376"/>
      <c r="E211" s="246">
        <v>16.885000000000002</v>
      </c>
      <c r="F211" s="247"/>
      <c r="G211" s="248"/>
      <c r="H211" s="249"/>
      <c r="I211" s="243"/>
      <c r="J211" s="250"/>
      <c r="K211" s="243"/>
      <c r="M211" s="244" t="s">
        <v>1977</v>
      </c>
      <c r="O211" s="232"/>
    </row>
    <row r="212" spans="1:15">
      <c r="A212" s="241"/>
      <c r="B212" s="245"/>
      <c r="C212" s="375" t="s">
        <v>1978</v>
      </c>
      <c r="D212" s="376"/>
      <c r="E212" s="246">
        <v>13.125</v>
      </c>
      <c r="F212" s="247"/>
      <c r="G212" s="248"/>
      <c r="H212" s="249"/>
      <c r="I212" s="243"/>
      <c r="J212" s="250"/>
      <c r="K212" s="243"/>
      <c r="M212" s="244" t="s">
        <v>1978</v>
      </c>
      <c r="O212" s="232"/>
    </row>
    <row r="213" spans="1:15" ht="22.5">
      <c r="A213" s="241"/>
      <c r="B213" s="245"/>
      <c r="C213" s="375" t="s">
        <v>1979</v>
      </c>
      <c r="D213" s="376"/>
      <c r="E213" s="246">
        <v>33.915500000000002</v>
      </c>
      <c r="F213" s="247"/>
      <c r="G213" s="248"/>
      <c r="H213" s="249"/>
      <c r="I213" s="243"/>
      <c r="J213" s="250"/>
      <c r="K213" s="243"/>
      <c r="M213" s="244" t="s">
        <v>1979</v>
      </c>
      <c r="O213" s="232"/>
    </row>
    <row r="214" spans="1:15" ht="22.5">
      <c r="A214" s="241"/>
      <c r="B214" s="245"/>
      <c r="C214" s="375" t="s">
        <v>1980</v>
      </c>
      <c r="D214" s="376"/>
      <c r="E214" s="246">
        <v>48.372</v>
      </c>
      <c r="F214" s="247"/>
      <c r="G214" s="248"/>
      <c r="H214" s="249"/>
      <c r="I214" s="243"/>
      <c r="J214" s="250"/>
      <c r="K214" s="243"/>
      <c r="M214" s="244" t="s">
        <v>1980</v>
      </c>
      <c r="O214" s="232"/>
    </row>
    <row r="215" spans="1:15">
      <c r="A215" s="241"/>
      <c r="B215" s="245"/>
      <c r="C215" s="375" t="s">
        <v>1981</v>
      </c>
      <c r="D215" s="376"/>
      <c r="E215" s="246">
        <v>-8.3369999999999997</v>
      </c>
      <c r="F215" s="247"/>
      <c r="G215" s="248"/>
      <c r="H215" s="249"/>
      <c r="I215" s="243"/>
      <c r="J215" s="250"/>
      <c r="K215" s="243"/>
      <c r="M215" s="244" t="s">
        <v>1981</v>
      </c>
      <c r="O215" s="232"/>
    </row>
    <row r="216" spans="1:15">
      <c r="A216" s="241"/>
      <c r="B216" s="245"/>
      <c r="C216" s="375" t="s">
        <v>1982</v>
      </c>
      <c r="D216" s="376"/>
      <c r="E216" s="246">
        <v>13.35</v>
      </c>
      <c r="F216" s="247"/>
      <c r="G216" s="248"/>
      <c r="H216" s="249"/>
      <c r="I216" s="243"/>
      <c r="J216" s="250"/>
      <c r="K216" s="243"/>
      <c r="M216" s="244" t="s">
        <v>1982</v>
      </c>
      <c r="O216" s="232"/>
    </row>
    <row r="217" spans="1:15">
      <c r="A217" s="241"/>
      <c r="B217" s="245"/>
      <c r="C217" s="375" t="s">
        <v>1983</v>
      </c>
      <c r="D217" s="376"/>
      <c r="E217" s="246">
        <v>18.588999999999999</v>
      </c>
      <c r="F217" s="247"/>
      <c r="G217" s="248"/>
      <c r="H217" s="249"/>
      <c r="I217" s="243"/>
      <c r="J217" s="250"/>
      <c r="K217" s="243"/>
      <c r="M217" s="244" t="s">
        <v>1983</v>
      </c>
      <c r="O217" s="232"/>
    </row>
    <row r="218" spans="1:15">
      <c r="A218" s="241"/>
      <c r="B218" s="245"/>
      <c r="C218" s="375" t="s">
        <v>1984</v>
      </c>
      <c r="D218" s="376"/>
      <c r="E218" s="246">
        <v>13.635</v>
      </c>
      <c r="F218" s="247"/>
      <c r="G218" s="248"/>
      <c r="H218" s="249"/>
      <c r="I218" s="243"/>
      <c r="J218" s="250"/>
      <c r="K218" s="243"/>
      <c r="M218" s="244" t="s">
        <v>1984</v>
      </c>
      <c r="O218" s="232"/>
    </row>
    <row r="219" spans="1:15">
      <c r="A219" s="241"/>
      <c r="B219" s="245"/>
      <c r="C219" s="375" t="s">
        <v>1985</v>
      </c>
      <c r="D219" s="376"/>
      <c r="E219" s="246">
        <v>20.125</v>
      </c>
      <c r="F219" s="247"/>
      <c r="G219" s="248"/>
      <c r="H219" s="249"/>
      <c r="I219" s="243"/>
      <c r="J219" s="250"/>
      <c r="K219" s="243"/>
      <c r="M219" s="244" t="s">
        <v>1985</v>
      </c>
      <c r="O219" s="232"/>
    </row>
    <row r="220" spans="1:15">
      <c r="A220" s="241"/>
      <c r="B220" s="245"/>
      <c r="C220" s="375" t="s">
        <v>1986</v>
      </c>
      <c r="D220" s="376"/>
      <c r="E220" s="246">
        <v>13.1</v>
      </c>
      <c r="F220" s="247"/>
      <c r="G220" s="248"/>
      <c r="H220" s="249"/>
      <c r="I220" s="243"/>
      <c r="J220" s="250"/>
      <c r="K220" s="243"/>
      <c r="M220" s="244" t="s">
        <v>1986</v>
      </c>
      <c r="O220" s="232"/>
    </row>
    <row r="221" spans="1:15">
      <c r="A221" s="241"/>
      <c r="B221" s="245"/>
      <c r="C221" s="375" t="s">
        <v>1987</v>
      </c>
      <c r="D221" s="376"/>
      <c r="E221" s="246">
        <v>26.45</v>
      </c>
      <c r="F221" s="247"/>
      <c r="G221" s="248"/>
      <c r="H221" s="249"/>
      <c r="I221" s="243"/>
      <c r="J221" s="250"/>
      <c r="K221" s="243"/>
      <c r="M221" s="244" t="s">
        <v>1987</v>
      </c>
      <c r="O221" s="232"/>
    </row>
    <row r="222" spans="1:15">
      <c r="A222" s="241"/>
      <c r="B222" s="245"/>
      <c r="C222" s="375" t="s">
        <v>1988</v>
      </c>
      <c r="D222" s="376"/>
      <c r="E222" s="246">
        <v>22.397500000000001</v>
      </c>
      <c r="F222" s="247"/>
      <c r="G222" s="248"/>
      <c r="H222" s="249"/>
      <c r="I222" s="243"/>
      <c r="J222" s="250"/>
      <c r="K222" s="243"/>
      <c r="M222" s="244" t="s">
        <v>1988</v>
      </c>
      <c r="O222" s="232"/>
    </row>
    <row r="223" spans="1:15">
      <c r="A223" s="241"/>
      <c r="B223" s="245"/>
      <c r="C223" s="375" t="s">
        <v>1989</v>
      </c>
      <c r="D223" s="376"/>
      <c r="E223" s="246">
        <v>10.3</v>
      </c>
      <c r="F223" s="247"/>
      <c r="G223" s="248"/>
      <c r="H223" s="249"/>
      <c r="I223" s="243"/>
      <c r="J223" s="250"/>
      <c r="K223" s="243"/>
      <c r="M223" s="244" t="s">
        <v>1989</v>
      </c>
      <c r="O223" s="232"/>
    </row>
    <row r="224" spans="1:15">
      <c r="A224" s="241"/>
      <c r="B224" s="245"/>
      <c r="C224" s="375" t="s">
        <v>1990</v>
      </c>
      <c r="D224" s="376"/>
      <c r="E224" s="246">
        <v>8.9</v>
      </c>
      <c r="F224" s="247"/>
      <c r="G224" s="248"/>
      <c r="H224" s="249"/>
      <c r="I224" s="243"/>
      <c r="J224" s="250"/>
      <c r="K224" s="243"/>
      <c r="M224" s="244" t="s">
        <v>1990</v>
      </c>
      <c r="O224" s="232"/>
    </row>
    <row r="225" spans="1:80">
      <c r="A225" s="241"/>
      <c r="B225" s="245"/>
      <c r="C225" s="375" t="s">
        <v>1991</v>
      </c>
      <c r="D225" s="376"/>
      <c r="E225" s="246">
        <v>13.180999999999999</v>
      </c>
      <c r="F225" s="247"/>
      <c r="G225" s="248"/>
      <c r="H225" s="249"/>
      <c r="I225" s="243"/>
      <c r="J225" s="250"/>
      <c r="K225" s="243"/>
      <c r="M225" s="244" t="s">
        <v>1991</v>
      </c>
      <c r="O225" s="232"/>
    </row>
    <row r="226" spans="1:80">
      <c r="A226" s="241"/>
      <c r="B226" s="245"/>
      <c r="C226" s="375" t="s">
        <v>1992</v>
      </c>
      <c r="D226" s="376"/>
      <c r="E226" s="246">
        <v>13.762499999999999</v>
      </c>
      <c r="F226" s="247"/>
      <c r="G226" s="248"/>
      <c r="H226" s="249"/>
      <c r="I226" s="243"/>
      <c r="J226" s="250"/>
      <c r="K226" s="243"/>
      <c r="M226" s="244" t="s">
        <v>1992</v>
      </c>
      <c r="O226" s="232"/>
    </row>
    <row r="227" spans="1:80">
      <c r="A227" s="241"/>
      <c r="B227" s="245"/>
      <c r="C227" s="375" t="s">
        <v>1993</v>
      </c>
      <c r="D227" s="376"/>
      <c r="E227" s="246">
        <v>22</v>
      </c>
      <c r="F227" s="247"/>
      <c r="G227" s="248"/>
      <c r="H227" s="249"/>
      <c r="I227" s="243"/>
      <c r="J227" s="250"/>
      <c r="K227" s="243"/>
      <c r="M227" s="244" t="s">
        <v>1993</v>
      </c>
      <c r="O227" s="232"/>
    </row>
    <row r="228" spans="1:80" ht="33.75">
      <c r="A228" s="241"/>
      <c r="B228" s="245"/>
      <c r="C228" s="375" t="s">
        <v>1994</v>
      </c>
      <c r="D228" s="376"/>
      <c r="E228" s="246">
        <v>56.537999999999997</v>
      </c>
      <c r="F228" s="247"/>
      <c r="G228" s="248"/>
      <c r="H228" s="249"/>
      <c r="I228" s="243"/>
      <c r="J228" s="250"/>
      <c r="K228" s="243"/>
      <c r="M228" s="244" t="s">
        <v>1994</v>
      </c>
      <c r="O228" s="232"/>
    </row>
    <row r="229" spans="1:80">
      <c r="A229" s="241"/>
      <c r="B229" s="245"/>
      <c r="C229" s="375" t="s">
        <v>1995</v>
      </c>
      <c r="D229" s="376"/>
      <c r="E229" s="246">
        <v>0.22</v>
      </c>
      <c r="F229" s="247"/>
      <c r="G229" s="248"/>
      <c r="H229" s="249"/>
      <c r="I229" s="243"/>
      <c r="J229" s="250"/>
      <c r="K229" s="243"/>
      <c r="M229" s="244" t="s">
        <v>1995</v>
      </c>
      <c r="O229" s="232"/>
    </row>
    <row r="230" spans="1:80">
      <c r="A230" s="241"/>
      <c r="B230" s="245"/>
      <c r="C230" s="375" t="s">
        <v>1996</v>
      </c>
      <c r="D230" s="376"/>
      <c r="E230" s="246">
        <v>0</v>
      </c>
      <c r="F230" s="247"/>
      <c r="G230" s="248"/>
      <c r="H230" s="249"/>
      <c r="I230" s="243"/>
      <c r="J230" s="250"/>
      <c r="K230" s="243"/>
      <c r="M230" s="244" t="s">
        <v>1996</v>
      </c>
      <c r="O230" s="232"/>
    </row>
    <row r="231" spans="1:80" ht="22.5">
      <c r="A231" s="241"/>
      <c r="B231" s="245"/>
      <c r="C231" s="375" t="s">
        <v>1997</v>
      </c>
      <c r="D231" s="376"/>
      <c r="E231" s="246">
        <v>34.087699999999998</v>
      </c>
      <c r="F231" s="247"/>
      <c r="G231" s="248"/>
      <c r="H231" s="249"/>
      <c r="I231" s="243"/>
      <c r="J231" s="250"/>
      <c r="K231" s="243"/>
      <c r="M231" s="244" t="s">
        <v>1997</v>
      </c>
      <c r="O231" s="232"/>
    </row>
    <row r="232" spans="1:80" ht="22.5">
      <c r="A232" s="241"/>
      <c r="B232" s="245"/>
      <c r="C232" s="375" t="s">
        <v>1998</v>
      </c>
      <c r="D232" s="376"/>
      <c r="E232" s="246">
        <v>17.926500000000001</v>
      </c>
      <c r="F232" s="247"/>
      <c r="G232" s="248"/>
      <c r="H232" s="249"/>
      <c r="I232" s="243"/>
      <c r="J232" s="250"/>
      <c r="K232" s="243"/>
      <c r="M232" s="244" t="s">
        <v>1998</v>
      </c>
      <c r="O232" s="232"/>
    </row>
    <row r="233" spans="1:80" ht="22.5">
      <c r="A233" s="241"/>
      <c r="B233" s="245"/>
      <c r="C233" s="375" t="s">
        <v>1999</v>
      </c>
      <c r="D233" s="376"/>
      <c r="E233" s="246">
        <v>35.464199999999998</v>
      </c>
      <c r="F233" s="247"/>
      <c r="G233" s="248"/>
      <c r="H233" s="249"/>
      <c r="I233" s="243"/>
      <c r="J233" s="250"/>
      <c r="K233" s="243"/>
      <c r="M233" s="244" t="s">
        <v>1999</v>
      </c>
      <c r="O233" s="232"/>
    </row>
    <row r="234" spans="1:80">
      <c r="A234" s="241"/>
      <c r="B234" s="245"/>
      <c r="C234" s="375" t="s">
        <v>2000</v>
      </c>
      <c r="D234" s="376"/>
      <c r="E234" s="246">
        <v>43.89</v>
      </c>
      <c r="F234" s="247"/>
      <c r="G234" s="248"/>
      <c r="H234" s="249"/>
      <c r="I234" s="243"/>
      <c r="J234" s="250"/>
      <c r="K234" s="243"/>
      <c r="M234" s="244" t="s">
        <v>2000</v>
      </c>
      <c r="O234" s="232"/>
    </row>
    <row r="235" spans="1:80">
      <c r="A235" s="233">
        <v>55</v>
      </c>
      <c r="B235" s="234" t="s">
        <v>2001</v>
      </c>
      <c r="C235" s="235" t="s">
        <v>2002</v>
      </c>
      <c r="D235" s="236" t="s">
        <v>1739</v>
      </c>
      <c r="E235" s="237">
        <v>900.16629999999998</v>
      </c>
      <c r="F235" s="237">
        <v>0</v>
      </c>
      <c r="G235" s="238">
        <f>E235*F235</f>
        <v>0</v>
      </c>
      <c r="H235" s="239">
        <v>2.7980000000000001E-2</v>
      </c>
      <c r="I235" s="240">
        <f>E235*H235</f>
        <v>25.186653074000002</v>
      </c>
      <c r="J235" s="239">
        <v>0</v>
      </c>
      <c r="K235" s="240">
        <f>E235*J235</f>
        <v>0</v>
      </c>
      <c r="O235" s="232">
        <v>2</v>
      </c>
      <c r="AA235" s="205">
        <v>1</v>
      </c>
      <c r="AB235" s="205">
        <v>1</v>
      </c>
      <c r="AC235" s="205">
        <v>1</v>
      </c>
      <c r="AZ235" s="205">
        <v>1</v>
      </c>
      <c r="BA235" s="205">
        <f>IF(AZ235=1,G235,0)</f>
        <v>0</v>
      </c>
      <c r="BB235" s="205">
        <f>IF(AZ235=2,G235,0)</f>
        <v>0</v>
      </c>
      <c r="BC235" s="205">
        <f>IF(AZ235=3,G235,0)</f>
        <v>0</v>
      </c>
      <c r="BD235" s="205">
        <f>IF(AZ235=4,G235,0)</f>
        <v>0</v>
      </c>
      <c r="BE235" s="205">
        <f>IF(AZ235=5,G235,0)</f>
        <v>0</v>
      </c>
      <c r="CA235" s="232">
        <v>1</v>
      </c>
      <c r="CB235" s="232">
        <v>1</v>
      </c>
    </row>
    <row r="236" spans="1:80" ht="22.5">
      <c r="A236" s="241"/>
      <c r="B236" s="245"/>
      <c r="C236" s="375" t="s">
        <v>2003</v>
      </c>
      <c r="D236" s="376"/>
      <c r="E236" s="246">
        <v>49.646500000000003</v>
      </c>
      <c r="F236" s="247"/>
      <c r="G236" s="248"/>
      <c r="H236" s="249"/>
      <c r="I236" s="243"/>
      <c r="J236" s="250"/>
      <c r="K236" s="243"/>
      <c r="M236" s="244" t="s">
        <v>2003</v>
      </c>
      <c r="O236" s="232"/>
    </row>
    <row r="237" spans="1:80" ht="22.5">
      <c r="A237" s="241"/>
      <c r="B237" s="245"/>
      <c r="C237" s="375" t="s">
        <v>2004</v>
      </c>
      <c r="D237" s="376"/>
      <c r="E237" s="246">
        <v>218.8075</v>
      </c>
      <c r="F237" s="247"/>
      <c r="G237" s="248"/>
      <c r="H237" s="249"/>
      <c r="I237" s="243"/>
      <c r="J237" s="250"/>
      <c r="K237" s="243"/>
      <c r="M237" s="244" t="s">
        <v>2004</v>
      </c>
      <c r="O237" s="232"/>
    </row>
    <row r="238" spans="1:80">
      <c r="A238" s="241"/>
      <c r="B238" s="245"/>
      <c r="C238" s="375" t="s">
        <v>2005</v>
      </c>
      <c r="D238" s="376"/>
      <c r="E238" s="246">
        <v>-0.56499999999999995</v>
      </c>
      <c r="F238" s="247"/>
      <c r="G238" s="248"/>
      <c r="H238" s="249"/>
      <c r="I238" s="243"/>
      <c r="J238" s="250"/>
      <c r="K238" s="243"/>
      <c r="M238" s="244" t="s">
        <v>2005</v>
      </c>
      <c r="O238" s="232"/>
    </row>
    <row r="239" spans="1:80">
      <c r="A239" s="241"/>
      <c r="B239" s="245"/>
      <c r="C239" s="375" t="s">
        <v>2006</v>
      </c>
      <c r="D239" s="376"/>
      <c r="E239" s="246">
        <v>33.857999999999997</v>
      </c>
      <c r="F239" s="247"/>
      <c r="G239" s="248"/>
      <c r="H239" s="249"/>
      <c r="I239" s="243"/>
      <c r="J239" s="250"/>
      <c r="K239" s="243"/>
      <c r="M239" s="244" t="s">
        <v>2006</v>
      </c>
      <c r="O239" s="232"/>
    </row>
    <row r="240" spans="1:80">
      <c r="A240" s="241"/>
      <c r="B240" s="245"/>
      <c r="C240" s="375" t="s">
        <v>2007</v>
      </c>
      <c r="D240" s="376"/>
      <c r="E240" s="246">
        <v>99.647999999999996</v>
      </c>
      <c r="F240" s="247"/>
      <c r="G240" s="248"/>
      <c r="H240" s="249"/>
      <c r="I240" s="243"/>
      <c r="J240" s="250"/>
      <c r="K240" s="243"/>
      <c r="M240" s="244" t="s">
        <v>2007</v>
      </c>
      <c r="O240" s="232"/>
    </row>
    <row r="241" spans="1:80">
      <c r="A241" s="241"/>
      <c r="B241" s="245"/>
      <c r="C241" s="375" t="s">
        <v>2008</v>
      </c>
      <c r="D241" s="376"/>
      <c r="E241" s="246">
        <v>114.13800000000001</v>
      </c>
      <c r="F241" s="247"/>
      <c r="G241" s="248"/>
      <c r="H241" s="249"/>
      <c r="I241" s="243"/>
      <c r="J241" s="250"/>
      <c r="K241" s="243"/>
      <c r="M241" s="244" t="s">
        <v>2008</v>
      </c>
      <c r="O241" s="232"/>
    </row>
    <row r="242" spans="1:80">
      <c r="A242" s="241"/>
      <c r="B242" s="245"/>
      <c r="C242" s="375" t="s">
        <v>2009</v>
      </c>
      <c r="D242" s="376"/>
      <c r="E242" s="246">
        <v>77.320499999999996</v>
      </c>
      <c r="F242" s="247"/>
      <c r="G242" s="248"/>
      <c r="H242" s="249"/>
      <c r="I242" s="243"/>
      <c r="J242" s="250"/>
      <c r="K242" s="243"/>
      <c r="M242" s="244" t="s">
        <v>2009</v>
      </c>
      <c r="O242" s="232"/>
    </row>
    <row r="243" spans="1:80">
      <c r="A243" s="241"/>
      <c r="B243" s="245"/>
      <c r="C243" s="375" t="s">
        <v>2010</v>
      </c>
      <c r="D243" s="376"/>
      <c r="E243" s="246">
        <v>14.095499999999999</v>
      </c>
      <c r="F243" s="247"/>
      <c r="G243" s="248"/>
      <c r="H243" s="249"/>
      <c r="I243" s="243"/>
      <c r="J243" s="250"/>
      <c r="K243" s="243"/>
      <c r="M243" s="244" t="s">
        <v>2010</v>
      </c>
      <c r="O243" s="232"/>
    </row>
    <row r="244" spans="1:80" ht="22.5">
      <c r="A244" s="241"/>
      <c r="B244" s="245"/>
      <c r="C244" s="375" t="s">
        <v>2011</v>
      </c>
      <c r="D244" s="376"/>
      <c r="E244" s="246">
        <v>25.898499999999999</v>
      </c>
      <c r="F244" s="247"/>
      <c r="G244" s="248"/>
      <c r="H244" s="249"/>
      <c r="I244" s="243"/>
      <c r="J244" s="250"/>
      <c r="K244" s="243"/>
      <c r="M244" s="244" t="s">
        <v>2011</v>
      </c>
      <c r="O244" s="232"/>
    </row>
    <row r="245" spans="1:80" ht="22.5">
      <c r="A245" s="241"/>
      <c r="B245" s="245"/>
      <c r="C245" s="375" t="s">
        <v>2012</v>
      </c>
      <c r="D245" s="376"/>
      <c r="E245" s="246">
        <v>23.5855</v>
      </c>
      <c r="F245" s="247"/>
      <c r="G245" s="248"/>
      <c r="H245" s="249"/>
      <c r="I245" s="243"/>
      <c r="J245" s="250"/>
      <c r="K245" s="243"/>
      <c r="M245" s="244" t="s">
        <v>2012</v>
      </c>
      <c r="O245" s="232"/>
    </row>
    <row r="246" spans="1:80">
      <c r="A246" s="241"/>
      <c r="B246" s="245"/>
      <c r="C246" s="375" t="s">
        <v>2013</v>
      </c>
      <c r="D246" s="376"/>
      <c r="E246" s="246">
        <v>27.006</v>
      </c>
      <c r="F246" s="247"/>
      <c r="G246" s="248"/>
      <c r="H246" s="249"/>
      <c r="I246" s="243"/>
      <c r="J246" s="250"/>
      <c r="K246" s="243"/>
      <c r="M246" s="244" t="s">
        <v>2013</v>
      </c>
      <c r="O246" s="232"/>
    </row>
    <row r="247" spans="1:80">
      <c r="A247" s="241"/>
      <c r="B247" s="245"/>
      <c r="C247" s="375" t="s">
        <v>2014</v>
      </c>
      <c r="D247" s="376"/>
      <c r="E247" s="246">
        <v>25.0825</v>
      </c>
      <c r="F247" s="247"/>
      <c r="G247" s="248"/>
      <c r="H247" s="249"/>
      <c r="I247" s="243"/>
      <c r="J247" s="250"/>
      <c r="K247" s="243"/>
      <c r="M247" s="244" t="s">
        <v>2014</v>
      </c>
      <c r="O247" s="232"/>
    </row>
    <row r="248" spans="1:80">
      <c r="A248" s="241"/>
      <c r="B248" s="245"/>
      <c r="C248" s="375" t="s">
        <v>2015</v>
      </c>
      <c r="D248" s="376"/>
      <c r="E248" s="246">
        <v>31.52</v>
      </c>
      <c r="F248" s="247"/>
      <c r="G248" s="248"/>
      <c r="H248" s="249"/>
      <c r="I248" s="243"/>
      <c r="J248" s="250"/>
      <c r="K248" s="243"/>
      <c r="M248" s="244" t="s">
        <v>2015</v>
      </c>
      <c r="O248" s="232"/>
    </row>
    <row r="249" spans="1:80">
      <c r="A249" s="241"/>
      <c r="B249" s="245"/>
      <c r="C249" s="375" t="s">
        <v>2016</v>
      </c>
      <c r="D249" s="376"/>
      <c r="E249" s="246">
        <v>12.04</v>
      </c>
      <c r="F249" s="247"/>
      <c r="G249" s="248"/>
      <c r="H249" s="249"/>
      <c r="I249" s="243"/>
      <c r="J249" s="250"/>
      <c r="K249" s="243"/>
      <c r="M249" s="244" t="s">
        <v>2016</v>
      </c>
      <c r="O249" s="232"/>
    </row>
    <row r="250" spans="1:80" ht="22.5">
      <c r="A250" s="241"/>
      <c r="B250" s="245"/>
      <c r="C250" s="375" t="s">
        <v>2017</v>
      </c>
      <c r="D250" s="376"/>
      <c r="E250" s="246">
        <v>25.805</v>
      </c>
      <c r="F250" s="247"/>
      <c r="G250" s="248"/>
      <c r="H250" s="249"/>
      <c r="I250" s="243"/>
      <c r="J250" s="250"/>
      <c r="K250" s="243"/>
      <c r="M250" s="244" t="s">
        <v>2017</v>
      </c>
      <c r="O250" s="232"/>
    </row>
    <row r="251" spans="1:80" ht="22.5">
      <c r="A251" s="241"/>
      <c r="B251" s="245"/>
      <c r="C251" s="375" t="s">
        <v>2018</v>
      </c>
      <c r="D251" s="376"/>
      <c r="E251" s="246">
        <v>43.786999999999999</v>
      </c>
      <c r="F251" s="247"/>
      <c r="G251" s="248"/>
      <c r="H251" s="249"/>
      <c r="I251" s="243"/>
      <c r="J251" s="250"/>
      <c r="K251" s="243"/>
      <c r="M251" s="244" t="s">
        <v>2018</v>
      </c>
      <c r="O251" s="232"/>
    </row>
    <row r="252" spans="1:80" ht="22.5">
      <c r="A252" s="241"/>
      <c r="B252" s="245"/>
      <c r="C252" s="375" t="s">
        <v>2019</v>
      </c>
      <c r="D252" s="376"/>
      <c r="E252" s="246">
        <v>39.618000000000002</v>
      </c>
      <c r="F252" s="247"/>
      <c r="G252" s="248"/>
      <c r="H252" s="249"/>
      <c r="I252" s="243"/>
      <c r="J252" s="250"/>
      <c r="K252" s="243"/>
      <c r="M252" s="244" t="s">
        <v>2019</v>
      </c>
      <c r="O252" s="232"/>
    </row>
    <row r="253" spans="1:80" ht="22.5">
      <c r="A253" s="241"/>
      <c r="B253" s="245"/>
      <c r="C253" s="375" t="s">
        <v>2020</v>
      </c>
      <c r="D253" s="376"/>
      <c r="E253" s="246">
        <v>30.893799999999999</v>
      </c>
      <c r="F253" s="247"/>
      <c r="G253" s="248"/>
      <c r="H253" s="249"/>
      <c r="I253" s="243"/>
      <c r="J253" s="250"/>
      <c r="K253" s="243"/>
      <c r="M253" s="244" t="s">
        <v>2020</v>
      </c>
      <c r="O253" s="232"/>
    </row>
    <row r="254" spans="1:80">
      <c r="A254" s="241"/>
      <c r="B254" s="245"/>
      <c r="C254" s="375" t="s">
        <v>2021</v>
      </c>
      <c r="D254" s="376"/>
      <c r="E254" s="246">
        <v>7.9809999999999999</v>
      </c>
      <c r="F254" s="247"/>
      <c r="G254" s="248"/>
      <c r="H254" s="249"/>
      <c r="I254" s="243"/>
      <c r="J254" s="250"/>
      <c r="K254" s="243"/>
      <c r="M254" s="244" t="s">
        <v>2021</v>
      </c>
      <c r="O254" s="232"/>
    </row>
    <row r="255" spans="1:80">
      <c r="A255" s="233">
        <v>56</v>
      </c>
      <c r="B255" s="234" t="s">
        <v>2022</v>
      </c>
      <c r="C255" s="235" t="s">
        <v>2023</v>
      </c>
      <c r="D255" s="236" t="s">
        <v>1856</v>
      </c>
      <c r="E255" s="237">
        <v>829.8</v>
      </c>
      <c r="F255" s="237">
        <v>0</v>
      </c>
      <c r="G255" s="238">
        <f>E255*F255</f>
        <v>0</v>
      </c>
      <c r="H255" s="239">
        <v>0</v>
      </c>
      <c r="I255" s="240">
        <f>E255*H255</f>
        <v>0</v>
      </c>
      <c r="J255" s="239">
        <v>0</v>
      </c>
      <c r="K255" s="240">
        <f>E255*J255</f>
        <v>0</v>
      </c>
      <c r="O255" s="232">
        <v>2</v>
      </c>
      <c r="AA255" s="205">
        <v>1</v>
      </c>
      <c r="AB255" s="205">
        <v>1</v>
      </c>
      <c r="AC255" s="205">
        <v>1</v>
      </c>
      <c r="AZ255" s="205">
        <v>1</v>
      </c>
      <c r="BA255" s="205">
        <f>IF(AZ255=1,G255,0)</f>
        <v>0</v>
      </c>
      <c r="BB255" s="205">
        <f>IF(AZ255=2,G255,0)</f>
        <v>0</v>
      </c>
      <c r="BC255" s="205">
        <f>IF(AZ255=3,G255,0)</f>
        <v>0</v>
      </c>
      <c r="BD255" s="205">
        <f>IF(AZ255=4,G255,0)</f>
        <v>0</v>
      </c>
      <c r="BE255" s="205">
        <f>IF(AZ255=5,G255,0)</f>
        <v>0</v>
      </c>
      <c r="CA255" s="232">
        <v>1</v>
      </c>
      <c r="CB255" s="232">
        <v>1</v>
      </c>
    </row>
    <row r="256" spans="1:80" ht="22.5">
      <c r="A256" s="241"/>
      <c r="B256" s="245"/>
      <c r="C256" s="375" t="s">
        <v>2024</v>
      </c>
      <c r="D256" s="376"/>
      <c r="E256" s="246">
        <v>68</v>
      </c>
      <c r="F256" s="247"/>
      <c r="G256" s="248"/>
      <c r="H256" s="249"/>
      <c r="I256" s="243"/>
      <c r="J256" s="250"/>
      <c r="K256" s="243"/>
      <c r="M256" s="244" t="s">
        <v>2024</v>
      </c>
      <c r="O256" s="232"/>
    </row>
    <row r="257" spans="1:80" ht="22.5">
      <c r="A257" s="241"/>
      <c r="B257" s="245"/>
      <c r="C257" s="375" t="s">
        <v>2025</v>
      </c>
      <c r="D257" s="376"/>
      <c r="E257" s="246">
        <v>127.1</v>
      </c>
      <c r="F257" s="247"/>
      <c r="G257" s="248"/>
      <c r="H257" s="249"/>
      <c r="I257" s="243"/>
      <c r="J257" s="250"/>
      <c r="K257" s="243"/>
      <c r="M257" s="244" t="s">
        <v>2025</v>
      </c>
      <c r="O257" s="232"/>
    </row>
    <row r="258" spans="1:80" ht="22.5">
      <c r="A258" s="241"/>
      <c r="B258" s="245"/>
      <c r="C258" s="375" t="s">
        <v>2026</v>
      </c>
      <c r="D258" s="376"/>
      <c r="E258" s="246">
        <v>355.05</v>
      </c>
      <c r="F258" s="247"/>
      <c r="G258" s="248"/>
      <c r="H258" s="249"/>
      <c r="I258" s="243"/>
      <c r="J258" s="250"/>
      <c r="K258" s="243"/>
      <c r="M258" s="244" t="s">
        <v>2026</v>
      </c>
      <c r="O258" s="232"/>
    </row>
    <row r="259" spans="1:80" ht="22.5">
      <c r="A259" s="241"/>
      <c r="B259" s="245"/>
      <c r="C259" s="375" t="s">
        <v>2027</v>
      </c>
      <c r="D259" s="376"/>
      <c r="E259" s="246">
        <v>173.75</v>
      </c>
      <c r="F259" s="247"/>
      <c r="G259" s="248"/>
      <c r="H259" s="249"/>
      <c r="I259" s="243"/>
      <c r="J259" s="250"/>
      <c r="K259" s="243"/>
      <c r="M259" s="244" t="s">
        <v>2027</v>
      </c>
      <c r="O259" s="232"/>
    </row>
    <row r="260" spans="1:80">
      <c r="A260" s="241"/>
      <c r="B260" s="245"/>
      <c r="C260" s="375" t="s">
        <v>2028</v>
      </c>
      <c r="D260" s="376"/>
      <c r="E260" s="246">
        <v>105.9</v>
      </c>
      <c r="F260" s="247"/>
      <c r="G260" s="248"/>
      <c r="H260" s="249"/>
      <c r="I260" s="243"/>
      <c r="J260" s="250"/>
      <c r="K260" s="243"/>
      <c r="M260" s="244" t="s">
        <v>2028</v>
      </c>
      <c r="O260" s="232"/>
    </row>
    <row r="261" spans="1:80" ht="22.5">
      <c r="A261" s="233">
        <v>57</v>
      </c>
      <c r="B261" s="234" t="s">
        <v>2029</v>
      </c>
      <c r="C261" s="235" t="s">
        <v>2030</v>
      </c>
      <c r="D261" s="236" t="s">
        <v>1739</v>
      </c>
      <c r="E261" s="237">
        <v>2285.2599</v>
      </c>
      <c r="F261" s="237">
        <v>0</v>
      </c>
      <c r="G261" s="238">
        <f>E261*F261</f>
        <v>0</v>
      </c>
      <c r="H261" s="239">
        <v>3.6700000000000001E-3</v>
      </c>
      <c r="I261" s="240">
        <f>E261*H261</f>
        <v>8.3869038329999999</v>
      </c>
      <c r="J261" s="239">
        <v>0</v>
      </c>
      <c r="K261" s="240">
        <f>E261*J261</f>
        <v>0</v>
      </c>
      <c r="O261" s="232">
        <v>2</v>
      </c>
      <c r="AA261" s="205">
        <v>1</v>
      </c>
      <c r="AB261" s="205">
        <v>1</v>
      </c>
      <c r="AC261" s="205">
        <v>1</v>
      </c>
      <c r="AZ261" s="205">
        <v>1</v>
      </c>
      <c r="BA261" s="205">
        <f>IF(AZ261=1,G261,0)</f>
        <v>0</v>
      </c>
      <c r="BB261" s="205">
        <f>IF(AZ261=2,G261,0)</f>
        <v>0</v>
      </c>
      <c r="BC261" s="205">
        <f>IF(AZ261=3,G261,0)</f>
        <v>0</v>
      </c>
      <c r="BD261" s="205">
        <f>IF(AZ261=4,G261,0)</f>
        <v>0</v>
      </c>
      <c r="BE261" s="205">
        <f>IF(AZ261=5,G261,0)</f>
        <v>0</v>
      </c>
      <c r="CA261" s="232">
        <v>1</v>
      </c>
      <c r="CB261" s="232">
        <v>1</v>
      </c>
    </row>
    <row r="262" spans="1:80" ht="22.5">
      <c r="A262" s="241"/>
      <c r="B262" s="245"/>
      <c r="C262" s="375" t="s">
        <v>2031</v>
      </c>
      <c r="D262" s="376"/>
      <c r="E262" s="246">
        <v>2176.5873999999999</v>
      </c>
      <c r="F262" s="247"/>
      <c r="G262" s="248"/>
      <c r="H262" s="249"/>
      <c r="I262" s="243"/>
      <c r="J262" s="250"/>
      <c r="K262" s="243"/>
      <c r="M262" s="244" t="s">
        <v>2031</v>
      </c>
      <c r="O262" s="232"/>
    </row>
    <row r="263" spans="1:80" ht="22.5">
      <c r="A263" s="241"/>
      <c r="B263" s="245"/>
      <c r="C263" s="375" t="s">
        <v>2032</v>
      </c>
      <c r="D263" s="376"/>
      <c r="E263" s="246">
        <v>13.4725</v>
      </c>
      <c r="F263" s="247"/>
      <c r="G263" s="248"/>
      <c r="H263" s="249"/>
      <c r="I263" s="243"/>
      <c r="J263" s="250"/>
      <c r="K263" s="243"/>
      <c r="M263" s="244" t="s">
        <v>2032</v>
      </c>
      <c r="O263" s="232"/>
    </row>
    <row r="264" spans="1:80" ht="22.5">
      <c r="A264" s="241"/>
      <c r="B264" s="245"/>
      <c r="C264" s="375" t="s">
        <v>2033</v>
      </c>
      <c r="D264" s="376"/>
      <c r="E264" s="246">
        <v>8.1</v>
      </c>
      <c r="F264" s="247"/>
      <c r="G264" s="248"/>
      <c r="H264" s="249"/>
      <c r="I264" s="243"/>
      <c r="J264" s="250"/>
      <c r="K264" s="243"/>
      <c r="M264" s="244" t="s">
        <v>2033</v>
      </c>
      <c r="O264" s="232"/>
    </row>
    <row r="265" spans="1:80">
      <c r="A265" s="241"/>
      <c r="B265" s="245"/>
      <c r="C265" s="375" t="s">
        <v>2034</v>
      </c>
      <c r="D265" s="376"/>
      <c r="E265" s="246">
        <v>2.1</v>
      </c>
      <c r="F265" s="247"/>
      <c r="G265" s="248"/>
      <c r="H265" s="249"/>
      <c r="I265" s="243"/>
      <c r="J265" s="250"/>
      <c r="K265" s="243"/>
      <c r="M265" s="244" t="s">
        <v>2034</v>
      </c>
      <c r="O265" s="232"/>
    </row>
    <row r="266" spans="1:80">
      <c r="A266" s="241"/>
      <c r="B266" s="245"/>
      <c r="C266" s="375" t="s">
        <v>2035</v>
      </c>
      <c r="D266" s="376"/>
      <c r="E266" s="246">
        <v>85</v>
      </c>
      <c r="F266" s="247"/>
      <c r="G266" s="248"/>
      <c r="H266" s="249"/>
      <c r="I266" s="243"/>
      <c r="J266" s="250"/>
      <c r="K266" s="243"/>
      <c r="M266" s="244" t="s">
        <v>2035</v>
      </c>
      <c r="O266" s="232"/>
    </row>
    <row r="267" spans="1:80">
      <c r="A267" s="233">
        <v>58</v>
      </c>
      <c r="B267" s="234" t="s">
        <v>2036</v>
      </c>
      <c r="C267" s="235" t="s">
        <v>2037</v>
      </c>
      <c r="D267" s="236" t="s">
        <v>1739</v>
      </c>
      <c r="E267" s="237">
        <v>7.41</v>
      </c>
      <c r="F267" s="237">
        <v>0</v>
      </c>
      <c r="G267" s="238">
        <f>E267*F267</f>
        <v>0</v>
      </c>
      <c r="H267" s="239">
        <v>3.3700000000000002E-3</v>
      </c>
      <c r="I267" s="240">
        <f>E267*H267</f>
        <v>2.4971700000000003E-2</v>
      </c>
      <c r="J267" s="239">
        <v>0</v>
      </c>
      <c r="K267" s="240">
        <f>E267*J267</f>
        <v>0</v>
      </c>
      <c r="O267" s="232">
        <v>2</v>
      </c>
      <c r="AA267" s="205">
        <v>1</v>
      </c>
      <c r="AB267" s="205">
        <v>1</v>
      </c>
      <c r="AC267" s="205">
        <v>1</v>
      </c>
      <c r="AZ267" s="205">
        <v>1</v>
      </c>
      <c r="BA267" s="205">
        <f>IF(AZ267=1,G267,0)</f>
        <v>0</v>
      </c>
      <c r="BB267" s="205">
        <f>IF(AZ267=2,G267,0)</f>
        <v>0</v>
      </c>
      <c r="BC267" s="205">
        <f>IF(AZ267=3,G267,0)</f>
        <v>0</v>
      </c>
      <c r="BD267" s="205">
        <f>IF(AZ267=4,G267,0)</f>
        <v>0</v>
      </c>
      <c r="BE267" s="205">
        <f>IF(AZ267=5,G267,0)</f>
        <v>0</v>
      </c>
      <c r="CA267" s="232">
        <v>1</v>
      </c>
      <c r="CB267" s="232">
        <v>1</v>
      </c>
    </row>
    <row r="268" spans="1:80">
      <c r="A268" s="241"/>
      <c r="B268" s="245"/>
      <c r="C268" s="375" t="s">
        <v>2038</v>
      </c>
      <c r="D268" s="376"/>
      <c r="E268" s="246">
        <v>7.41</v>
      </c>
      <c r="F268" s="247"/>
      <c r="G268" s="248"/>
      <c r="H268" s="249"/>
      <c r="I268" s="243"/>
      <c r="J268" s="250"/>
      <c r="K268" s="243"/>
      <c r="M268" s="244" t="s">
        <v>2038</v>
      </c>
      <c r="O268" s="232"/>
    </row>
    <row r="269" spans="1:80">
      <c r="A269" s="233">
        <v>59</v>
      </c>
      <c r="B269" s="234" t="s">
        <v>2039</v>
      </c>
      <c r="C269" s="235" t="s">
        <v>2040</v>
      </c>
      <c r="D269" s="236" t="s">
        <v>1739</v>
      </c>
      <c r="E269" s="237">
        <v>3.42</v>
      </c>
      <c r="F269" s="237">
        <v>0</v>
      </c>
      <c r="G269" s="238">
        <f>E269*F269</f>
        <v>0</v>
      </c>
      <c r="H269" s="239">
        <v>3.4470000000000001E-2</v>
      </c>
      <c r="I269" s="240">
        <f>E269*H269</f>
        <v>0.1178874</v>
      </c>
      <c r="J269" s="239">
        <v>0</v>
      </c>
      <c r="K269" s="240">
        <f>E269*J269</f>
        <v>0</v>
      </c>
      <c r="O269" s="232">
        <v>2</v>
      </c>
      <c r="AA269" s="205">
        <v>1</v>
      </c>
      <c r="AB269" s="205">
        <v>1</v>
      </c>
      <c r="AC269" s="205">
        <v>1</v>
      </c>
      <c r="AZ269" s="205">
        <v>1</v>
      </c>
      <c r="BA269" s="205">
        <f>IF(AZ269=1,G269,0)</f>
        <v>0</v>
      </c>
      <c r="BB269" s="205">
        <f>IF(AZ269=2,G269,0)</f>
        <v>0</v>
      </c>
      <c r="BC269" s="205">
        <f>IF(AZ269=3,G269,0)</f>
        <v>0</v>
      </c>
      <c r="BD269" s="205">
        <f>IF(AZ269=4,G269,0)</f>
        <v>0</v>
      </c>
      <c r="BE269" s="205">
        <f>IF(AZ269=5,G269,0)</f>
        <v>0</v>
      </c>
      <c r="CA269" s="232">
        <v>1</v>
      </c>
      <c r="CB269" s="232">
        <v>1</v>
      </c>
    </row>
    <row r="270" spans="1:80">
      <c r="A270" s="241"/>
      <c r="B270" s="245"/>
      <c r="C270" s="375" t="s">
        <v>2041</v>
      </c>
      <c r="D270" s="376"/>
      <c r="E270" s="246">
        <v>3.42</v>
      </c>
      <c r="F270" s="247"/>
      <c r="G270" s="248"/>
      <c r="H270" s="249"/>
      <c r="I270" s="243"/>
      <c r="J270" s="250"/>
      <c r="K270" s="243"/>
      <c r="M270" s="244" t="s">
        <v>2041</v>
      </c>
      <c r="O270" s="232"/>
    </row>
    <row r="271" spans="1:80">
      <c r="A271" s="251"/>
      <c r="B271" s="252" t="s">
        <v>1662</v>
      </c>
      <c r="C271" s="253" t="s">
        <v>1915</v>
      </c>
      <c r="D271" s="254"/>
      <c r="E271" s="255"/>
      <c r="F271" s="256"/>
      <c r="G271" s="257">
        <f>SUM(G155:G270)</f>
        <v>0</v>
      </c>
      <c r="H271" s="258"/>
      <c r="I271" s="259">
        <f>SUM(I155:I270)</f>
        <v>61.453853457000008</v>
      </c>
      <c r="J271" s="258"/>
      <c r="K271" s="259">
        <f>SUM(K155:K270)</f>
        <v>0</v>
      </c>
      <c r="O271" s="232">
        <v>4</v>
      </c>
      <c r="BA271" s="260">
        <f>SUM(BA155:BA270)</f>
        <v>0</v>
      </c>
      <c r="BB271" s="260">
        <f>SUM(BB155:BB270)</f>
        <v>0</v>
      </c>
      <c r="BC271" s="260">
        <f>SUM(BC155:BC270)</f>
        <v>0</v>
      </c>
      <c r="BD271" s="260">
        <f>SUM(BD155:BD270)</f>
        <v>0</v>
      </c>
      <c r="BE271" s="260">
        <f>SUM(BE155:BE270)</f>
        <v>0</v>
      </c>
    </row>
    <row r="272" spans="1:80">
      <c r="A272" s="222" t="s">
        <v>1659</v>
      </c>
      <c r="B272" s="223" t="s">
        <v>2042</v>
      </c>
      <c r="C272" s="224" t="s">
        <v>2043</v>
      </c>
      <c r="D272" s="225"/>
      <c r="E272" s="226"/>
      <c r="F272" s="226"/>
      <c r="G272" s="227"/>
      <c r="H272" s="228"/>
      <c r="I272" s="229"/>
      <c r="J272" s="230"/>
      <c r="K272" s="231"/>
      <c r="O272" s="232">
        <v>1</v>
      </c>
    </row>
    <row r="273" spans="1:80" ht="22.5">
      <c r="A273" s="233">
        <v>60</v>
      </c>
      <c r="B273" s="234" t="s">
        <v>2045</v>
      </c>
      <c r="C273" s="235" t="s">
        <v>2046</v>
      </c>
      <c r="D273" s="236" t="s">
        <v>1739</v>
      </c>
      <c r="E273" s="237">
        <v>198.75800000000001</v>
      </c>
      <c r="F273" s="237">
        <v>0</v>
      </c>
      <c r="G273" s="238">
        <f>E273*F273</f>
        <v>0</v>
      </c>
      <c r="H273" s="239">
        <v>3.2599999999999999E-3</v>
      </c>
      <c r="I273" s="240">
        <f>E273*H273</f>
        <v>0.64795108000000001</v>
      </c>
      <c r="J273" s="239">
        <v>0</v>
      </c>
      <c r="K273" s="240">
        <f>E273*J273</f>
        <v>0</v>
      </c>
      <c r="O273" s="232">
        <v>2</v>
      </c>
      <c r="AA273" s="205">
        <v>1</v>
      </c>
      <c r="AB273" s="205">
        <v>1</v>
      </c>
      <c r="AC273" s="205">
        <v>1</v>
      </c>
      <c r="AZ273" s="205">
        <v>1</v>
      </c>
      <c r="BA273" s="205">
        <f>IF(AZ273=1,G273,0)</f>
        <v>0</v>
      </c>
      <c r="BB273" s="205">
        <f>IF(AZ273=2,G273,0)</f>
        <v>0</v>
      </c>
      <c r="BC273" s="205">
        <f>IF(AZ273=3,G273,0)</f>
        <v>0</v>
      </c>
      <c r="BD273" s="205">
        <f>IF(AZ273=4,G273,0)</f>
        <v>0</v>
      </c>
      <c r="BE273" s="205">
        <f>IF(AZ273=5,G273,0)</f>
        <v>0</v>
      </c>
      <c r="CA273" s="232">
        <v>1</v>
      </c>
      <c r="CB273" s="232">
        <v>1</v>
      </c>
    </row>
    <row r="274" spans="1:80" ht="22.5">
      <c r="A274" s="241"/>
      <c r="B274" s="245"/>
      <c r="C274" s="375" t="s">
        <v>2047</v>
      </c>
      <c r="D274" s="376"/>
      <c r="E274" s="246">
        <v>178.678</v>
      </c>
      <c r="F274" s="247"/>
      <c r="G274" s="248"/>
      <c r="H274" s="249"/>
      <c r="I274" s="243"/>
      <c r="J274" s="250"/>
      <c r="K274" s="243"/>
      <c r="M274" s="244" t="s">
        <v>2047</v>
      </c>
      <c r="O274" s="232"/>
    </row>
    <row r="275" spans="1:80">
      <c r="A275" s="241"/>
      <c r="B275" s="245"/>
      <c r="C275" s="375" t="s">
        <v>2048</v>
      </c>
      <c r="D275" s="376"/>
      <c r="E275" s="246">
        <v>7.98</v>
      </c>
      <c r="F275" s="247"/>
      <c r="G275" s="248"/>
      <c r="H275" s="249"/>
      <c r="I275" s="243"/>
      <c r="J275" s="250"/>
      <c r="K275" s="243"/>
      <c r="M275" s="244" t="s">
        <v>2048</v>
      </c>
      <c r="O275" s="232"/>
    </row>
    <row r="276" spans="1:80" ht="22.5">
      <c r="A276" s="241"/>
      <c r="B276" s="245"/>
      <c r="C276" s="375" t="s">
        <v>2049</v>
      </c>
      <c r="D276" s="376"/>
      <c r="E276" s="246">
        <v>12.1</v>
      </c>
      <c r="F276" s="247"/>
      <c r="G276" s="248"/>
      <c r="H276" s="249"/>
      <c r="I276" s="243"/>
      <c r="J276" s="250"/>
      <c r="K276" s="243"/>
      <c r="M276" s="244" t="s">
        <v>2049</v>
      </c>
      <c r="O276" s="232"/>
    </row>
    <row r="277" spans="1:80">
      <c r="A277" s="233">
        <v>61</v>
      </c>
      <c r="B277" s="234" t="s">
        <v>2050</v>
      </c>
      <c r="C277" s="235" t="s">
        <v>2051</v>
      </c>
      <c r="D277" s="236" t="s">
        <v>1739</v>
      </c>
      <c r="E277" s="237">
        <v>198.75800000000001</v>
      </c>
      <c r="F277" s="237">
        <v>0</v>
      </c>
      <c r="G277" s="238">
        <f>E277*F277</f>
        <v>0</v>
      </c>
      <c r="H277" s="239">
        <v>2.2000000000000001E-4</v>
      </c>
      <c r="I277" s="240">
        <f>E277*H277</f>
        <v>4.3726760000000003E-2</v>
      </c>
      <c r="J277" s="239">
        <v>0</v>
      </c>
      <c r="K277" s="240">
        <f>E277*J277</f>
        <v>0</v>
      </c>
      <c r="O277" s="232">
        <v>2</v>
      </c>
      <c r="AA277" s="205">
        <v>1</v>
      </c>
      <c r="AB277" s="205">
        <v>1</v>
      </c>
      <c r="AC277" s="205">
        <v>1</v>
      </c>
      <c r="AZ277" s="205">
        <v>1</v>
      </c>
      <c r="BA277" s="205">
        <f>IF(AZ277=1,G277,0)</f>
        <v>0</v>
      </c>
      <c r="BB277" s="205">
        <f>IF(AZ277=2,G277,0)</f>
        <v>0</v>
      </c>
      <c r="BC277" s="205">
        <f>IF(AZ277=3,G277,0)</f>
        <v>0</v>
      </c>
      <c r="BD277" s="205">
        <f>IF(AZ277=4,G277,0)</f>
        <v>0</v>
      </c>
      <c r="BE277" s="205">
        <f>IF(AZ277=5,G277,0)</f>
        <v>0</v>
      </c>
      <c r="CA277" s="232">
        <v>1</v>
      </c>
      <c r="CB277" s="232">
        <v>1</v>
      </c>
    </row>
    <row r="278" spans="1:80">
      <c r="A278" s="241"/>
      <c r="B278" s="245"/>
      <c r="C278" s="375" t="s">
        <v>2052</v>
      </c>
      <c r="D278" s="376"/>
      <c r="E278" s="246">
        <v>198.75800000000001</v>
      </c>
      <c r="F278" s="247"/>
      <c r="G278" s="248"/>
      <c r="H278" s="249"/>
      <c r="I278" s="243"/>
      <c r="J278" s="250"/>
      <c r="K278" s="243"/>
      <c r="M278" s="271">
        <v>198758</v>
      </c>
      <c r="O278" s="232"/>
    </row>
    <row r="279" spans="1:80">
      <c r="A279" s="233">
        <v>62</v>
      </c>
      <c r="B279" s="234" t="s">
        <v>2053</v>
      </c>
      <c r="C279" s="235" t="s">
        <v>2054</v>
      </c>
      <c r="D279" s="236" t="s">
        <v>1739</v>
      </c>
      <c r="E279" s="237">
        <v>23.03</v>
      </c>
      <c r="F279" s="237">
        <v>0</v>
      </c>
      <c r="G279" s="238">
        <f>E279*F279</f>
        <v>0</v>
      </c>
      <c r="H279" s="239">
        <v>4.0000000000000003E-5</v>
      </c>
      <c r="I279" s="240">
        <f>E279*H279</f>
        <v>9.2120000000000017E-4</v>
      </c>
      <c r="J279" s="239">
        <v>0</v>
      </c>
      <c r="K279" s="240">
        <f>E279*J279</f>
        <v>0</v>
      </c>
      <c r="O279" s="232">
        <v>2</v>
      </c>
      <c r="AA279" s="205">
        <v>1</v>
      </c>
      <c r="AB279" s="205">
        <v>1</v>
      </c>
      <c r="AC279" s="205">
        <v>1</v>
      </c>
      <c r="AZ279" s="205">
        <v>1</v>
      </c>
      <c r="BA279" s="205">
        <f>IF(AZ279=1,G279,0)</f>
        <v>0</v>
      </c>
      <c r="BB279" s="205">
        <f>IF(AZ279=2,G279,0)</f>
        <v>0</v>
      </c>
      <c r="BC279" s="205">
        <f>IF(AZ279=3,G279,0)</f>
        <v>0</v>
      </c>
      <c r="BD279" s="205">
        <f>IF(AZ279=4,G279,0)</f>
        <v>0</v>
      </c>
      <c r="BE279" s="205">
        <f>IF(AZ279=5,G279,0)</f>
        <v>0</v>
      </c>
      <c r="CA279" s="232">
        <v>1</v>
      </c>
      <c r="CB279" s="232">
        <v>1</v>
      </c>
    </row>
    <row r="280" spans="1:80">
      <c r="A280" s="241"/>
      <c r="B280" s="245"/>
      <c r="C280" s="375" t="s">
        <v>2055</v>
      </c>
      <c r="D280" s="376"/>
      <c r="E280" s="246">
        <v>23.03</v>
      </c>
      <c r="F280" s="247"/>
      <c r="G280" s="248"/>
      <c r="H280" s="249"/>
      <c r="I280" s="243"/>
      <c r="J280" s="250"/>
      <c r="K280" s="243"/>
      <c r="M280" s="244" t="s">
        <v>2055</v>
      </c>
      <c r="O280" s="232"/>
    </row>
    <row r="281" spans="1:80">
      <c r="A281" s="233">
        <v>63</v>
      </c>
      <c r="B281" s="234" t="s">
        <v>2056</v>
      </c>
      <c r="C281" s="235" t="s">
        <v>2057</v>
      </c>
      <c r="D281" s="236" t="s">
        <v>1739</v>
      </c>
      <c r="E281" s="237">
        <v>187.53800000000001</v>
      </c>
      <c r="F281" s="237">
        <v>0</v>
      </c>
      <c r="G281" s="238">
        <f>E281*F281</f>
        <v>0</v>
      </c>
      <c r="H281" s="239">
        <v>8.0000000000000002E-3</v>
      </c>
      <c r="I281" s="240">
        <f>E281*H281</f>
        <v>1.5003040000000001</v>
      </c>
      <c r="J281" s="239">
        <v>0</v>
      </c>
      <c r="K281" s="240">
        <f>E281*J281</f>
        <v>0</v>
      </c>
      <c r="O281" s="232">
        <v>2</v>
      </c>
      <c r="AA281" s="205">
        <v>1</v>
      </c>
      <c r="AB281" s="205">
        <v>1</v>
      </c>
      <c r="AC281" s="205">
        <v>1</v>
      </c>
      <c r="AZ281" s="205">
        <v>1</v>
      </c>
      <c r="BA281" s="205">
        <f>IF(AZ281=1,G281,0)</f>
        <v>0</v>
      </c>
      <c r="BB281" s="205">
        <f>IF(AZ281=2,G281,0)</f>
        <v>0</v>
      </c>
      <c r="BC281" s="205">
        <f>IF(AZ281=3,G281,0)</f>
        <v>0</v>
      </c>
      <c r="BD281" s="205">
        <f>IF(AZ281=4,G281,0)</f>
        <v>0</v>
      </c>
      <c r="BE281" s="205">
        <f>IF(AZ281=5,G281,0)</f>
        <v>0</v>
      </c>
      <c r="CA281" s="232">
        <v>1</v>
      </c>
      <c r="CB281" s="232">
        <v>1</v>
      </c>
    </row>
    <row r="282" spans="1:80">
      <c r="A282" s="241"/>
      <c r="B282" s="245"/>
      <c r="C282" s="375" t="s">
        <v>2058</v>
      </c>
      <c r="D282" s="376"/>
      <c r="E282" s="246">
        <v>187.53800000000001</v>
      </c>
      <c r="F282" s="247"/>
      <c r="G282" s="248"/>
      <c r="H282" s="249"/>
      <c r="I282" s="243"/>
      <c r="J282" s="250"/>
      <c r="K282" s="243"/>
      <c r="M282" s="244" t="s">
        <v>2058</v>
      </c>
      <c r="O282" s="232"/>
    </row>
    <row r="283" spans="1:80">
      <c r="A283" s="233">
        <v>64</v>
      </c>
      <c r="B283" s="234" t="s">
        <v>2059</v>
      </c>
      <c r="C283" s="235" t="s">
        <v>2060</v>
      </c>
      <c r="D283" s="236" t="s">
        <v>1856</v>
      </c>
      <c r="E283" s="237">
        <v>44.85</v>
      </c>
      <c r="F283" s="237">
        <v>0</v>
      </c>
      <c r="G283" s="238">
        <f>E283*F283</f>
        <v>0</v>
      </c>
      <c r="H283" s="239">
        <v>4.8000000000000001E-4</v>
      </c>
      <c r="I283" s="240">
        <f>E283*H283</f>
        <v>2.1528000000000002E-2</v>
      </c>
      <c r="J283" s="239">
        <v>0</v>
      </c>
      <c r="K283" s="240">
        <f>E283*J283</f>
        <v>0</v>
      </c>
      <c r="O283" s="232">
        <v>2</v>
      </c>
      <c r="AA283" s="205">
        <v>1</v>
      </c>
      <c r="AB283" s="205">
        <v>1</v>
      </c>
      <c r="AC283" s="205">
        <v>1</v>
      </c>
      <c r="AZ283" s="205">
        <v>1</v>
      </c>
      <c r="BA283" s="205">
        <f>IF(AZ283=1,G283,0)</f>
        <v>0</v>
      </c>
      <c r="BB283" s="205">
        <f>IF(AZ283=2,G283,0)</f>
        <v>0</v>
      </c>
      <c r="BC283" s="205">
        <f>IF(AZ283=3,G283,0)</f>
        <v>0</v>
      </c>
      <c r="BD283" s="205">
        <f>IF(AZ283=4,G283,0)</f>
        <v>0</v>
      </c>
      <c r="BE283" s="205">
        <f>IF(AZ283=5,G283,0)</f>
        <v>0</v>
      </c>
      <c r="CA283" s="232">
        <v>1</v>
      </c>
      <c r="CB283" s="232">
        <v>1</v>
      </c>
    </row>
    <row r="284" spans="1:80">
      <c r="A284" s="241"/>
      <c r="B284" s="245"/>
      <c r="C284" s="375" t="s">
        <v>2061</v>
      </c>
      <c r="D284" s="376"/>
      <c r="E284" s="246">
        <v>44.85</v>
      </c>
      <c r="F284" s="247"/>
      <c r="G284" s="248"/>
      <c r="H284" s="249"/>
      <c r="I284" s="243"/>
      <c r="J284" s="250"/>
      <c r="K284" s="243"/>
      <c r="M284" s="244" t="s">
        <v>2061</v>
      </c>
      <c r="O284" s="232"/>
    </row>
    <row r="285" spans="1:80" ht="22.5">
      <c r="A285" s="233">
        <v>65</v>
      </c>
      <c r="B285" s="234" t="s">
        <v>2062</v>
      </c>
      <c r="C285" s="235" t="s">
        <v>2063</v>
      </c>
      <c r="D285" s="236" t="s">
        <v>1739</v>
      </c>
      <c r="E285" s="237">
        <v>179.55799999999999</v>
      </c>
      <c r="F285" s="237">
        <v>0</v>
      </c>
      <c r="G285" s="238">
        <f>E285*F285</f>
        <v>0</v>
      </c>
      <c r="H285" s="239">
        <v>1.111E-2</v>
      </c>
      <c r="I285" s="240">
        <f>E285*H285</f>
        <v>1.9948893799999998</v>
      </c>
      <c r="J285" s="239">
        <v>0</v>
      </c>
      <c r="K285" s="240">
        <f>E285*J285</f>
        <v>0</v>
      </c>
      <c r="O285" s="232">
        <v>2</v>
      </c>
      <c r="AA285" s="205">
        <v>1</v>
      </c>
      <c r="AB285" s="205">
        <v>1</v>
      </c>
      <c r="AC285" s="205">
        <v>1</v>
      </c>
      <c r="AZ285" s="205">
        <v>1</v>
      </c>
      <c r="BA285" s="205">
        <f>IF(AZ285=1,G285,0)</f>
        <v>0</v>
      </c>
      <c r="BB285" s="205">
        <f>IF(AZ285=2,G285,0)</f>
        <v>0</v>
      </c>
      <c r="BC285" s="205">
        <f>IF(AZ285=3,G285,0)</f>
        <v>0</v>
      </c>
      <c r="BD285" s="205">
        <f>IF(AZ285=4,G285,0)</f>
        <v>0</v>
      </c>
      <c r="BE285" s="205">
        <f>IF(AZ285=5,G285,0)</f>
        <v>0</v>
      </c>
      <c r="CA285" s="232">
        <v>1</v>
      </c>
      <c r="CB285" s="232">
        <v>1</v>
      </c>
    </row>
    <row r="286" spans="1:80" ht="22.5">
      <c r="A286" s="241"/>
      <c r="B286" s="245"/>
      <c r="C286" s="375" t="s">
        <v>2064</v>
      </c>
      <c r="D286" s="376"/>
      <c r="E286" s="246">
        <v>179.55799999999999</v>
      </c>
      <c r="F286" s="247"/>
      <c r="G286" s="248"/>
      <c r="H286" s="249"/>
      <c r="I286" s="243"/>
      <c r="J286" s="250"/>
      <c r="K286" s="243"/>
      <c r="M286" s="244" t="s">
        <v>2064</v>
      </c>
      <c r="O286" s="232"/>
    </row>
    <row r="287" spans="1:80" ht="22.5">
      <c r="A287" s="233">
        <v>66</v>
      </c>
      <c r="B287" s="234" t="s">
        <v>2065</v>
      </c>
      <c r="C287" s="235" t="s">
        <v>2066</v>
      </c>
      <c r="D287" s="236" t="s">
        <v>1739</v>
      </c>
      <c r="E287" s="237">
        <v>7.98</v>
      </c>
      <c r="F287" s="237">
        <v>0</v>
      </c>
      <c r="G287" s="238">
        <f>E287*F287</f>
        <v>0</v>
      </c>
      <c r="H287" s="239">
        <v>9.6600000000000002E-3</v>
      </c>
      <c r="I287" s="240">
        <f>E287*H287</f>
        <v>7.7086800000000011E-2</v>
      </c>
      <c r="J287" s="239">
        <v>0</v>
      </c>
      <c r="K287" s="240">
        <f>E287*J287</f>
        <v>0</v>
      </c>
      <c r="O287" s="232">
        <v>2</v>
      </c>
      <c r="AA287" s="205">
        <v>1</v>
      </c>
      <c r="AB287" s="205">
        <v>1</v>
      </c>
      <c r="AC287" s="205">
        <v>1</v>
      </c>
      <c r="AZ287" s="205">
        <v>1</v>
      </c>
      <c r="BA287" s="205">
        <f>IF(AZ287=1,G287,0)</f>
        <v>0</v>
      </c>
      <c r="BB287" s="205">
        <f>IF(AZ287=2,G287,0)</f>
        <v>0</v>
      </c>
      <c r="BC287" s="205">
        <f>IF(AZ287=3,G287,0)</f>
        <v>0</v>
      </c>
      <c r="BD287" s="205">
        <f>IF(AZ287=4,G287,0)</f>
        <v>0</v>
      </c>
      <c r="BE287" s="205">
        <f>IF(AZ287=5,G287,0)</f>
        <v>0</v>
      </c>
      <c r="CA287" s="232">
        <v>1</v>
      </c>
      <c r="CB287" s="232">
        <v>1</v>
      </c>
    </row>
    <row r="288" spans="1:80" ht="22.5">
      <c r="A288" s="241"/>
      <c r="B288" s="245"/>
      <c r="C288" s="375" t="s">
        <v>2067</v>
      </c>
      <c r="D288" s="376"/>
      <c r="E288" s="246">
        <v>7.98</v>
      </c>
      <c r="F288" s="247"/>
      <c r="G288" s="248"/>
      <c r="H288" s="249"/>
      <c r="I288" s="243"/>
      <c r="J288" s="250"/>
      <c r="K288" s="243"/>
      <c r="M288" s="244" t="s">
        <v>2067</v>
      </c>
      <c r="O288" s="232"/>
    </row>
    <row r="289" spans="1:80" ht="22.5">
      <c r="A289" s="233">
        <v>67</v>
      </c>
      <c r="B289" s="234" t="s">
        <v>2068</v>
      </c>
      <c r="C289" s="235" t="s">
        <v>2069</v>
      </c>
      <c r="D289" s="236" t="s">
        <v>1739</v>
      </c>
      <c r="E289" s="237">
        <v>4.0199999999999996</v>
      </c>
      <c r="F289" s="237">
        <v>0</v>
      </c>
      <c r="G289" s="238">
        <f>E289*F289</f>
        <v>0</v>
      </c>
      <c r="H289" s="239">
        <v>8.94E-3</v>
      </c>
      <c r="I289" s="240">
        <f>E289*H289</f>
        <v>3.5938799999999993E-2</v>
      </c>
      <c r="J289" s="239">
        <v>0</v>
      </c>
      <c r="K289" s="240">
        <f>E289*J289</f>
        <v>0</v>
      </c>
      <c r="O289" s="232">
        <v>2</v>
      </c>
      <c r="AA289" s="205">
        <v>1</v>
      </c>
      <c r="AB289" s="205">
        <v>1</v>
      </c>
      <c r="AC289" s="205">
        <v>1</v>
      </c>
      <c r="AZ289" s="205">
        <v>1</v>
      </c>
      <c r="BA289" s="205">
        <f>IF(AZ289=1,G289,0)</f>
        <v>0</v>
      </c>
      <c r="BB289" s="205">
        <f>IF(AZ289=2,G289,0)</f>
        <v>0</v>
      </c>
      <c r="BC289" s="205">
        <f>IF(AZ289=3,G289,0)</f>
        <v>0</v>
      </c>
      <c r="BD289" s="205">
        <f>IF(AZ289=4,G289,0)</f>
        <v>0</v>
      </c>
      <c r="BE289" s="205">
        <f>IF(AZ289=5,G289,0)</f>
        <v>0</v>
      </c>
      <c r="CA289" s="232">
        <v>1</v>
      </c>
      <c r="CB289" s="232">
        <v>1</v>
      </c>
    </row>
    <row r="290" spans="1:80">
      <c r="A290" s="241"/>
      <c r="B290" s="245"/>
      <c r="C290" s="375" t="s">
        <v>2070</v>
      </c>
      <c r="D290" s="376"/>
      <c r="E290" s="246">
        <v>4.0199999999999996</v>
      </c>
      <c r="F290" s="247"/>
      <c r="G290" s="248"/>
      <c r="H290" s="249"/>
      <c r="I290" s="243"/>
      <c r="J290" s="250"/>
      <c r="K290" s="243"/>
      <c r="M290" s="244" t="s">
        <v>2070</v>
      </c>
      <c r="O290" s="232"/>
    </row>
    <row r="291" spans="1:80">
      <c r="A291" s="233">
        <v>68</v>
      </c>
      <c r="B291" s="234" t="s">
        <v>2071</v>
      </c>
      <c r="C291" s="235" t="s">
        <v>2072</v>
      </c>
      <c r="D291" s="236" t="s">
        <v>1856</v>
      </c>
      <c r="E291" s="237">
        <v>603.9</v>
      </c>
      <c r="F291" s="237">
        <v>0</v>
      </c>
      <c r="G291" s="238">
        <f>E291*F291</f>
        <v>0</v>
      </c>
      <c r="H291" s="239">
        <v>8.0000000000000007E-5</v>
      </c>
      <c r="I291" s="240">
        <f>E291*H291</f>
        <v>4.8312000000000001E-2</v>
      </c>
      <c r="J291" s="239">
        <v>0</v>
      </c>
      <c r="K291" s="240">
        <f>E291*J291</f>
        <v>0</v>
      </c>
      <c r="O291" s="232">
        <v>2</v>
      </c>
      <c r="AA291" s="205">
        <v>1</v>
      </c>
      <c r="AB291" s="205">
        <v>1</v>
      </c>
      <c r="AC291" s="205">
        <v>1</v>
      </c>
      <c r="AZ291" s="205">
        <v>1</v>
      </c>
      <c r="BA291" s="205">
        <f>IF(AZ291=1,G291,0)</f>
        <v>0</v>
      </c>
      <c r="BB291" s="205">
        <f>IF(AZ291=2,G291,0)</f>
        <v>0</v>
      </c>
      <c r="BC291" s="205">
        <f>IF(AZ291=3,G291,0)</f>
        <v>0</v>
      </c>
      <c r="BD291" s="205">
        <f>IF(AZ291=4,G291,0)</f>
        <v>0</v>
      </c>
      <c r="BE291" s="205">
        <f>IF(AZ291=5,G291,0)</f>
        <v>0</v>
      </c>
      <c r="CA291" s="232">
        <v>1</v>
      </c>
      <c r="CB291" s="232">
        <v>1</v>
      </c>
    </row>
    <row r="292" spans="1:80">
      <c r="A292" s="241"/>
      <c r="B292" s="245"/>
      <c r="C292" s="375" t="s">
        <v>2073</v>
      </c>
      <c r="D292" s="376"/>
      <c r="E292" s="246">
        <v>603.9</v>
      </c>
      <c r="F292" s="247"/>
      <c r="G292" s="248"/>
      <c r="H292" s="249"/>
      <c r="I292" s="243"/>
      <c r="J292" s="250"/>
      <c r="K292" s="243"/>
      <c r="M292" s="244" t="s">
        <v>2073</v>
      </c>
      <c r="O292" s="232"/>
    </row>
    <row r="293" spans="1:80">
      <c r="A293" s="233">
        <v>69</v>
      </c>
      <c r="B293" s="234" t="s">
        <v>2074</v>
      </c>
      <c r="C293" s="235" t="s">
        <v>2075</v>
      </c>
      <c r="D293" s="236" t="s">
        <v>1739</v>
      </c>
      <c r="E293" s="237">
        <v>186.22800000000001</v>
      </c>
      <c r="F293" s="237">
        <v>0</v>
      </c>
      <c r="G293" s="238">
        <f>E293*F293</f>
        <v>0</v>
      </c>
      <c r="H293" s="239">
        <v>2.0000000000000002E-5</v>
      </c>
      <c r="I293" s="240">
        <f>E293*H293</f>
        <v>3.7245600000000005E-3</v>
      </c>
      <c r="J293" s="239">
        <v>0</v>
      </c>
      <c r="K293" s="240">
        <f>E293*J293</f>
        <v>0</v>
      </c>
      <c r="O293" s="232">
        <v>2</v>
      </c>
      <c r="AA293" s="205">
        <v>1</v>
      </c>
      <c r="AB293" s="205">
        <v>1</v>
      </c>
      <c r="AC293" s="205">
        <v>1</v>
      </c>
      <c r="AZ293" s="205">
        <v>1</v>
      </c>
      <c r="BA293" s="205">
        <f>IF(AZ293=1,G293,0)</f>
        <v>0</v>
      </c>
      <c r="BB293" s="205">
        <f>IF(AZ293=2,G293,0)</f>
        <v>0</v>
      </c>
      <c r="BC293" s="205">
        <f>IF(AZ293=3,G293,0)</f>
        <v>0</v>
      </c>
      <c r="BD293" s="205">
        <f>IF(AZ293=4,G293,0)</f>
        <v>0</v>
      </c>
      <c r="BE293" s="205">
        <f>IF(AZ293=5,G293,0)</f>
        <v>0</v>
      </c>
      <c r="CA293" s="232">
        <v>1</v>
      </c>
      <c r="CB293" s="232">
        <v>1</v>
      </c>
    </row>
    <row r="294" spans="1:80" ht="22.5">
      <c r="A294" s="241"/>
      <c r="B294" s="245"/>
      <c r="C294" s="375" t="s">
        <v>2076</v>
      </c>
      <c r="D294" s="376"/>
      <c r="E294" s="246">
        <v>174.12799999999999</v>
      </c>
      <c r="F294" s="247"/>
      <c r="G294" s="248"/>
      <c r="H294" s="249"/>
      <c r="I294" s="243"/>
      <c r="J294" s="250"/>
      <c r="K294" s="243"/>
      <c r="M294" s="244" t="s">
        <v>2076</v>
      </c>
      <c r="O294" s="232"/>
    </row>
    <row r="295" spans="1:80" ht="22.5">
      <c r="A295" s="241"/>
      <c r="B295" s="245"/>
      <c r="C295" s="375" t="s">
        <v>2049</v>
      </c>
      <c r="D295" s="376"/>
      <c r="E295" s="246">
        <v>12.1</v>
      </c>
      <c r="F295" s="247"/>
      <c r="G295" s="248"/>
      <c r="H295" s="249"/>
      <c r="I295" s="243"/>
      <c r="J295" s="250"/>
      <c r="K295" s="243"/>
      <c r="M295" s="244" t="s">
        <v>2049</v>
      </c>
      <c r="O295" s="232"/>
    </row>
    <row r="296" spans="1:80">
      <c r="A296" s="233">
        <v>70</v>
      </c>
      <c r="B296" s="234" t="s">
        <v>2077</v>
      </c>
      <c r="C296" s="235" t="s">
        <v>2078</v>
      </c>
      <c r="D296" s="236" t="s">
        <v>1739</v>
      </c>
      <c r="E296" s="237">
        <v>5.4</v>
      </c>
      <c r="F296" s="237">
        <v>0</v>
      </c>
      <c r="G296" s="238">
        <f>E296*F296</f>
        <v>0</v>
      </c>
      <c r="H296" s="239">
        <v>4.5599999999999998E-3</v>
      </c>
      <c r="I296" s="240">
        <f>E296*H296</f>
        <v>2.4624E-2</v>
      </c>
      <c r="J296" s="239">
        <v>0</v>
      </c>
      <c r="K296" s="240">
        <f>E296*J296</f>
        <v>0</v>
      </c>
      <c r="O296" s="232">
        <v>2</v>
      </c>
      <c r="AA296" s="205">
        <v>1</v>
      </c>
      <c r="AB296" s="205">
        <v>1</v>
      </c>
      <c r="AC296" s="205">
        <v>1</v>
      </c>
      <c r="AZ296" s="205">
        <v>1</v>
      </c>
      <c r="BA296" s="205">
        <f>IF(AZ296=1,G296,0)</f>
        <v>0</v>
      </c>
      <c r="BB296" s="205">
        <f>IF(AZ296=2,G296,0)</f>
        <v>0</v>
      </c>
      <c r="BC296" s="205">
        <f>IF(AZ296=3,G296,0)</f>
        <v>0</v>
      </c>
      <c r="BD296" s="205">
        <f>IF(AZ296=4,G296,0)</f>
        <v>0</v>
      </c>
      <c r="BE296" s="205">
        <f>IF(AZ296=5,G296,0)</f>
        <v>0</v>
      </c>
      <c r="CA296" s="232">
        <v>1</v>
      </c>
      <c r="CB296" s="232">
        <v>1</v>
      </c>
    </row>
    <row r="297" spans="1:80">
      <c r="A297" s="241"/>
      <c r="B297" s="245"/>
      <c r="C297" s="375" t="s">
        <v>2079</v>
      </c>
      <c r="D297" s="376"/>
      <c r="E297" s="246">
        <v>5.4</v>
      </c>
      <c r="F297" s="247"/>
      <c r="G297" s="248"/>
      <c r="H297" s="249"/>
      <c r="I297" s="243"/>
      <c r="J297" s="250"/>
      <c r="K297" s="243"/>
      <c r="M297" s="244" t="s">
        <v>2079</v>
      </c>
      <c r="O297" s="232"/>
    </row>
    <row r="298" spans="1:80">
      <c r="A298" s="251"/>
      <c r="B298" s="252" t="s">
        <v>1662</v>
      </c>
      <c r="C298" s="253" t="s">
        <v>2044</v>
      </c>
      <c r="D298" s="254"/>
      <c r="E298" s="255"/>
      <c r="F298" s="256"/>
      <c r="G298" s="257">
        <f>SUM(G272:G297)</f>
        <v>0</v>
      </c>
      <c r="H298" s="258"/>
      <c r="I298" s="259">
        <f>SUM(I272:I297)</f>
        <v>4.3990065800000009</v>
      </c>
      <c r="J298" s="258"/>
      <c r="K298" s="259">
        <f>SUM(K272:K297)</f>
        <v>0</v>
      </c>
      <c r="O298" s="232">
        <v>4</v>
      </c>
      <c r="BA298" s="260">
        <f>SUM(BA272:BA297)</f>
        <v>0</v>
      </c>
      <c r="BB298" s="260">
        <f>SUM(BB272:BB297)</f>
        <v>0</v>
      </c>
      <c r="BC298" s="260">
        <f>SUM(BC272:BC297)</f>
        <v>0</v>
      </c>
      <c r="BD298" s="260">
        <f>SUM(BD272:BD297)</f>
        <v>0</v>
      </c>
      <c r="BE298" s="260">
        <f>SUM(BE272:BE297)</f>
        <v>0</v>
      </c>
    </row>
    <row r="299" spans="1:80">
      <c r="A299" s="222" t="s">
        <v>1659</v>
      </c>
      <c r="B299" s="223" t="s">
        <v>2080</v>
      </c>
      <c r="C299" s="224" t="s">
        <v>2081</v>
      </c>
      <c r="D299" s="225"/>
      <c r="E299" s="226"/>
      <c r="F299" s="226"/>
      <c r="G299" s="227"/>
      <c r="H299" s="228"/>
      <c r="I299" s="229"/>
      <c r="J299" s="230"/>
      <c r="K299" s="231"/>
      <c r="O299" s="232">
        <v>1</v>
      </c>
    </row>
    <row r="300" spans="1:80">
      <c r="A300" s="233">
        <v>71</v>
      </c>
      <c r="B300" s="234" t="s">
        <v>2083</v>
      </c>
      <c r="C300" s="235" t="s">
        <v>2084</v>
      </c>
      <c r="D300" s="236" t="s">
        <v>1723</v>
      </c>
      <c r="E300" s="237">
        <v>9.3396000000000008</v>
      </c>
      <c r="F300" s="237">
        <v>0</v>
      </c>
      <c r="G300" s="238">
        <f>E300*F300</f>
        <v>0</v>
      </c>
      <c r="H300" s="239">
        <v>2.5</v>
      </c>
      <c r="I300" s="240">
        <f>E300*H300</f>
        <v>23.349000000000004</v>
      </c>
      <c r="J300" s="239">
        <v>0</v>
      </c>
      <c r="K300" s="240">
        <f>E300*J300</f>
        <v>0</v>
      </c>
      <c r="O300" s="232">
        <v>2</v>
      </c>
      <c r="AA300" s="205">
        <v>1</v>
      </c>
      <c r="AB300" s="205">
        <v>1</v>
      </c>
      <c r="AC300" s="205">
        <v>1</v>
      </c>
      <c r="AZ300" s="205">
        <v>1</v>
      </c>
      <c r="BA300" s="205">
        <f>IF(AZ300=1,G300,0)</f>
        <v>0</v>
      </c>
      <c r="BB300" s="205">
        <f>IF(AZ300=2,G300,0)</f>
        <v>0</v>
      </c>
      <c r="BC300" s="205">
        <f>IF(AZ300=3,G300,0)</f>
        <v>0</v>
      </c>
      <c r="BD300" s="205">
        <f>IF(AZ300=4,G300,0)</f>
        <v>0</v>
      </c>
      <c r="BE300" s="205">
        <f>IF(AZ300=5,G300,0)</f>
        <v>0</v>
      </c>
      <c r="CA300" s="232">
        <v>1</v>
      </c>
      <c r="CB300" s="232">
        <v>1</v>
      </c>
    </row>
    <row r="301" spans="1:80" ht="22.5">
      <c r="A301" s="241"/>
      <c r="B301" s="245"/>
      <c r="C301" s="375" t="s">
        <v>2085</v>
      </c>
      <c r="D301" s="376"/>
      <c r="E301" s="246">
        <v>9.3396000000000008</v>
      </c>
      <c r="F301" s="247"/>
      <c r="G301" s="248"/>
      <c r="H301" s="249"/>
      <c r="I301" s="243"/>
      <c r="J301" s="250"/>
      <c r="K301" s="243"/>
      <c r="M301" s="244" t="s">
        <v>2085</v>
      </c>
      <c r="O301" s="232"/>
    </row>
    <row r="302" spans="1:80">
      <c r="A302" s="233">
        <v>72</v>
      </c>
      <c r="B302" s="234" t="s">
        <v>2086</v>
      </c>
      <c r="C302" s="235" t="s">
        <v>2087</v>
      </c>
      <c r="D302" s="236" t="s">
        <v>1723</v>
      </c>
      <c r="E302" s="237">
        <v>14.9924</v>
      </c>
      <c r="F302" s="237">
        <v>0</v>
      </c>
      <c r="G302" s="238">
        <f>E302*F302</f>
        <v>0</v>
      </c>
      <c r="H302" s="239">
        <v>2.5249999999999999</v>
      </c>
      <c r="I302" s="240">
        <f>E302*H302</f>
        <v>37.855809999999998</v>
      </c>
      <c r="J302" s="239">
        <v>0</v>
      </c>
      <c r="K302" s="240">
        <f>E302*J302</f>
        <v>0</v>
      </c>
      <c r="O302" s="232">
        <v>2</v>
      </c>
      <c r="AA302" s="205">
        <v>1</v>
      </c>
      <c r="AB302" s="205">
        <v>1</v>
      </c>
      <c r="AC302" s="205">
        <v>1</v>
      </c>
      <c r="AZ302" s="205">
        <v>1</v>
      </c>
      <c r="BA302" s="205">
        <f>IF(AZ302=1,G302,0)</f>
        <v>0</v>
      </c>
      <c r="BB302" s="205">
        <f>IF(AZ302=2,G302,0)</f>
        <v>0</v>
      </c>
      <c r="BC302" s="205">
        <f>IF(AZ302=3,G302,0)</f>
        <v>0</v>
      </c>
      <c r="BD302" s="205">
        <f>IF(AZ302=4,G302,0)</f>
        <v>0</v>
      </c>
      <c r="BE302" s="205">
        <f>IF(AZ302=5,G302,0)</f>
        <v>0</v>
      </c>
      <c r="CA302" s="232">
        <v>1</v>
      </c>
      <c r="CB302" s="232">
        <v>1</v>
      </c>
    </row>
    <row r="303" spans="1:80" ht="33.75">
      <c r="A303" s="241"/>
      <c r="B303" s="245"/>
      <c r="C303" s="375" t="s">
        <v>2088</v>
      </c>
      <c r="D303" s="376"/>
      <c r="E303" s="246">
        <v>13.928599999999999</v>
      </c>
      <c r="F303" s="247"/>
      <c r="G303" s="248"/>
      <c r="H303" s="249"/>
      <c r="I303" s="243"/>
      <c r="J303" s="250"/>
      <c r="K303" s="243"/>
      <c r="M303" s="244" t="s">
        <v>2088</v>
      </c>
      <c r="O303" s="232"/>
    </row>
    <row r="304" spans="1:80">
      <c r="A304" s="241"/>
      <c r="B304" s="245"/>
      <c r="C304" s="375" t="s">
        <v>2089</v>
      </c>
      <c r="D304" s="376"/>
      <c r="E304" s="246">
        <v>-4.0800000000000003E-2</v>
      </c>
      <c r="F304" s="247"/>
      <c r="G304" s="248"/>
      <c r="H304" s="249"/>
      <c r="I304" s="243"/>
      <c r="J304" s="250"/>
      <c r="K304" s="243"/>
      <c r="M304" s="244" t="s">
        <v>2089</v>
      </c>
      <c r="O304" s="232"/>
    </row>
    <row r="305" spans="1:80" ht="22.5">
      <c r="A305" s="241"/>
      <c r="B305" s="245"/>
      <c r="C305" s="375" t="s">
        <v>2090</v>
      </c>
      <c r="D305" s="376"/>
      <c r="E305" s="246">
        <v>0.98080000000000001</v>
      </c>
      <c r="F305" s="247"/>
      <c r="G305" s="248"/>
      <c r="H305" s="249"/>
      <c r="I305" s="243"/>
      <c r="J305" s="250"/>
      <c r="K305" s="243"/>
      <c r="M305" s="244" t="s">
        <v>2090</v>
      </c>
      <c r="O305" s="232"/>
    </row>
    <row r="306" spans="1:80">
      <c r="A306" s="241"/>
      <c r="B306" s="245"/>
      <c r="C306" s="375" t="s">
        <v>2091</v>
      </c>
      <c r="D306" s="376"/>
      <c r="E306" s="246">
        <v>-1.8599999999999998E-2</v>
      </c>
      <c r="F306" s="247"/>
      <c r="G306" s="248"/>
      <c r="H306" s="249"/>
      <c r="I306" s="243"/>
      <c r="J306" s="250"/>
      <c r="K306" s="243"/>
      <c r="M306" s="244" t="s">
        <v>2091</v>
      </c>
      <c r="O306" s="232"/>
    </row>
    <row r="307" spans="1:80" ht="22.5">
      <c r="A307" s="241"/>
      <c r="B307" s="245"/>
      <c r="C307" s="375" t="s">
        <v>2092</v>
      </c>
      <c r="D307" s="376"/>
      <c r="E307" s="246">
        <v>-1.2585999999999999</v>
      </c>
      <c r="F307" s="247"/>
      <c r="G307" s="248"/>
      <c r="H307" s="249"/>
      <c r="I307" s="243"/>
      <c r="J307" s="250"/>
      <c r="K307" s="243"/>
      <c r="M307" s="244" t="s">
        <v>2092</v>
      </c>
      <c r="O307" s="232"/>
    </row>
    <row r="308" spans="1:80" ht="33.75">
      <c r="A308" s="241"/>
      <c r="B308" s="245"/>
      <c r="C308" s="375" t="s">
        <v>2093</v>
      </c>
      <c r="D308" s="376"/>
      <c r="E308" s="246">
        <v>1.4009</v>
      </c>
      <c r="F308" s="247"/>
      <c r="G308" s="248"/>
      <c r="H308" s="249"/>
      <c r="I308" s="243"/>
      <c r="J308" s="250"/>
      <c r="K308" s="243"/>
      <c r="M308" s="244" t="s">
        <v>2093</v>
      </c>
      <c r="O308" s="232"/>
    </row>
    <row r="309" spans="1:80">
      <c r="A309" s="233">
        <v>73</v>
      </c>
      <c r="B309" s="234" t="s">
        <v>2094</v>
      </c>
      <c r="C309" s="235" t="s">
        <v>2095</v>
      </c>
      <c r="D309" s="236" t="s">
        <v>1723</v>
      </c>
      <c r="E309" s="237">
        <v>0.34499999999999997</v>
      </c>
      <c r="F309" s="237">
        <v>0</v>
      </c>
      <c r="G309" s="238">
        <f>E309*F309</f>
        <v>0</v>
      </c>
      <c r="H309" s="239">
        <v>2.5249999999999999</v>
      </c>
      <c r="I309" s="240">
        <f>E309*H309</f>
        <v>0.87112499999999993</v>
      </c>
      <c r="J309" s="239">
        <v>0</v>
      </c>
      <c r="K309" s="240">
        <f>E309*J309</f>
        <v>0</v>
      </c>
      <c r="O309" s="232">
        <v>2</v>
      </c>
      <c r="AA309" s="205">
        <v>1</v>
      </c>
      <c r="AB309" s="205">
        <v>1</v>
      </c>
      <c r="AC309" s="205">
        <v>1</v>
      </c>
      <c r="AZ309" s="205">
        <v>1</v>
      </c>
      <c r="BA309" s="205">
        <f>IF(AZ309=1,G309,0)</f>
        <v>0</v>
      </c>
      <c r="BB309" s="205">
        <f>IF(AZ309=2,G309,0)</f>
        <v>0</v>
      </c>
      <c r="BC309" s="205">
        <f>IF(AZ309=3,G309,0)</f>
        <v>0</v>
      </c>
      <c r="BD309" s="205">
        <f>IF(AZ309=4,G309,0)</f>
        <v>0</v>
      </c>
      <c r="BE309" s="205">
        <f>IF(AZ309=5,G309,0)</f>
        <v>0</v>
      </c>
      <c r="CA309" s="232">
        <v>1</v>
      </c>
      <c r="CB309" s="232">
        <v>1</v>
      </c>
    </row>
    <row r="310" spans="1:80" ht="22.5">
      <c r="A310" s="241"/>
      <c r="B310" s="245"/>
      <c r="C310" s="375" t="s">
        <v>2096</v>
      </c>
      <c r="D310" s="376"/>
      <c r="E310" s="246">
        <v>0.34499999999999997</v>
      </c>
      <c r="F310" s="247"/>
      <c r="G310" s="248"/>
      <c r="H310" s="249"/>
      <c r="I310" s="243"/>
      <c r="J310" s="250"/>
      <c r="K310" s="243"/>
      <c r="M310" s="244" t="s">
        <v>2096</v>
      </c>
      <c r="O310" s="232"/>
    </row>
    <row r="311" spans="1:80">
      <c r="A311" s="233">
        <v>74</v>
      </c>
      <c r="B311" s="234" t="s">
        <v>2097</v>
      </c>
      <c r="C311" s="235" t="s">
        <v>2098</v>
      </c>
      <c r="D311" s="236" t="s">
        <v>1723</v>
      </c>
      <c r="E311" s="237">
        <v>46.618600000000001</v>
      </c>
      <c r="F311" s="237">
        <v>0</v>
      </c>
      <c r="G311" s="238">
        <f>E311*F311</f>
        <v>0</v>
      </c>
      <c r="H311" s="239">
        <v>2.5249999999999999</v>
      </c>
      <c r="I311" s="240">
        <f>E311*H311</f>
        <v>117.71196499999999</v>
      </c>
      <c r="J311" s="239">
        <v>0</v>
      </c>
      <c r="K311" s="240">
        <f>E311*J311</f>
        <v>0</v>
      </c>
      <c r="O311" s="232">
        <v>2</v>
      </c>
      <c r="AA311" s="205">
        <v>1</v>
      </c>
      <c r="AB311" s="205">
        <v>1</v>
      </c>
      <c r="AC311" s="205">
        <v>1</v>
      </c>
      <c r="AZ311" s="205">
        <v>1</v>
      </c>
      <c r="BA311" s="205">
        <f>IF(AZ311=1,G311,0)</f>
        <v>0</v>
      </c>
      <c r="BB311" s="205">
        <f>IF(AZ311=2,G311,0)</f>
        <v>0</v>
      </c>
      <c r="BC311" s="205">
        <f>IF(AZ311=3,G311,0)</f>
        <v>0</v>
      </c>
      <c r="BD311" s="205">
        <f>IF(AZ311=4,G311,0)</f>
        <v>0</v>
      </c>
      <c r="BE311" s="205">
        <f>IF(AZ311=5,G311,0)</f>
        <v>0</v>
      </c>
      <c r="CA311" s="232">
        <v>1</v>
      </c>
      <c r="CB311" s="232">
        <v>1</v>
      </c>
    </row>
    <row r="312" spans="1:80">
      <c r="A312" s="241"/>
      <c r="B312" s="245"/>
      <c r="C312" s="375" t="s">
        <v>2099</v>
      </c>
      <c r="D312" s="376"/>
      <c r="E312" s="246">
        <v>0</v>
      </c>
      <c r="F312" s="247"/>
      <c r="G312" s="248"/>
      <c r="H312" s="249"/>
      <c r="I312" s="243"/>
      <c r="J312" s="250"/>
      <c r="K312" s="243"/>
      <c r="M312" s="244" t="s">
        <v>2099</v>
      </c>
      <c r="O312" s="232"/>
    </row>
    <row r="313" spans="1:80">
      <c r="A313" s="241"/>
      <c r="B313" s="245"/>
      <c r="C313" s="375" t="s">
        <v>2100</v>
      </c>
      <c r="D313" s="376"/>
      <c r="E313" s="246">
        <v>23.922499999999999</v>
      </c>
      <c r="F313" s="247"/>
      <c r="G313" s="248"/>
      <c r="H313" s="249"/>
      <c r="I313" s="243"/>
      <c r="J313" s="250"/>
      <c r="K313" s="243"/>
      <c r="M313" s="244" t="s">
        <v>2100</v>
      </c>
      <c r="O313" s="232"/>
    </row>
    <row r="314" spans="1:80">
      <c r="A314" s="241"/>
      <c r="B314" s="245"/>
      <c r="C314" s="375" t="s">
        <v>2101</v>
      </c>
      <c r="D314" s="376"/>
      <c r="E314" s="246">
        <v>3.1703999999999999</v>
      </c>
      <c r="F314" s="247"/>
      <c r="G314" s="248"/>
      <c r="H314" s="249"/>
      <c r="I314" s="243"/>
      <c r="J314" s="250"/>
      <c r="K314" s="243"/>
      <c r="M314" s="244" t="s">
        <v>2101</v>
      </c>
      <c r="O314" s="232"/>
    </row>
    <row r="315" spans="1:80">
      <c r="A315" s="241"/>
      <c r="B315" s="245"/>
      <c r="C315" s="375" t="s">
        <v>2102</v>
      </c>
      <c r="D315" s="376"/>
      <c r="E315" s="246">
        <v>9.4158000000000008</v>
      </c>
      <c r="F315" s="247"/>
      <c r="G315" s="248"/>
      <c r="H315" s="249"/>
      <c r="I315" s="243"/>
      <c r="J315" s="250"/>
      <c r="K315" s="243"/>
      <c r="M315" s="244" t="s">
        <v>2102</v>
      </c>
      <c r="O315" s="232"/>
    </row>
    <row r="316" spans="1:80">
      <c r="A316" s="241"/>
      <c r="B316" s="245"/>
      <c r="C316" s="375" t="s">
        <v>2103</v>
      </c>
      <c r="D316" s="376"/>
      <c r="E316" s="246">
        <v>3.4432</v>
      </c>
      <c r="F316" s="247"/>
      <c r="G316" s="248"/>
      <c r="H316" s="249"/>
      <c r="I316" s="243"/>
      <c r="J316" s="250"/>
      <c r="K316" s="243"/>
      <c r="M316" s="244" t="s">
        <v>2103</v>
      </c>
      <c r="O316" s="232"/>
    </row>
    <row r="317" spans="1:80">
      <c r="A317" s="241"/>
      <c r="B317" s="245"/>
      <c r="C317" s="375" t="s">
        <v>2104</v>
      </c>
      <c r="D317" s="376"/>
      <c r="E317" s="246">
        <v>6.6666999999999996</v>
      </c>
      <c r="F317" s="247"/>
      <c r="G317" s="248"/>
      <c r="H317" s="249"/>
      <c r="I317" s="243"/>
      <c r="J317" s="250"/>
      <c r="K317" s="243"/>
      <c r="M317" s="244" t="s">
        <v>2104</v>
      </c>
      <c r="O317" s="232"/>
    </row>
    <row r="318" spans="1:80">
      <c r="A318" s="233">
        <v>75</v>
      </c>
      <c r="B318" s="234" t="s">
        <v>2105</v>
      </c>
      <c r="C318" s="235" t="s">
        <v>2106</v>
      </c>
      <c r="D318" s="236" t="s">
        <v>1723</v>
      </c>
      <c r="E318" s="237">
        <v>2.34</v>
      </c>
      <c r="F318" s="237">
        <v>0</v>
      </c>
      <c r="G318" s="238">
        <f>E318*F318</f>
        <v>0</v>
      </c>
      <c r="H318" s="239">
        <v>2.5249999999999999</v>
      </c>
      <c r="I318" s="240">
        <f>E318*H318</f>
        <v>5.9084999999999992</v>
      </c>
      <c r="J318" s="239">
        <v>0</v>
      </c>
      <c r="K318" s="240">
        <f>E318*J318</f>
        <v>0</v>
      </c>
      <c r="O318" s="232">
        <v>2</v>
      </c>
      <c r="AA318" s="205">
        <v>1</v>
      </c>
      <c r="AB318" s="205">
        <v>1</v>
      </c>
      <c r="AC318" s="205">
        <v>1</v>
      </c>
      <c r="AZ318" s="205">
        <v>1</v>
      </c>
      <c r="BA318" s="205">
        <f>IF(AZ318=1,G318,0)</f>
        <v>0</v>
      </c>
      <c r="BB318" s="205">
        <f>IF(AZ318=2,G318,0)</f>
        <v>0</v>
      </c>
      <c r="BC318" s="205">
        <f>IF(AZ318=3,G318,0)</f>
        <v>0</v>
      </c>
      <c r="BD318" s="205">
        <f>IF(AZ318=4,G318,0)</f>
        <v>0</v>
      </c>
      <c r="BE318" s="205">
        <f>IF(AZ318=5,G318,0)</f>
        <v>0</v>
      </c>
      <c r="CA318" s="232">
        <v>1</v>
      </c>
      <c r="CB318" s="232">
        <v>1</v>
      </c>
    </row>
    <row r="319" spans="1:80">
      <c r="A319" s="241"/>
      <c r="B319" s="245"/>
      <c r="C319" s="375" t="s">
        <v>2107</v>
      </c>
      <c r="D319" s="376"/>
      <c r="E319" s="246">
        <v>2.34</v>
      </c>
      <c r="F319" s="247"/>
      <c r="G319" s="248"/>
      <c r="H319" s="249"/>
      <c r="I319" s="243"/>
      <c r="J319" s="250"/>
      <c r="K319" s="243"/>
      <c r="M319" s="244" t="s">
        <v>2107</v>
      </c>
      <c r="O319" s="232"/>
    </row>
    <row r="320" spans="1:80">
      <c r="A320" s="233">
        <v>76</v>
      </c>
      <c r="B320" s="234" t="s">
        <v>2108</v>
      </c>
      <c r="C320" s="235" t="s">
        <v>2109</v>
      </c>
      <c r="D320" s="236" t="s">
        <v>1723</v>
      </c>
      <c r="E320" s="237">
        <v>85.679599999999994</v>
      </c>
      <c r="F320" s="237">
        <v>0</v>
      </c>
      <c r="G320" s="238">
        <f>E320*F320</f>
        <v>0</v>
      </c>
      <c r="H320" s="239">
        <v>2.5249999999999999</v>
      </c>
      <c r="I320" s="240">
        <f>E320*H320</f>
        <v>216.34098999999998</v>
      </c>
      <c r="J320" s="239">
        <v>0</v>
      </c>
      <c r="K320" s="240">
        <f>E320*J320</f>
        <v>0</v>
      </c>
      <c r="O320" s="232">
        <v>2</v>
      </c>
      <c r="AA320" s="205">
        <v>1</v>
      </c>
      <c r="AB320" s="205">
        <v>1</v>
      </c>
      <c r="AC320" s="205">
        <v>1</v>
      </c>
      <c r="AZ320" s="205">
        <v>1</v>
      </c>
      <c r="BA320" s="205">
        <f>IF(AZ320=1,G320,0)</f>
        <v>0</v>
      </c>
      <c r="BB320" s="205">
        <f>IF(AZ320=2,G320,0)</f>
        <v>0</v>
      </c>
      <c r="BC320" s="205">
        <f>IF(AZ320=3,G320,0)</f>
        <v>0</v>
      </c>
      <c r="BD320" s="205">
        <f>IF(AZ320=4,G320,0)</f>
        <v>0</v>
      </c>
      <c r="BE320" s="205">
        <f>IF(AZ320=5,G320,0)</f>
        <v>0</v>
      </c>
      <c r="CA320" s="232">
        <v>1</v>
      </c>
      <c r="CB320" s="232">
        <v>1</v>
      </c>
    </row>
    <row r="321" spans="1:80" ht="22.5">
      <c r="A321" s="241"/>
      <c r="B321" s="245"/>
      <c r="C321" s="375" t="s">
        <v>2110</v>
      </c>
      <c r="D321" s="376"/>
      <c r="E321" s="246">
        <v>92.857500000000002</v>
      </c>
      <c r="F321" s="247"/>
      <c r="G321" s="248"/>
      <c r="H321" s="249"/>
      <c r="I321" s="243"/>
      <c r="J321" s="250"/>
      <c r="K321" s="243"/>
      <c r="M321" s="244" t="s">
        <v>2110</v>
      </c>
      <c r="O321" s="232"/>
    </row>
    <row r="322" spans="1:80">
      <c r="A322" s="241"/>
      <c r="B322" s="245"/>
      <c r="C322" s="375" t="s">
        <v>2111</v>
      </c>
      <c r="D322" s="376"/>
      <c r="E322" s="246">
        <v>-0.27189999999999998</v>
      </c>
      <c r="F322" s="247"/>
      <c r="G322" s="248"/>
      <c r="H322" s="249"/>
      <c r="I322" s="243"/>
      <c r="J322" s="250"/>
      <c r="K322" s="243"/>
      <c r="M322" s="244" t="s">
        <v>2111</v>
      </c>
      <c r="O322" s="232"/>
    </row>
    <row r="323" spans="1:80" ht="22.5">
      <c r="A323" s="241"/>
      <c r="B323" s="245"/>
      <c r="C323" s="375" t="s">
        <v>2112</v>
      </c>
      <c r="D323" s="376"/>
      <c r="E323" s="246">
        <v>1.6088</v>
      </c>
      <c r="F323" s="247"/>
      <c r="G323" s="248"/>
      <c r="H323" s="249"/>
      <c r="I323" s="243"/>
      <c r="J323" s="250"/>
      <c r="K323" s="243"/>
      <c r="M323" s="244" t="s">
        <v>2112</v>
      </c>
      <c r="O323" s="232"/>
    </row>
    <row r="324" spans="1:80">
      <c r="A324" s="241"/>
      <c r="B324" s="245"/>
      <c r="C324" s="375" t="s">
        <v>2113</v>
      </c>
      <c r="D324" s="376"/>
      <c r="E324" s="246">
        <v>-0.12379999999999999</v>
      </c>
      <c r="F324" s="247"/>
      <c r="G324" s="248"/>
      <c r="H324" s="249"/>
      <c r="I324" s="243"/>
      <c r="J324" s="250"/>
      <c r="K324" s="243"/>
      <c r="M324" s="244" t="s">
        <v>2113</v>
      </c>
      <c r="O324" s="232"/>
    </row>
    <row r="325" spans="1:80" ht="22.5">
      <c r="A325" s="241"/>
      <c r="B325" s="245"/>
      <c r="C325" s="375" t="s">
        <v>2114</v>
      </c>
      <c r="D325" s="376"/>
      <c r="E325" s="246">
        <v>-8.391</v>
      </c>
      <c r="F325" s="247"/>
      <c r="G325" s="248"/>
      <c r="H325" s="249"/>
      <c r="I325" s="243"/>
      <c r="J325" s="250"/>
      <c r="K325" s="243"/>
      <c r="M325" s="244" t="s">
        <v>2114</v>
      </c>
      <c r="O325" s="232"/>
    </row>
    <row r="326" spans="1:80">
      <c r="A326" s="233">
        <v>77</v>
      </c>
      <c r="B326" s="234" t="s">
        <v>2115</v>
      </c>
      <c r="C326" s="235" t="s">
        <v>2116</v>
      </c>
      <c r="D326" s="236" t="s">
        <v>1723</v>
      </c>
      <c r="E326" s="237">
        <v>46.618600000000001</v>
      </c>
      <c r="F326" s="237">
        <v>0</v>
      </c>
      <c r="G326" s="238">
        <f>E326*F326</f>
        <v>0</v>
      </c>
      <c r="H326" s="239">
        <v>0</v>
      </c>
      <c r="I326" s="240">
        <f>E326*H326</f>
        <v>0</v>
      </c>
      <c r="J326" s="239">
        <v>0</v>
      </c>
      <c r="K326" s="240">
        <f>E326*J326</f>
        <v>0</v>
      </c>
      <c r="O326" s="232">
        <v>2</v>
      </c>
      <c r="AA326" s="205">
        <v>1</v>
      </c>
      <c r="AB326" s="205">
        <v>1</v>
      </c>
      <c r="AC326" s="205">
        <v>1</v>
      </c>
      <c r="AZ326" s="205">
        <v>1</v>
      </c>
      <c r="BA326" s="205">
        <f>IF(AZ326=1,G326,0)</f>
        <v>0</v>
      </c>
      <c r="BB326" s="205">
        <f>IF(AZ326=2,G326,0)</f>
        <v>0</v>
      </c>
      <c r="BC326" s="205">
        <f>IF(AZ326=3,G326,0)</f>
        <v>0</v>
      </c>
      <c r="BD326" s="205">
        <f>IF(AZ326=4,G326,0)</f>
        <v>0</v>
      </c>
      <c r="BE326" s="205">
        <f>IF(AZ326=5,G326,0)</f>
        <v>0</v>
      </c>
      <c r="CA326" s="232">
        <v>1</v>
      </c>
      <c r="CB326" s="232">
        <v>1</v>
      </c>
    </row>
    <row r="327" spans="1:80">
      <c r="A327" s="241"/>
      <c r="B327" s="245"/>
      <c r="C327" s="375" t="s">
        <v>2117</v>
      </c>
      <c r="D327" s="376"/>
      <c r="E327" s="246">
        <v>46.618600000000001</v>
      </c>
      <c r="F327" s="247"/>
      <c r="G327" s="248"/>
      <c r="H327" s="249"/>
      <c r="I327" s="243"/>
      <c r="J327" s="250"/>
      <c r="K327" s="243"/>
      <c r="M327" s="271">
        <v>466186</v>
      </c>
      <c r="O327" s="232"/>
    </row>
    <row r="328" spans="1:80">
      <c r="A328" s="233">
        <v>78</v>
      </c>
      <c r="B328" s="234" t="s">
        <v>2118</v>
      </c>
      <c r="C328" s="235" t="s">
        <v>2119</v>
      </c>
      <c r="D328" s="236" t="s">
        <v>1723</v>
      </c>
      <c r="E328" s="237">
        <v>14.9924</v>
      </c>
      <c r="F328" s="237">
        <v>0</v>
      </c>
      <c r="G328" s="238">
        <f>E328*F328</f>
        <v>0</v>
      </c>
      <c r="H328" s="239">
        <v>0</v>
      </c>
      <c r="I328" s="240">
        <f>E328*H328</f>
        <v>0</v>
      </c>
      <c r="J328" s="239">
        <v>0</v>
      </c>
      <c r="K328" s="240">
        <f>E328*J328</f>
        <v>0</v>
      </c>
      <c r="O328" s="232">
        <v>2</v>
      </c>
      <c r="AA328" s="205">
        <v>1</v>
      </c>
      <c r="AB328" s="205">
        <v>1</v>
      </c>
      <c r="AC328" s="205">
        <v>1</v>
      </c>
      <c r="AZ328" s="205">
        <v>1</v>
      </c>
      <c r="BA328" s="205">
        <f>IF(AZ328=1,G328,0)</f>
        <v>0</v>
      </c>
      <c r="BB328" s="205">
        <f>IF(AZ328=2,G328,0)</f>
        <v>0</v>
      </c>
      <c r="BC328" s="205">
        <f>IF(AZ328=3,G328,0)</f>
        <v>0</v>
      </c>
      <c r="BD328" s="205">
        <f>IF(AZ328=4,G328,0)</f>
        <v>0</v>
      </c>
      <c r="BE328" s="205">
        <f>IF(AZ328=5,G328,0)</f>
        <v>0</v>
      </c>
      <c r="CA328" s="232">
        <v>1</v>
      </c>
      <c r="CB328" s="232">
        <v>1</v>
      </c>
    </row>
    <row r="329" spans="1:80">
      <c r="A329" s="241"/>
      <c r="B329" s="245"/>
      <c r="C329" s="375" t="s">
        <v>2120</v>
      </c>
      <c r="D329" s="376"/>
      <c r="E329" s="246">
        <v>14.9924</v>
      </c>
      <c r="F329" s="247"/>
      <c r="G329" s="248"/>
      <c r="H329" s="249"/>
      <c r="I329" s="243"/>
      <c r="J329" s="250"/>
      <c r="K329" s="243"/>
      <c r="M329" s="271">
        <v>149924</v>
      </c>
      <c r="O329" s="232"/>
    </row>
    <row r="330" spans="1:80">
      <c r="A330" s="233">
        <v>79</v>
      </c>
      <c r="B330" s="234" t="s">
        <v>2121</v>
      </c>
      <c r="C330" s="235" t="s">
        <v>2122</v>
      </c>
      <c r="D330" s="236" t="s">
        <v>1723</v>
      </c>
      <c r="E330" s="237">
        <v>2.34</v>
      </c>
      <c r="F330" s="237">
        <v>0</v>
      </c>
      <c r="G330" s="238">
        <f>E330*F330</f>
        <v>0</v>
      </c>
      <c r="H330" s="239">
        <v>0</v>
      </c>
      <c r="I330" s="240">
        <f>E330*H330</f>
        <v>0</v>
      </c>
      <c r="J330" s="239">
        <v>0</v>
      </c>
      <c r="K330" s="240">
        <f>E330*J330</f>
        <v>0</v>
      </c>
      <c r="O330" s="232">
        <v>2</v>
      </c>
      <c r="AA330" s="205">
        <v>1</v>
      </c>
      <c r="AB330" s="205">
        <v>1</v>
      </c>
      <c r="AC330" s="205">
        <v>1</v>
      </c>
      <c r="AZ330" s="205">
        <v>1</v>
      </c>
      <c r="BA330" s="205">
        <f>IF(AZ330=1,G330,0)</f>
        <v>0</v>
      </c>
      <c r="BB330" s="205">
        <f>IF(AZ330=2,G330,0)</f>
        <v>0</v>
      </c>
      <c r="BC330" s="205">
        <f>IF(AZ330=3,G330,0)</f>
        <v>0</v>
      </c>
      <c r="BD330" s="205">
        <f>IF(AZ330=4,G330,0)</f>
        <v>0</v>
      </c>
      <c r="BE330" s="205">
        <f>IF(AZ330=5,G330,0)</f>
        <v>0</v>
      </c>
      <c r="CA330" s="232">
        <v>1</v>
      </c>
      <c r="CB330" s="232">
        <v>1</v>
      </c>
    </row>
    <row r="331" spans="1:80">
      <c r="A331" s="241"/>
      <c r="B331" s="245"/>
      <c r="C331" s="375" t="s">
        <v>2123</v>
      </c>
      <c r="D331" s="376"/>
      <c r="E331" s="246">
        <v>2.34</v>
      </c>
      <c r="F331" s="247"/>
      <c r="G331" s="248"/>
      <c r="H331" s="249"/>
      <c r="I331" s="243"/>
      <c r="J331" s="250"/>
      <c r="K331" s="243"/>
      <c r="M331" s="244" t="s">
        <v>2123</v>
      </c>
      <c r="O331" s="232"/>
    </row>
    <row r="332" spans="1:80">
      <c r="A332" s="233">
        <v>80</v>
      </c>
      <c r="B332" s="234" t="s">
        <v>2124</v>
      </c>
      <c r="C332" s="235" t="s">
        <v>2125</v>
      </c>
      <c r="D332" s="236" t="s">
        <v>1723</v>
      </c>
      <c r="E332" s="237">
        <v>95.019199999999998</v>
      </c>
      <c r="F332" s="237">
        <v>0</v>
      </c>
      <c r="G332" s="238">
        <f>E332*F332</f>
        <v>0</v>
      </c>
      <c r="H332" s="239">
        <v>0</v>
      </c>
      <c r="I332" s="240">
        <f>E332*H332</f>
        <v>0</v>
      </c>
      <c r="J332" s="239">
        <v>0</v>
      </c>
      <c r="K332" s="240">
        <f>E332*J332</f>
        <v>0</v>
      </c>
      <c r="O332" s="232">
        <v>2</v>
      </c>
      <c r="AA332" s="205">
        <v>1</v>
      </c>
      <c r="AB332" s="205">
        <v>1</v>
      </c>
      <c r="AC332" s="205">
        <v>1</v>
      </c>
      <c r="AZ332" s="205">
        <v>1</v>
      </c>
      <c r="BA332" s="205">
        <f>IF(AZ332=1,G332,0)</f>
        <v>0</v>
      </c>
      <c r="BB332" s="205">
        <f>IF(AZ332=2,G332,0)</f>
        <v>0</v>
      </c>
      <c r="BC332" s="205">
        <f>IF(AZ332=3,G332,0)</f>
        <v>0</v>
      </c>
      <c r="BD332" s="205">
        <f>IF(AZ332=4,G332,0)</f>
        <v>0</v>
      </c>
      <c r="BE332" s="205">
        <f>IF(AZ332=5,G332,0)</f>
        <v>0</v>
      </c>
      <c r="CA332" s="232">
        <v>1</v>
      </c>
      <c r="CB332" s="232">
        <v>1</v>
      </c>
    </row>
    <row r="333" spans="1:80">
      <c r="A333" s="241"/>
      <c r="B333" s="245"/>
      <c r="C333" s="375" t="s">
        <v>2126</v>
      </c>
      <c r="D333" s="376"/>
      <c r="E333" s="246">
        <v>95.019199999999998</v>
      </c>
      <c r="F333" s="247"/>
      <c r="G333" s="248"/>
      <c r="H333" s="249"/>
      <c r="I333" s="243"/>
      <c r="J333" s="250"/>
      <c r="K333" s="243"/>
      <c r="M333" s="244" t="s">
        <v>2126</v>
      </c>
      <c r="O333" s="232"/>
    </row>
    <row r="334" spans="1:80">
      <c r="A334" s="233">
        <v>81</v>
      </c>
      <c r="B334" s="234" t="s">
        <v>2127</v>
      </c>
      <c r="C334" s="235" t="s">
        <v>2128</v>
      </c>
      <c r="D334" s="236" t="s">
        <v>1739</v>
      </c>
      <c r="E334" s="237">
        <v>1.83</v>
      </c>
      <c r="F334" s="237">
        <v>0</v>
      </c>
      <c r="G334" s="238">
        <f>E334*F334</f>
        <v>0</v>
      </c>
      <c r="H334" s="239">
        <v>1.41E-2</v>
      </c>
      <c r="I334" s="240">
        <f>E334*H334</f>
        <v>2.5803E-2</v>
      </c>
      <c r="J334" s="239">
        <v>0</v>
      </c>
      <c r="K334" s="240">
        <f>E334*J334</f>
        <v>0</v>
      </c>
      <c r="O334" s="232">
        <v>2</v>
      </c>
      <c r="AA334" s="205">
        <v>1</v>
      </c>
      <c r="AB334" s="205">
        <v>1</v>
      </c>
      <c r="AC334" s="205">
        <v>1</v>
      </c>
      <c r="AZ334" s="205">
        <v>1</v>
      </c>
      <c r="BA334" s="205">
        <f>IF(AZ334=1,G334,0)</f>
        <v>0</v>
      </c>
      <c r="BB334" s="205">
        <f>IF(AZ334=2,G334,0)</f>
        <v>0</v>
      </c>
      <c r="BC334" s="205">
        <f>IF(AZ334=3,G334,0)</f>
        <v>0</v>
      </c>
      <c r="BD334" s="205">
        <f>IF(AZ334=4,G334,0)</f>
        <v>0</v>
      </c>
      <c r="BE334" s="205">
        <f>IF(AZ334=5,G334,0)</f>
        <v>0</v>
      </c>
      <c r="CA334" s="232">
        <v>1</v>
      </c>
      <c r="CB334" s="232">
        <v>1</v>
      </c>
    </row>
    <row r="335" spans="1:80">
      <c r="A335" s="241"/>
      <c r="B335" s="245"/>
      <c r="C335" s="375" t="s">
        <v>2129</v>
      </c>
      <c r="D335" s="376"/>
      <c r="E335" s="246">
        <v>1.83</v>
      </c>
      <c r="F335" s="247"/>
      <c r="G335" s="248"/>
      <c r="H335" s="249"/>
      <c r="I335" s="243"/>
      <c r="J335" s="250"/>
      <c r="K335" s="243"/>
      <c r="M335" s="244" t="s">
        <v>2129</v>
      </c>
      <c r="O335" s="232"/>
    </row>
    <row r="336" spans="1:80">
      <c r="A336" s="233">
        <v>82</v>
      </c>
      <c r="B336" s="234" t="s">
        <v>2130</v>
      </c>
      <c r="C336" s="235" t="s">
        <v>2131</v>
      </c>
      <c r="D336" s="236" t="s">
        <v>1739</v>
      </c>
      <c r="E336" s="237">
        <v>1.83</v>
      </c>
      <c r="F336" s="237">
        <v>0</v>
      </c>
      <c r="G336" s="238">
        <f>E336*F336</f>
        <v>0</v>
      </c>
      <c r="H336" s="239">
        <v>0</v>
      </c>
      <c r="I336" s="240">
        <f>E336*H336</f>
        <v>0</v>
      </c>
      <c r="J336" s="239">
        <v>0</v>
      </c>
      <c r="K336" s="240">
        <f>E336*J336</f>
        <v>0</v>
      </c>
      <c r="O336" s="232">
        <v>2</v>
      </c>
      <c r="AA336" s="205">
        <v>1</v>
      </c>
      <c r="AB336" s="205">
        <v>1</v>
      </c>
      <c r="AC336" s="205">
        <v>1</v>
      </c>
      <c r="AZ336" s="205">
        <v>1</v>
      </c>
      <c r="BA336" s="205">
        <f>IF(AZ336=1,G336,0)</f>
        <v>0</v>
      </c>
      <c r="BB336" s="205">
        <f>IF(AZ336=2,G336,0)</f>
        <v>0</v>
      </c>
      <c r="BC336" s="205">
        <f>IF(AZ336=3,G336,0)</f>
        <v>0</v>
      </c>
      <c r="BD336" s="205">
        <f>IF(AZ336=4,G336,0)</f>
        <v>0</v>
      </c>
      <c r="BE336" s="205">
        <f>IF(AZ336=5,G336,0)</f>
        <v>0</v>
      </c>
      <c r="CA336" s="232">
        <v>1</v>
      </c>
      <c r="CB336" s="232">
        <v>1</v>
      </c>
    </row>
    <row r="337" spans="1:80">
      <c r="A337" s="241"/>
      <c r="B337" s="245"/>
      <c r="C337" s="375" t="s">
        <v>2132</v>
      </c>
      <c r="D337" s="376"/>
      <c r="E337" s="246">
        <v>1.83</v>
      </c>
      <c r="F337" s="247"/>
      <c r="G337" s="248"/>
      <c r="H337" s="249"/>
      <c r="I337" s="243"/>
      <c r="J337" s="250"/>
      <c r="K337" s="243"/>
      <c r="M337" s="244" t="s">
        <v>2132</v>
      </c>
      <c r="O337" s="232"/>
    </row>
    <row r="338" spans="1:80" ht="22.5">
      <c r="A338" s="233">
        <v>83</v>
      </c>
      <c r="B338" s="234" t="s">
        <v>2133</v>
      </c>
      <c r="C338" s="235" t="s">
        <v>2134</v>
      </c>
      <c r="D338" s="236" t="s">
        <v>1772</v>
      </c>
      <c r="E338" s="237">
        <v>4.0693999999999999</v>
      </c>
      <c r="F338" s="237">
        <v>0</v>
      </c>
      <c r="G338" s="238">
        <f>E338*F338</f>
        <v>0</v>
      </c>
      <c r="H338" s="239">
        <v>1.0662499999999999</v>
      </c>
      <c r="I338" s="240">
        <f>E338*H338</f>
        <v>4.3389977499999999</v>
      </c>
      <c r="J338" s="239">
        <v>0</v>
      </c>
      <c r="K338" s="240">
        <f>E338*J338</f>
        <v>0</v>
      </c>
      <c r="O338" s="232">
        <v>2</v>
      </c>
      <c r="AA338" s="205">
        <v>1</v>
      </c>
      <c r="AB338" s="205">
        <v>1</v>
      </c>
      <c r="AC338" s="205">
        <v>1</v>
      </c>
      <c r="AZ338" s="205">
        <v>1</v>
      </c>
      <c r="BA338" s="205">
        <f>IF(AZ338=1,G338,0)</f>
        <v>0</v>
      </c>
      <c r="BB338" s="205">
        <f>IF(AZ338=2,G338,0)</f>
        <v>0</v>
      </c>
      <c r="BC338" s="205">
        <f>IF(AZ338=3,G338,0)</f>
        <v>0</v>
      </c>
      <c r="BD338" s="205">
        <f>IF(AZ338=4,G338,0)</f>
        <v>0</v>
      </c>
      <c r="BE338" s="205">
        <f>IF(AZ338=5,G338,0)</f>
        <v>0</v>
      </c>
      <c r="CA338" s="232">
        <v>1</v>
      </c>
      <c r="CB338" s="232">
        <v>1</v>
      </c>
    </row>
    <row r="339" spans="1:80">
      <c r="A339" s="241"/>
      <c r="B339" s="245"/>
      <c r="C339" s="375" t="s">
        <v>2135</v>
      </c>
      <c r="D339" s="376"/>
      <c r="E339" s="246">
        <v>0</v>
      </c>
      <c r="F339" s="247"/>
      <c r="G339" s="248"/>
      <c r="H339" s="249"/>
      <c r="I339" s="243"/>
      <c r="J339" s="250"/>
      <c r="K339" s="243"/>
      <c r="M339" s="244" t="s">
        <v>2135</v>
      </c>
      <c r="O339" s="232"/>
    </row>
    <row r="340" spans="1:80">
      <c r="A340" s="241"/>
      <c r="B340" s="245"/>
      <c r="C340" s="375" t="s">
        <v>2136</v>
      </c>
      <c r="D340" s="376"/>
      <c r="E340" s="246">
        <v>2.0299999999999998</v>
      </c>
      <c r="F340" s="247"/>
      <c r="G340" s="248"/>
      <c r="H340" s="249"/>
      <c r="I340" s="243"/>
      <c r="J340" s="250"/>
      <c r="K340" s="243"/>
      <c r="M340" s="244" t="s">
        <v>2136</v>
      </c>
      <c r="O340" s="232"/>
    </row>
    <row r="341" spans="1:80">
      <c r="A341" s="241"/>
      <c r="B341" s="245"/>
      <c r="C341" s="375" t="s">
        <v>2137</v>
      </c>
      <c r="D341" s="376"/>
      <c r="E341" s="246">
        <v>0.20250000000000001</v>
      </c>
      <c r="F341" s="247"/>
      <c r="G341" s="248"/>
      <c r="H341" s="249"/>
      <c r="I341" s="243"/>
      <c r="J341" s="250"/>
      <c r="K341" s="243"/>
      <c r="M341" s="244" t="s">
        <v>2137</v>
      </c>
      <c r="O341" s="232"/>
    </row>
    <row r="342" spans="1:80">
      <c r="A342" s="241"/>
      <c r="B342" s="245"/>
      <c r="C342" s="375" t="s">
        <v>2138</v>
      </c>
      <c r="D342" s="376"/>
      <c r="E342" s="246">
        <v>0.98119999999999996</v>
      </c>
      <c r="F342" s="247"/>
      <c r="G342" s="248"/>
      <c r="H342" s="249"/>
      <c r="I342" s="243"/>
      <c r="J342" s="250"/>
      <c r="K342" s="243"/>
      <c r="M342" s="244" t="s">
        <v>2138</v>
      </c>
      <c r="O342" s="232"/>
    </row>
    <row r="343" spans="1:80">
      <c r="A343" s="241"/>
      <c r="B343" s="245"/>
      <c r="C343" s="375" t="s">
        <v>2139</v>
      </c>
      <c r="D343" s="376"/>
      <c r="E343" s="246">
        <v>0.25569999999999998</v>
      </c>
      <c r="F343" s="247"/>
      <c r="G343" s="248"/>
      <c r="H343" s="249"/>
      <c r="I343" s="243"/>
      <c r="J343" s="250"/>
      <c r="K343" s="243"/>
      <c r="M343" s="244" t="s">
        <v>2139</v>
      </c>
      <c r="O343" s="232"/>
    </row>
    <row r="344" spans="1:80">
      <c r="A344" s="241"/>
      <c r="B344" s="245"/>
      <c r="C344" s="375" t="s">
        <v>2140</v>
      </c>
      <c r="D344" s="376"/>
      <c r="E344" s="246">
        <v>0.6</v>
      </c>
      <c r="F344" s="247"/>
      <c r="G344" s="248"/>
      <c r="H344" s="249"/>
      <c r="I344" s="243"/>
      <c r="J344" s="250"/>
      <c r="K344" s="243"/>
      <c r="M344" s="244" t="s">
        <v>2140</v>
      </c>
      <c r="O344" s="232"/>
    </row>
    <row r="345" spans="1:80" ht="22.5">
      <c r="A345" s="233">
        <v>84</v>
      </c>
      <c r="B345" s="234" t="s">
        <v>2141</v>
      </c>
      <c r="C345" s="235" t="s">
        <v>2142</v>
      </c>
      <c r="D345" s="236" t="s">
        <v>1772</v>
      </c>
      <c r="E345" s="237">
        <v>13.930899999999999</v>
      </c>
      <c r="F345" s="237">
        <v>0</v>
      </c>
      <c r="G345" s="238">
        <f>E345*F345</f>
        <v>0</v>
      </c>
      <c r="H345" s="239">
        <v>1.0662499999999999</v>
      </c>
      <c r="I345" s="240">
        <f>E345*H345</f>
        <v>14.853822124999999</v>
      </c>
      <c r="J345" s="239">
        <v>0</v>
      </c>
      <c r="K345" s="240">
        <f>E345*J345</f>
        <v>0</v>
      </c>
      <c r="O345" s="232">
        <v>2</v>
      </c>
      <c r="AA345" s="205">
        <v>1</v>
      </c>
      <c r="AB345" s="205">
        <v>1</v>
      </c>
      <c r="AC345" s="205">
        <v>1</v>
      </c>
      <c r="AZ345" s="205">
        <v>1</v>
      </c>
      <c r="BA345" s="205">
        <f>IF(AZ345=1,G345,0)</f>
        <v>0</v>
      </c>
      <c r="BB345" s="205">
        <f>IF(AZ345=2,G345,0)</f>
        <v>0</v>
      </c>
      <c r="BC345" s="205">
        <f>IF(AZ345=3,G345,0)</f>
        <v>0</v>
      </c>
      <c r="BD345" s="205">
        <f>IF(AZ345=4,G345,0)</f>
        <v>0</v>
      </c>
      <c r="BE345" s="205">
        <f>IF(AZ345=5,G345,0)</f>
        <v>0</v>
      </c>
      <c r="CA345" s="232">
        <v>1</v>
      </c>
      <c r="CB345" s="232">
        <v>1</v>
      </c>
    </row>
    <row r="346" spans="1:80" ht="33.75">
      <c r="A346" s="241"/>
      <c r="B346" s="245"/>
      <c r="C346" s="375" t="s">
        <v>2143</v>
      </c>
      <c r="D346" s="376"/>
      <c r="E346" s="246">
        <v>10.028600000000001</v>
      </c>
      <c r="F346" s="247"/>
      <c r="G346" s="248"/>
      <c r="H346" s="249"/>
      <c r="I346" s="243"/>
      <c r="J346" s="250"/>
      <c r="K346" s="243"/>
      <c r="M346" s="244" t="s">
        <v>2143</v>
      </c>
      <c r="O346" s="232"/>
    </row>
    <row r="347" spans="1:80" ht="22.5">
      <c r="A347" s="241"/>
      <c r="B347" s="245"/>
      <c r="C347" s="375" t="s">
        <v>2144</v>
      </c>
      <c r="D347" s="376"/>
      <c r="E347" s="246">
        <v>-2.9399999999999999E-2</v>
      </c>
      <c r="F347" s="247"/>
      <c r="G347" s="248"/>
      <c r="H347" s="249"/>
      <c r="I347" s="243"/>
      <c r="J347" s="250"/>
      <c r="K347" s="243"/>
      <c r="M347" s="244" t="s">
        <v>2144</v>
      </c>
      <c r="O347" s="232"/>
    </row>
    <row r="348" spans="1:80" ht="22.5">
      <c r="A348" s="241"/>
      <c r="B348" s="245"/>
      <c r="C348" s="375" t="s">
        <v>2145</v>
      </c>
      <c r="D348" s="376"/>
      <c r="E348" s="246">
        <v>0.9012</v>
      </c>
      <c r="F348" s="247"/>
      <c r="G348" s="248"/>
      <c r="H348" s="249"/>
      <c r="I348" s="243"/>
      <c r="J348" s="250"/>
      <c r="K348" s="243"/>
      <c r="M348" s="244" t="s">
        <v>2145</v>
      </c>
      <c r="O348" s="232"/>
    </row>
    <row r="349" spans="1:80">
      <c r="A349" s="241"/>
      <c r="B349" s="245"/>
      <c r="C349" s="375" t="s">
        <v>2146</v>
      </c>
      <c r="D349" s="376"/>
      <c r="E349" s="246">
        <v>-6.2E-2</v>
      </c>
      <c r="F349" s="247"/>
      <c r="G349" s="248"/>
      <c r="H349" s="249"/>
      <c r="I349" s="243"/>
      <c r="J349" s="250"/>
      <c r="K349" s="243"/>
      <c r="M349" s="244" t="s">
        <v>2146</v>
      </c>
      <c r="O349" s="232"/>
    </row>
    <row r="350" spans="1:80" ht="22.5">
      <c r="A350" s="241"/>
      <c r="B350" s="245"/>
      <c r="C350" s="375" t="s">
        <v>2147</v>
      </c>
      <c r="D350" s="376"/>
      <c r="E350" s="246">
        <v>-0.90620000000000001</v>
      </c>
      <c r="F350" s="247"/>
      <c r="G350" s="248"/>
      <c r="H350" s="249"/>
      <c r="I350" s="243"/>
      <c r="J350" s="250"/>
      <c r="K350" s="243"/>
      <c r="M350" s="244" t="s">
        <v>2147</v>
      </c>
      <c r="O350" s="232"/>
    </row>
    <row r="351" spans="1:80" ht="33.75">
      <c r="A351" s="241"/>
      <c r="B351" s="245"/>
      <c r="C351" s="375" t="s">
        <v>2148</v>
      </c>
      <c r="D351" s="376"/>
      <c r="E351" s="246">
        <v>1.0086999999999999</v>
      </c>
      <c r="F351" s="247"/>
      <c r="G351" s="248"/>
      <c r="H351" s="249"/>
      <c r="I351" s="243"/>
      <c r="J351" s="250"/>
      <c r="K351" s="243"/>
      <c r="M351" s="244" t="s">
        <v>2148</v>
      </c>
      <c r="O351" s="232"/>
    </row>
    <row r="352" spans="1:80">
      <c r="A352" s="241"/>
      <c r="B352" s="245"/>
      <c r="C352" s="375" t="s">
        <v>2149</v>
      </c>
      <c r="D352" s="376"/>
      <c r="E352" s="246">
        <v>2.99</v>
      </c>
      <c r="F352" s="247"/>
      <c r="G352" s="248"/>
      <c r="H352" s="249"/>
      <c r="I352" s="243"/>
      <c r="J352" s="250"/>
      <c r="K352" s="243"/>
      <c r="M352" s="244" t="s">
        <v>2149</v>
      </c>
      <c r="O352" s="232"/>
    </row>
    <row r="353" spans="1:80">
      <c r="A353" s="233">
        <v>85</v>
      </c>
      <c r="B353" s="234" t="s">
        <v>2150</v>
      </c>
      <c r="C353" s="235" t="s">
        <v>2151</v>
      </c>
      <c r="D353" s="236" t="s">
        <v>1723</v>
      </c>
      <c r="E353" s="237">
        <v>84.912199999999999</v>
      </c>
      <c r="F353" s="237">
        <v>0</v>
      </c>
      <c r="G353" s="238">
        <f>E353*F353</f>
        <v>0</v>
      </c>
      <c r="H353" s="239">
        <v>1.837</v>
      </c>
      <c r="I353" s="240">
        <f>E353*H353</f>
        <v>155.9837114</v>
      </c>
      <c r="J353" s="239">
        <v>0</v>
      </c>
      <c r="K353" s="240">
        <f>E353*J353</f>
        <v>0</v>
      </c>
      <c r="O353" s="232">
        <v>2</v>
      </c>
      <c r="AA353" s="205">
        <v>1</v>
      </c>
      <c r="AB353" s="205">
        <v>1</v>
      </c>
      <c r="AC353" s="205">
        <v>1</v>
      </c>
      <c r="AZ353" s="205">
        <v>1</v>
      </c>
      <c r="BA353" s="205">
        <f>IF(AZ353=1,G353,0)</f>
        <v>0</v>
      </c>
      <c r="BB353" s="205">
        <f>IF(AZ353=2,G353,0)</f>
        <v>0</v>
      </c>
      <c r="BC353" s="205">
        <f>IF(AZ353=3,G353,0)</f>
        <v>0</v>
      </c>
      <c r="BD353" s="205">
        <f>IF(AZ353=4,G353,0)</f>
        <v>0</v>
      </c>
      <c r="BE353" s="205">
        <f>IF(AZ353=5,G353,0)</f>
        <v>0</v>
      </c>
      <c r="CA353" s="232">
        <v>1</v>
      </c>
      <c r="CB353" s="232">
        <v>1</v>
      </c>
    </row>
    <row r="354" spans="1:80" ht="33.75">
      <c r="A354" s="241"/>
      <c r="B354" s="245"/>
      <c r="C354" s="375" t="s">
        <v>2152</v>
      </c>
      <c r="D354" s="376"/>
      <c r="E354" s="246">
        <v>32.500100000000003</v>
      </c>
      <c r="F354" s="247"/>
      <c r="G354" s="248"/>
      <c r="H354" s="249"/>
      <c r="I354" s="243"/>
      <c r="J354" s="250"/>
      <c r="K354" s="243"/>
      <c r="M354" s="244" t="s">
        <v>2152</v>
      </c>
      <c r="O354" s="232"/>
    </row>
    <row r="355" spans="1:80">
      <c r="A355" s="241"/>
      <c r="B355" s="245"/>
      <c r="C355" s="375" t="s">
        <v>2153</v>
      </c>
      <c r="D355" s="376"/>
      <c r="E355" s="246">
        <v>14.9048</v>
      </c>
      <c r="F355" s="247"/>
      <c r="G355" s="248"/>
      <c r="H355" s="249"/>
      <c r="I355" s="243"/>
      <c r="J355" s="250"/>
      <c r="K355" s="243"/>
      <c r="M355" s="244" t="s">
        <v>2153</v>
      </c>
      <c r="O355" s="232"/>
    </row>
    <row r="356" spans="1:80" ht="22.5">
      <c r="A356" s="241"/>
      <c r="B356" s="245"/>
      <c r="C356" s="375" t="s">
        <v>2154</v>
      </c>
      <c r="D356" s="376"/>
      <c r="E356" s="246">
        <v>1.1286</v>
      </c>
      <c r="F356" s="247"/>
      <c r="G356" s="248"/>
      <c r="H356" s="249"/>
      <c r="I356" s="243"/>
      <c r="J356" s="250"/>
      <c r="K356" s="243"/>
      <c r="M356" s="244" t="s">
        <v>2154</v>
      </c>
      <c r="O356" s="232"/>
    </row>
    <row r="357" spans="1:80">
      <c r="A357" s="241"/>
      <c r="B357" s="245"/>
      <c r="C357" s="375" t="s">
        <v>2155</v>
      </c>
      <c r="D357" s="376"/>
      <c r="E357" s="246">
        <v>-4.3299999999999998E-2</v>
      </c>
      <c r="F357" s="247"/>
      <c r="G357" s="248"/>
      <c r="H357" s="249"/>
      <c r="I357" s="243"/>
      <c r="J357" s="250"/>
      <c r="K357" s="243"/>
      <c r="M357" s="244" t="s">
        <v>2155</v>
      </c>
      <c r="O357" s="232"/>
    </row>
    <row r="358" spans="1:80" ht="22.5">
      <c r="A358" s="241"/>
      <c r="B358" s="245"/>
      <c r="C358" s="375" t="s">
        <v>2156</v>
      </c>
      <c r="D358" s="376"/>
      <c r="E358" s="246">
        <v>-2.9369000000000001</v>
      </c>
      <c r="F358" s="247"/>
      <c r="G358" s="248"/>
      <c r="H358" s="249"/>
      <c r="I358" s="243"/>
      <c r="J358" s="250"/>
      <c r="K358" s="243"/>
      <c r="M358" s="244" t="s">
        <v>2156</v>
      </c>
      <c r="O358" s="232"/>
    </row>
    <row r="359" spans="1:80" ht="22.5">
      <c r="A359" s="241"/>
      <c r="B359" s="245"/>
      <c r="C359" s="375" t="s">
        <v>2157</v>
      </c>
      <c r="D359" s="376"/>
      <c r="E359" s="246">
        <v>3.2688999999999999</v>
      </c>
      <c r="F359" s="247"/>
      <c r="G359" s="248"/>
      <c r="H359" s="249"/>
      <c r="I359" s="243"/>
      <c r="J359" s="250"/>
      <c r="K359" s="243"/>
      <c r="M359" s="244" t="s">
        <v>2157</v>
      </c>
      <c r="O359" s="232"/>
    </row>
    <row r="360" spans="1:80">
      <c r="A360" s="241"/>
      <c r="B360" s="245"/>
      <c r="C360" s="375" t="s">
        <v>2158</v>
      </c>
      <c r="D360" s="376"/>
      <c r="E360" s="246">
        <v>33.75</v>
      </c>
      <c r="F360" s="247"/>
      <c r="G360" s="248"/>
      <c r="H360" s="249"/>
      <c r="I360" s="243"/>
      <c r="J360" s="250"/>
      <c r="K360" s="243"/>
      <c r="M360" s="244" t="s">
        <v>2158</v>
      </c>
      <c r="O360" s="232"/>
    </row>
    <row r="361" spans="1:80">
      <c r="A361" s="241"/>
      <c r="B361" s="245"/>
      <c r="C361" s="375" t="s">
        <v>2159</v>
      </c>
      <c r="D361" s="376"/>
      <c r="E361" s="246">
        <v>2.34</v>
      </c>
      <c r="F361" s="247"/>
      <c r="G361" s="248"/>
      <c r="H361" s="249"/>
      <c r="I361" s="243"/>
      <c r="J361" s="250"/>
      <c r="K361" s="243"/>
      <c r="M361" s="244" t="s">
        <v>2159</v>
      </c>
      <c r="O361" s="232"/>
    </row>
    <row r="362" spans="1:80">
      <c r="A362" s="233">
        <v>86</v>
      </c>
      <c r="B362" s="234" t="s">
        <v>2160</v>
      </c>
      <c r="C362" s="235" t="s">
        <v>2161</v>
      </c>
      <c r="D362" s="236" t="s">
        <v>1739</v>
      </c>
      <c r="E362" s="237">
        <v>7.98</v>
      </c>
      <c r="F362" s="237">
        <v>0</v>
      </c>
      <c r="G362" s="238">
        <f>E362*F362</f>
        <v>0</v>
      </c>
      <c r="H362" s="239">
        <v>9.0149999999999994E-2</v>
      </c>
      <c r="I362" s="240">
        <f>E362*H362</f>
        <v>0.71939699999999995</v>
      </c>
      <c r="J362" s="239">
        <v>0</v>
      </c>
      <c r="K362" s="240">
        <f>E362*J362</f>
        <v>0</v>
      </c>
      <c r="O362" s="232">
        <v>2</v>
      </c>
      <c r="AA362" s="205">
        <v>1</v>
      </c>
      <c r="AB362" s="205">
        <v>1</v>
      </c>
      <c r="AC362" s="205">
        <v>1</v>
      </c>
      <c r="AZ362" s="205">
        <v>1</v>
      </c>
      <c r="BA362" s="205">
        <f>IF(AZ362=1,G362,0)</f>
        <v>0</v>
      </c>
      <c r="BB362" s="205">
        <f>IF(AZ362=2,G362,0)</f>
        <v>0</v>
      </c>
      <c r="BC362" s="205">
        <f>IF(AZ362=3,G362,0)</f>
        <v>0</v>
      </c>
      <c r="BD362" s="205">
        <f>IF(AZ362=4,G362,0)</f>
        <v>0</v>
      </c>
      <c r="BE362" s="205">
        <f>IF(AZ362=5,G362,0)</f>
        <v>0</v>
      </c>
      <c r="CA362" s="232">
        <v>1</v>
      </c>
      <c r="CB362" s="232">
        <v>1</v>
      </c>
    </row>
    <row r="363" spans="1:80">
      <c r="A363" s="241"/>
      <c r="B363" s="245"/>
      <c r="C363" s="375" t="s">
        <v>2162</v>
      </c>
      <c r="D363" s="376"/>
      <c r="E363" s="246">
        <v>7.98</v>
      </c>
      <c r="F363" s="247"/>
      <c r="G363" s="248"/>
      <c r="H363" s="249"/>
      <c r="I363" s="243"/>
      <c r="J363" s="250"/>
      <c r="K363" s="243"/>
      <c r="M363" s="244" t="s">
        <v>2162</v>
      </c>
      <c r="O363" s="232"/>
    </row>
    <row r="364" spans="1:80">
      <c r="A364" s="233">
        <v>87</v>
      </c>
      <c r="B364" s="234" t="s">
        <v>2163</v>
      </c>
      <c r="C364" s="235" t="s">
        <v>2164</v>
      </c>
      <c r="D364" s="236" t="s">
        <v>1739</v>
      </c>
      <c r="E364" s="237">
        <v>41.954999999999998</v>
      </c>
      <c r="F364" s="237">
        <v>0</v>
      </c>
      <c r="G364" s="238">
        <f>E364*F364</f>
        <v>0</v>
      </c>
      <c r="H364" s="239">
        <v>4.9840000000000002E-2</v>
      </c>
      <c r="I364" s="240">
        <f>E364*H364</f>
        <v>2.0910372000000002</v>
      </c>
      <c r="J364" s="239">
        <v>0</v>
      </c>
      <c r="K364" s="240">
        <f>E364*J364</f>
        <v>0</v>
      </c>
      <c r="O364" s="232">
        <v>2</v>
      </c>
      <c r="AA364" s="205">
        <v>1</v>
      </c>
      <c r="AB364" s="205">
        <v>1</v>
      </c>
      <c r="AC364" s="205">
        <v>1</v>
      </c>
      <c r="AZ364" s="205">
        <v>1</v>
      </c>
      <c r="BA364" s="205">
        <f>IF(AZ364=1,G364,0)</f>
        <v>0</v>
      </c>
      <c r="BB364" s="205">
        <f>IF(AZ364=2,G364,0)</f>
        <v>0</v>
      </c>
      <c r="BC364" s="205">
        <f>IF(AZ364=3,G364,0)</f>
        <v>0</v>
      </c>
      <c r="BD364" s="205">
        <f>IF(AZ364=4,G364,0)</f>
        <v>0</v>
      </c>
      <c r="BE364" s="205">
        <f>IF(AZ364=5,G364,0)</f>
        <v>0</v>
      </c>
      <c r="CA364" s="232">
        <v>1</v>
      </c>
      <c r="CB364" s="232">
        <v>1</v>
      </c>
    </row>
    <row r="365" spans="1:80" ht="22.5">
      <c r="A365" s="241"/>
      <c r="B365" s="245"/>
      <c r="C365" s="375" t="s">
        <v>2165</v>
      </c>
      <c r="D365" s="376"/>
      <c r="E365" s="246">
        <v>41.954999999999998</v>
      </c>
      <c r="F365" s="247"/>
      <c r="G365" s="248"/>
      <c r="H365" s="249"/>
      <c r="I365" s="243"/>
      <c r="J365" s="250"/>
      <c r="K365" s="243"/>
      <c r="M365" s="244" t="s">
        <v>2165</v>
      </c>
      <c r="O365" s="232"/>
    </row>
    <row r="366" spans="1:80">
      <c r="A366" s="233">
        <v>88</v>
      </c>
      <c r="B366" s="234" t="s">
        <v>2166</v>
      </c>
      <c r="C366" s="235" t="s">
        <v>2167</v>
      </c>
      <c r="D366" s="236" t="s">
        <v>1739</v>
      </c>
      <c r="E366" s="237">
        <v>15.852499999999999</v>
      </c>
      <c r="F366" s="237">
        <v>0</v>
      </c>
      <c r="G366" s="238">
        <f>E366*F366</f>
        <v>0</v>
      </c>
      <c r="H366" s="239">
        <v>0.1231</v>
      </c>
      <c r="I366" s="240">
        <f>E366*H366</f>
        <v>1.95144275</v>
      </c>
      <c r="J366" s="239">
        <v>0</v>
      </c>
      <c r="K366" s="240">
        <f>E366*J366</f>
        <v>0</v>
      </c>
      <c r="O366" s="232">
        <v>2</v>
      </c>
      <c r="AA366" s="205">
        <v>1</v>
      </c>
      <c r="AB366" s="205">
        <v>1</v>
      </c>
      <c r="AC366" s="205">
        <v>1</v>
      </c>
      <c r="AZ366" s="205">
        <v>1</v>
      </c>
      <c r="BA366" s="205">
        <f>IF(AZ366=1,G366,0)</f>
        <v>0</v>
      </c>
      <c r="BB366" s="205">
        <f>IF(AZ366=2,G366,0)</f>
        <v>0</v>
      </c>
      <c r="BC366" s="205">
        <f>IF(AZ366=3,G366,0)</f>
        <v>0</v>
      </c>
      <c r="BD366" s="205">
        <f>IF(AZ366=4,G366,0)</f>
        <v>0</v>
      </c>
      <c r="BE366" s="205">
        <f>IF(AZ366=5,G366,0)</f>
        <v>0</v>
      </c>
      <c r="CA366" s="232">
        <v>1</v>
      </c>
      <c r="CB366" s="232">
        <v>1</v>
      </c>
    </row>
    <row r="367" spans="1:80">
      <c r="A367" s="241"/>
      <c r="B367" s="245"/>
      <c r="C367" s="375" t="s">
        <v>2168</v>
      </c>
      <c r="D367" s="376"/>
      <c r="E367" s="246">
        <v>8.0399999999999991</v>
      </c>
      <c r="F367" s="247"/>
      <c r="G367" s="248"/>
      <c r="H367" s="249"/>
      <c r="I367" s="243"/>
      <c r="J367" s="250"/>
      <c r="K367" s="243"/>
      <c r="M367" s="244" t="s">
        <v>2168</v>
      </c>
      <c r="O367" s="232"/>
    </row>
    <row r="368" spans="1:80">
      <c r="A368" s="241"/>
      <c r="B368" s="245"/>
      <c r="C368" s="375" t="s">
        <v>2169</v>
      </c>
      <c r="D368" s="376"/>
      <c r="E368" s="246">
        <v>2.9874999999999998</v>
      </c>
      <c r="F368" s="247"/>
      <c r="G368" s="248"/>
      <c r="H368" s="249"/>
      <c r="I368" s="243"/>
      <c r="J368" s="250"/>
      <c r="K368" s="243"/>
      <c r="M368" s="244" t="s">
        <v>2169</v>
      </c>
      <c r="O368" s="232"/>
    </row>
    <row r="369" spans="1:80" ht="22.5">
      <c r="A369" s="241"/>
      <c r="B369" s="245"/>
      <c r="C369" s="375" t="s">
        <v>2170</v>
      </c>
      <c r="D369" s="376"/>
      <c r="E369" s="246">
        <v>2.4500000000000002</v>
      </c>
      <c r="F369" s="247"/>
      <c r="G369" s="248"/>
      <c r="H369" s="249"/>
      <c r="I369" s="243"/>
      <c r="J369" s="250"/>
      <c r="K369" s="243"/>
      <c r="M369" s="244" t="s">
        <v>2170</v>
      </c>
      <c r="O369" s="232"/>
    </row>
    <row r="370" spans="1:80">
      <c r="A370" s="241"/>
      <c r="B370" s="245"/>
      <c r="C370" s="375" t="s">
        <v>2171</v>
      </c>
      <c r="D370" s="376"/>
      <c r="E370" s="246">
        <v>2.375</v>
      </c>
      <c r="F370" s="247"/>
      <c r="G370" s="248"/>
      <c r="H370" s="249"/>
      <c r="I370" s="243"/>
      <c r="J370" s="250"/>
      <c r="K370" s="243"/>
      <c r="M370" s="244" t="s">
        <v>2171</v>
      </c>
      <c r="O370" s="232"/>
    </row>
    <row r="371" spans="1:80">
      <c r="A371" s="233">
        <v>89</v>
      </c>
      <c r="B371" s="234" t="s">
        <v>2172</v>
      </c>
      <c r="C371" s="235" t="s">
        <v>2173</v>
      </c>
      <c r="D371" s="236" t="s">
        <v>1739</v>
      </c>
      <c r="E371" s="237">
        <v>215.5</v>
      </c>
      <c r="F371" s="237">
        <v>0</v>
      </c>
      <c r="G371" s="238">
        <f>E371*F371</f>
        <v>0</v>
      </c>
      <c r="H371" s="239">
        <v>2.0000000000000001E-4</v>
      </c>
      <c r="I371" s="240">
        <f>E371*H371</f>
        <v>4.3099999999999999E-2</v>
      </c>
      <c r="J371" s="239">
        <v>0</v>
      </c>
      <c r="K371" s="240">
        <f>E371*J371</f>
        <v>0</v>
      </c>
      <c r="O371" s="232">
        <v>2</v>
      </c>
      <c r="AA371" s="205">
        <v>1</v>
      </c>
      <c r="AB371" s="205">
        <v>1</v>
      </c>
      <c r="AC371" s="205">
        <v>1</v>
      </c>
      <c r="AZ371" s="205">
        <v>1</v>
      </c>
      <c r="BA371" s="205">
        <f>IF(AZ371=1,G371,0)</f>
        <v>0</v>
      </c>
      <c r="BB371" s="205">
        <f>IF(AZ371=2,G371,0)</f>
        <v>0</v>
      </c>
      <c r="BC371" s="205">
        <f>IF(AZ371=3,G371,0)</f>
        <v>0</v>
      </c>
      <c r="BD371" s="205">
        <f>IF(AZ371=4,G371,0)</f>
        <v>0</v>
      </c>
      <c r="BE371" s="205">
        <f>IF(AZ371=5,G371,0)</f>
        <v>0</v>
      </c>
      <c r="CA371" s="232">
        <v>1</v>
      </c>
      <c r="CB371" s="232">
        <v>1</v>
      </c>
    </row>
    <row r="372" spans="1:80">
      <c r="A372" s="241"/>
      <c r="B372" s="245"/>
      <c r="C372" s="375" t="s">
        <v>2174</v>
      </c>
      <c r="D372" s="376"/>
      <c r="E372" s="246">
        <v>215.5</v>
      </c>
      <c r="F372" s="247"/>
      <c r="G372" s="248"/>
      <c r="H372" s="249"/>
      <c r="I372" s="243"/>
      <c r="J372" s="250"/>
      <c r="K372" s="243"/>
      <c r="M372" s="244" t="s">
        <v>2174</v>
      </c>
      <c r="O372" s="232"/>
    </row>
    <row r="373" spans="1:80">
      <c r="A373" s="233">
        <v>90</v>
      </c>
      <c r="B373" s="234" t="s">
        <v>2175</v>
      </c>
      <c r="C373" s="235" t="s">
        <v>2176</v>
      </c>
      <c r="D373" s="236" t="s">
        <v>1739</v>
      </c>
      <c r="E373" s="237">
        <v>21.55</v>
      </c>
      <c r="F373" s="237">
        <v>0</v>
      </c>
      <c r="G373" s="238">
        <f>E373*F373</f>
        <v>0</v>
      </c>
      <c r="H373" s="239">
        <v>0.108</v>
      </c>
      <c r="I373" s="240">
        <f>E373*H373</f>
        <v>2.3273999999999999</v>
      </c>
      <c r="J373" s="239"/>
      <c r="K373" s="240">
        <f>E373*J373</f>
        <v>0</v>
      </c>
      <c r="O373" s="232">
        <v>2</v>
      </c>
      <c r="AA373" s="205">
        <v>3</v>
      </c>
      <c r="AB373" s="205">
        <v>1</v>
      </c>
      <c r="AC373" s="205">
        <v>59245601</v>
      </c>
      <c r="AZ373" s="205">
        <v>1</v>
      </c>
      <c r="BA373" s="205">
        <f>IF(AZ373=1,G373,0)</f>
        <v>0</v>
      </c>
      <c r="BB373" s="205">
        <f>IF(AZ373=2,G373,0)</f>
        <v>0</v>
      </c>
      <c r="BC373" s="205">
        <f>IF(AZ373=3,G373,0)</f>
        <v>0</v>
      </c>
      <c r="BD373" s="205">
        <f>IF(AZ373=4,G373,0)</f>
        <v>0</v>
      </c>
      <c r="BE373" s="205">
        <f>IF(AZ373=5,G373,0)</f>
        <v>0</v>
      </c>
      <c r="CA373" s="232">
        <v>3</v>
      </c>
      <c r="CB373" s="232">
        <v>1</v>
      </c>
    </row>
    <row r="374" spans="1:80">
      <c r="A374" s="241"/>
      <c r="B374" s="245"/>
      <c r="C374" s="375" t="s">
        <v>2177</v>
      </c>
      <c r="D374" s="376"/>
      <c r="E374" s="246">
        <v>21.55</v>
      </c>
      <c r="F374" s="247"/>
      <c r="G374" s="248"/>
      <c r="H374" s="249"/>
      <c r="I374" s="243"/>
      <c r="J374" s="250"/>
      <c r="K374" s="243"/>
      <c r="M374" s="244" t="s">
        <v>2177</v>
      </c>
      <c r="O374" s="232"/>
    </row>
    <row r="375" spans="1:80">
      <c r="A375" s="251"/>
      <c r="B375" s="252" t="s">
        <v>1662</v>
      </c>
      <c r="C375" s="253" t="s">
        <v>2082</v>
      </c>
      <c r="D375" s="254"/>
      <c r="E375" s="255"/>
      <c r="F375" s="256"/>
      <c r="G375" s="257">
        <f>SUM(G299:G374)</f>
        <v>0</v>
      </c>
      <c r="H375" s="258"/>
      <c r="I375" s="259">
        <f>SUM(I299:I374)</f>
        <v>584.37210122499982</v>
      </c>
      <c r="J375" s="258"/>
      <c r="K375" s="259">
        <f>SUM(K299:K374)</f>
        <v>0</v>
      </c>
      <c r="O375" s="232">
        <v>4</v>
      </c>
      <c r="BA375" s="260">
        <f>SUM(BA299:BA374)</f>
        <v>0</v>
      </c>
      <c r="BB375" s="260">
        <f>SUM(BB299:BB374)</f>
        <v>0</v>
      </c>
      <c r="BC375" s="260">
        <f>SUM(BC299:BC374)</f>
        <v>0</v>
      </c>
      <c r="BD375" s="260">
        <f>SUM(BD299:BD374)</f>
        <v>0</v>
      </c>
      <c r="BE375" s="260">
        <f>SUM(BE299:BE374)</f>
        <v>0</v>
      </c>
    </row>
    <row r="376" spans="1:80">
      <c r="A376" s="222" t="s">
        <v>1659</v>
      </c>
      <c r="B376" s="223" t="s">
        <v>2178</v>
      </c>
      <c r="C376" s="224" t="s">
        <v>2179</v>
      </c>
      <c r="D376" s="225"/>
      <c r="E376" s="226"/>
      <c r="F376" s="226"/>
      <c r="G376" s="227"/>
      <c r="H376" s="228"/>
      <c r="I376" s="229"/>
      <c r="J376" s="230"/>
      <c r="K376" s="231"/>
      <c r="O376" s="232">
        <v>1</v>
      </c>
    </row>
    <row r="377" spans="1:80" ht="22.5">
      <c r="A377" s="233">
        <v>91</v>
      </c>
      <c r="B377" s="234" t="s">
        <v>2181</v>
      </c>
      <c r="C377" s="235" t="s">
        <v>2182</v>
      </c>
      <c r="D377" s="236" t="s">
        <v>1856</v>
      </c>
      <c r="E377" s="237">
        <v>14.4</v>
      </c>
      <c r="F377" s="237">
        <v>0</v>
      </c>
      <c r="G377" s="238">
        <f>E377*F377</f>
        <v>0</v>
      </c>
      <c r="H377" s="239">
        <v>6.8100000000000001E-3</v>
      </c>
      <c r="I377" s="240">
        <f>E377*H377</f>
        <v>9.8063999999999998E-2</v>
      </c>
      <c r="J377" s="239">
        <v>0</v>
      </c>
      <c r="K377" s="240">
        <f>E377*J377</f>
        <v>0</v>
      </c>
      <c r="O377" s="232">
        <v>2</v>
      </c>
      <c r="AA377" s="205">
        <v>1</v>
      </c>
      <c r="AB377" s="205">
        <v>1</v>
      </c>
      <c r="AC377" s="205">
        <v>1</v>
      </c>
      <c r="AZ377" s="205">
        <v>1</v>
      </c>
      <c r="BA377" s="205">
        <f>IF(AZ377=1,G377,0)</f>
        <v>0</v>
      </c>
      <c r="BB377" s="205">
        <f>IF(AZ377=2,G377,0)</f>
        <v>0</v>
      </c>
      <c r="BC377" s="205">
        <f>IF(AZ377=3,G377,0)</f>
        <v>0</v>
      </c>
      <c r="BD377" s="205">
        <f>IF(AZ377=4,G377,0)</f>
        <v>0</v>
      </c>
      <c r="BE377" s="205">
        <f>IF(AZ377=5,G377,0)</f>
        <v>0</v>
      </c>
      <c r="CA377" s="232">
        <v>1</v>
      </c>
      <c r="CB377" s="232">
        <v>1</v>
      </c>
    </row>
    <row r="378" spans="1:80">
      <c r="A378" s="241"/>
      <c r="B378" s="245"/>
      <c r="C378" s="375" t="s">
        <v>2183</v>
      </c>
      <c r="D378" s="376"/>
      <c r="E378" s="246">
        <v>14.4</v>
      </c>
      <c r="F378" s="247"/>
      <c r="G378" s="248"/>
      <c r="H378" s="249"/>
      <c r="I378" s="243"/>
      <c r="J378" s="250"/>
      <c r="K378" s="243"/>
      <c r="M378" s="244" t="s">
        <v>2183</v>
      </c>
      <c r="O378" s="232"/>
    </row>
    <row r="379" spans="1:80">
      <c r="A379" s="251"/>
      <c r="B379" s="252" t="s">
        <v>1662</v>
      </c>
      <c r="C379" s="253" t="s">
        <v>2180</v>
      </c>
      <c r="D379" s="254"/>
      <c r="E379" s="255"/>
      <c r="F379" s="256"/>
      <c r="G379" s="257">
        <f>SUM(G376:G378)</f>
        <v>0</v>
      </c>
      <c r="H379" s="258"/>
      <c r="I379" s="259">
        <f>SUM(I376:I378)</f>
        <v>9.8063999999999998E-2</v>
      </c>
      <c r="J379" s="258"/>
      <c r="K379" s="259">
        <f>SUM(K376:K378)</f>
        <v>0</v>
      </c>
      <c r="O379" s="232">
        <v>4</v>
      </c>
      <c r="BA379" s="260">
        <f>SUM(BA376:BA378)</f>
        <v>0</v>
      </c>
      <c r="BB379" s="260">
        <f>SUM(BB376:BB378)</f>
        <v>0</v>
      </c>
      <c r="BC379" s="260">
        <f>SUM(BC376:BC378)</f>
        <v>0</v>
      </c>
      <c r="BD379" s="260">
        <f>SUM(BD376:BD378)</f>
        <v>0</v>
      </c>
      <c r="BE379" s="260">
        <f>SUM(BE376:BE378)</f>
        <v>0</v>
      </c>
    </row>
    <row r="380" spans="1:80">
      <c r="A380" s="222" t="s">
        <v>1659</v>
      </c>
      <c r="B380" s="223" t="s">
        <v>2184</v>
      </c>
      <c r="C380" s="224" t="s">
        <v>2185</v>
      </c>
      <c r="D380" s="225"/>
      <c r="E380" s="226"/>
      <c r="F380" s="226"/>
      <c r="G380" s="227"/>
      <c r="H380" s="228"/>
      <c r="I380" s="229"/>
      <c r="J380" s="230"/>
      <c r="K380" s="231"/>
      <c r="O380" s="232">
        <v>1</v>
      </c>
    </row>
    <row r="381" spans="1:80">
      <c r="A381" s="233">
        <v>92</v>
      </c>
      <c r="B381" s="234" t="s">
        <v>2187</v>
      </c>
      <c r="C381" s="235" t="s">
        <v>2188</v>
      </c>
      <c r="D381" s="236" t="s">
        <v>1798</v>
      </c>
      <c r="E381" s="237">
        <v>10</v>
      </c>
      <c r="F381" s="237">
        <v>0</v>
      </c>
      <c r="G381" s="238">
        <f>E381*F381</f>
        <v>0</v>
      </c>
      <c r="H381" s="239">
        <v>0.40105000000000002</v>
      </c>
      <c r="I381" s="240">
        <f>E381*H381</f>
        <v>4.0105000000000004</v>
      </c>
      <c r="J381" s="239">
        <v>0</v>
      </c>
      <c r="K381" s="240">
        <f>E381*J381</f>
        <v>0</v>
      </c>
      <c r="O381" s="232">
        <v>2</v>
      </c>
      <c r="AA381" s="205">
        <v>1</v>
      </c>
      <c r="AB381" s="205">
        <v>1</v>
      </c>
      <c r="AC381" s="205">
        <v>1</v>
      </c>
      <c r="AZ381" s="205">
        <v>1</v>
      </c>
      <c r="BA381" s="205">
        <f>IF(AZ381=1,G381,0)</f>
        <v>0</v>
      </c>
      <c r="BB381" s="205">
        <f>IF(AZ381=2,G381,0)</f>
        <v>0</v>
      </c>
      <c r="BC381" s="205">
        <f>IF(AZ381=3,G381,0)</f>
        <v>0</v>
      </c>
      <c r="BD381" s="205">
        <f>IF(AZ381=4,G381,0)</f>
        <v>0</v>
      </c>
      <c r="BE381" s="205">
        <f>IF(AZ381=5,G381,0)</f>
        <v>0</v>
      </c>
      <c r="CA381" s="232">
        <v>1</v>
      </c>
      <c r="CB381" s="232">
        <v>1</v>
      </c>
    </row>
    <row r="382" spans="1:80">
      <c r="A382" s="241"/>
      <c r="B382" s="245"/>
      <c r="C382" s="375" t="s">
        <v>2189</v>
      </c>
      <c r="D382" s="376"/>
      <c r="E382" s="246">
        <v>10</v>
      </c>
      <c r="F382" s="247"/>
      <c r="G382" s="248"/>
      <c r="H382" s="249"/>
      <c r="I382" s="243"/>
      <c r="J382" s="250"/>
      <c r="K382" s="243"/>
      <c r="M382" s="244" t="s">
        <v>2189</v>
      </c>
      <c r="O382" s="232"/>
    </row>
    <row r="383" spans="1:80">
      <c r="A383" s="233">
        <v>93</v>
      </c>
      <c r="B383" s="234" t="s">
        <v>2190</v>
      </c>
      <c r="C383" s="235" t="s">
        <v>2191</v>
      </c>
      <c r="D383" s="236" t="s">
        <v>1798</v>
      </c>
      <c r="E383" s="237">
        <v>78</v>
      </c>
      <c r="F383" s="237">
        <v>0</v>
      </c>
      <c r="G383" s="238">
        <f>E383*F383</f>
        <v>0</v>
      </c>
      <c r="H383" s="239">
        <v>0</v>
      </c>
      <c r="I383" s="240">
        <f>E383*H383</f>
        <v>0</v>
      </c>
      <c r="J383" s="239">
        <v>0</v>
      </c>
      <c r="K383" s="240">
        <f>E383*J383</f>
        <v>0</v>
      </c>
      <c r="O383" s="232">
        <v>2</v>
      </c>
      <c r="AA383" s="205">
        <v>1</v>
      </c>
      <c r="AB383" s="205">
        <v>1</v>
      </c>
      <c r="AC383" s="205">
        <v>1</v>
      </c>
      <c r="AZ383" s="205">
        <v>1</v>
      </c>
      <c r="BA383" s="205">
        <f>IF(AZ383=1,G383,0)</f>
        <v>0</v>
      </c>
      <c r="BB383" s="205">
        <f>IF(AZ383=2,G383,0)</f>
        <v>0</v>
      </c>
      <c r="BC383" s="205">
        <f>IF(AZ383=3,G383,0)</f>
        <v>0</v>
      </c>
      <c r="BD383" s="205">
        <f>IF(AZ383=4,G383,0)</f>
        <v>0</v>
      </c>
      <c r="BE383" s="205">
        <f>IF(AZ383=5,G383,0)</f>
        <v>0</v>
      </c>
      <c r="CA383" s="232">
        <v>1</v>
      </c>
      <c r="CB383" s="232">
        <v>1</v>
      </c>
    </row>
    <row r="384" spans="1:80">
      <c r="A384" s="241"/>
      <c r="B384" s="245"/>
      <c r="C384" s="375" t="s">
        <v>2192</v>
      </c>
      <c r="D384" s="376"/>
      <c r="E384" s="246">
        <v>78</v>
      </c>
      <c r="F384" s="247"/>
      <c r="G384" s="248"/>
      <c r="H384" s="249"/>
      <c r="I384" s="243"/>
      <c r="J384" s="250"/>
      <c r="K384" s="243"/>
      <c r="M384" s="244" t="s">
        <v>2192</v>
      </c>
      <c r="O384" s="232"/>
    </row>
    <row r="385" spans="1:80">
      <c r="A385" s="233">
        <v>94</v>
      </c>
      <c r="B385" s="234" t="s">
        <v>2193</v>
      </c>
      <c r="C385" s="235" t="s">
        <v>2194</v>
      </c>
      <c r="D385" s="236" t="s">
        <v>1798</v>
      </c>
      <c r="E385" s="237">
        <v>10</v>
      </c>
      <c r="F385" s="237">
        <v>0</v>
      </c>
      <c r="G385" s="238">
        <f>E385*F385</f>
        <v>0</v>
      </c>
      <c r="H385" s="239">
        <v>7.0200000000000002E-3</v>
      </c>
      <c r="I385" s="240">
        <f>E385*H385</f>
        <v>7.0199999999999999E-2</v>
      </c>
      <c r="J385" s="239">
        <v>0</v>
      </c>
      <c r="K385" s="240">
        <f>E385*J385</f>
        <v>0</v>
      </c>
      <c r="O385" s="232">
        <v>2</v>
      </c>
      <c r="AA385" s="205">
        <v>1</v>
      </c>
      <c r="AB385" s="205">
        <v>1</v>
      </c>
      <c r="AC385" s="205">
        <v>1</v>
      </c>
      <c r="AZ385" s="205">
        <v>1</v>
      </c>
      <c r="BA385" s="205">
        <f>IF(AZ385=1,G385,0)</f>
        <v>0</v>
      </c>
      <c r="BB385" s="205">
        <f>IF(AZ385=2,G385,0)</f>
        <v>0</v>
      </c>
      <c r="BC385" s="205">
        <f>IF(AZ385=3,G385,0)</f>
        <v>0</v>
      </c>
      <c r="BD385" s="205">
        <f>IF(AZ385=4,G385,0)</f>
        <v>0</v>
      </c>
      <c r="BE385" s="205">
        <f>IF(AZ385=5,G385,0)</f>
        <v>0</v>
      </c>
      <c r="CA385" s="232">
        <v>1</v>
      </c>
      <c r="CB385" s="232">
        <v>1</v>
      </c>
    </row>
    <row r="386" spans="1:80">
      <c r="A386" s="241"/>
      <c r="B386" s="245"/>
      <c r="C386" s="375" t="s">
        <v>2195</v>
      </c>
      <c r="D386" s="376"/>
      <c r="E386" s="246">
        <v>10</v>
      </c>
      <c r="F386" s="247"/>
      <c r="G386" s="248"/>
      <c r="H386" s="249"/>
      <c r="I386" s="243"/>
      <c r="J386" s="250"/>
      <c r="K386" s="243"/>
      <c r="M386" s="244" t="s">
        <v>2195</v>
      </c>
      <c r="O386" s="232"/>
    </row>
    <row r="387" spans="1:80" ht="22.5">
      <c r="A387" s="233">
        <v>95</v>
      </c>
      <c r="B387" s="234" t="s">
        <v>2196</v>
      </c>
      <c r="C387" s="235" t="s">
        <v>2197</v>
      </c>
      <c r="D387" s="236" t="s">
        <v>1798</v>
      </c>
      <c r="E387" s="237">
        <v>10</v>
      </c>
      <c r="F387" s="237">
        <v>0</v>
      </c>
      <c r="G387" s="238">
        <f>E387*F387</f>
        <v>0</v>
      </c>
      <c r="H387" s="239">
        <v>0.112</v>
      </c>
      <c r="I387" s="240">
        <f>E387*H387</f>
        <v>1.1200000000000001</v>
      </c>
      <c r="J387" s="239"/>
      <c r="K387" s="240">
        <f>E387*J387</f>
        <v>0</v>
      </c>
      <c r="O387" s="232">
        <v>2</v>
      </c>
      <c r="AA387" s="205">
        <v>12</v>
      </c>
      <c r="AB387" s="205">
        <v>0</v>
      </c>
      <c r="AC387" s="205">
        <v>1</v>
      </c>
      <c r="AZ387" s="205">
        <v>1</v>
      </c>
      <c r="BA387" s="205">
        <f>IF(AZ387=1,G387,0)</f>
        <v>0</v>
      </c>
      <c r="BB387" s="205">
        <f>IF(AZ387=2,G387,0)</f>
        <v>0</v>
      </c>
      <c r="BC387" s="205">
        <f>IF(AZ387=3,G387,0)</f>
        <v>0</v>
      </c>
      <c r="BD387" s="205">
        <f>IF(AZ387=4,G387,0)</f>
        <v>0</v>
      </c>
      <c r="BE387" s="205">
        <f>IF(AZ387=5,G387,0)</f>
        <v>0</v>
      </c>
      <c r="CA387" s="232">
        <v>12</v>
      </c>
      <c r="CB387" s="232">
        <v>0</v>
      </c>
    </row>
    <row r="388" spans="1:80">
      <c r="A388" s="241"/>
      <c r="B388" s="245"/>
      <c r="C388" s="375" t="s">
        <v>2198</v>
      </c>
      <c r="D388" s="376"/>
      <c r="E388" s="246">
        <v>10</v>
      </c>
      <c r="F388" s="247"/>
      <c r="G388" s="248"/>
      <c r="H388" s="249"/>
      <c r="I388" s="243"/>
      <c r="J388" s="250"/>
      <c r="K388" s="243"/>
      <c r="M388" s="244" t="s">
        <v>2198</v>
      </c>
      <c r="O388" s="232"/>
    </row>
    <row r="389" spans="1:80">
      <c r="A389" s="233">
        <v>96</v>
      </c>
      <c r="B389" s="234" t="s">
        <v>2199</v>
      </c>
      <c r="C389" s="235" t="s">
        <v>2200</v>
      </c>
      <c r="D389" s="236" t="s">
        <v>1798</v>
      </c>
      <c r="E389" s="237">
        <v>10</v>
      </c>
      <c r="F389" s="237">
        <v>0</v>
      </c>
      <c r="G389" s="238">
        <f>E389*F389</f>
        <v>0</v>
      </c>
      <c r="H389" s="239">
        <v>0.04</v>
      </c>
      <c r="I389" s="240">
        <f>E389*H389</f>
        <v>0.4</v>
      </c>
      <c r="J389" s="239"/>
      <c r="K389" s="240">
        <f>E389*J389</f>
        <v>0</v>
      </c>
      <c r="O389" s="232">
        <v>2</v>
      </c>
      <c r="AA389" s="205">
        <v>12</v>
      </c>
      <c r="AB389" s="205">
        <v>0</v>
      </c>
      <c r="AC389" s="205">
        <v>2</v>
      </c>
      <c r="AZ389" s="205">
        <v>1</v>
      </c>
      <c r="BA389" s="205">
        <f>IF(AZ389=1,G389,0)</f>
        <v>0</v>
      </c>
      <c r="BB389" s="205">
        <f>IF(AZ389=2,G389,0)</f>
        <v>0</v>
      </c>
      <c r="BC389" s="205">
        <f>IF(AZ389=3,G389,0)</f>
        <v>0</v>
      </c>
      <c r="BD389" s="205">
        <f>IF(AZ389=4,G389,0)</f>
        <v>0</v>
      </c>
      <c r="BE389" s="205">
        <f>IF(AZ389=5,G389,0)</f>
        <v>0</v>
      </c>
      <c r="CA389" s="232">
        <v>12</v>
      </c>
      <c r="CB389" s="232">
        <v>0</v>
      </c>
    </row>
    <row r="390" spans="1:80">
      <c r="A390" s="241"/>
      <c r="B390" s="245"/>
      <c r="C390" s="375" t="s">
        <v>2201</v>
      </c>
      <c r="D390" s="376"/>
      <c r="E390" s="246">
        <v>10</v>
      </c>
      <c r="F390" s="247"/>
      <c r="G390" s="248"/>
      <c r="H390" s="249"/>
      <c r="I390" s="243"/>
      <c r="J390" s="250"/>
      <c r="K390" s="243"/>
      <c r="M390" s="244" t="s">
        <v>2201</v>
      </c>
      <c r="O390" s="232"/>
    </row>
    <row r="391" spans="1:80">
      <c r="A391" s="233">
        <v>97</v>
      </c>
      <c r="B391" s="234" t="s">
        <v>2202</v>
      </c>
      <c r="C391" s="235" t="s">
        <v>2203</v>
      </c>
      <c r="D391" s="236" t="s">
        <v>1798</v>
      </c>
      <c r="E391" s="237">
        <v>78</v>
      </c>
      <c r="F391" s="237">
        <v>0</v>
      </c>
      <c r="G391" s="238">
        <f>E391*F391</f>
        <v>0</v>
      </c>
      <c r="H391" s="239">
        <v>0</v>
      </c>
      <c r="I391" s="240">
        <f>E391*H391</f>
        <v>0</v>
      </c>
      <c r="J391" s="239"/>
      <c r="K391" s="240">
        <f>E391*J391</f>
        <v>0</v>
      </c>
      <c r="O391" s="232">
        <v>2</v>
      </c>
      <c r="AA391" s="205">
        <v>12</v>
      </c>
      <c r="AB391" s="205">
        <v>0</v>
      </c>
      <c r="AC391" s="205">
        <v>3</v>
      </c>
      <c r="AZ391" s="205">
        <v>1</v>
      </c>
      <c r="BA391" s="205">
        <f>IF(AZ391=1,G391,0)</f>
        <v>0</v>
      </c>
      <c r="BB391" s="205">
        <f>IF(AZ391=2,G391,0)</f>
        <v>0</v>
      </c>
      <c r="BC391" s="205">
        <f>IF(AZ391=3,G391,0)</f>
        <v>0</v>
      </c>
      <c r="BD391" s="205">
        <f>IF(AZ391=4,G391,0)</f>
        <v>0</v>
      </c>
      <c r="BE391" s="205">
        <f>IF(AZ391=5,G391,0)</f>
        <v>0</v>
      </c>
      <c r="CA391" s="232">
        <v>12</v>
      </c>
      <c r="CB391" s="232">
        <v>0</v>
      </c>
    </row>
    <row r="392" spans="1:80">
      <c r="A392" s="241"/>
      <c r="B392" s="245"/>
      <c r="C392" s="375" t="s">
        <v>2204</v>
      </c>
      <c r="D392" s="376"/>
      <c r="E392" s="246">
        <v>78</v>
      </c>
      <c r="F392" s="247"/>
      <c r="G392" s="248"/>
      <c r="H392" s="249"/>
      <c r="I392" s="243"/>
      <c r="J392" s="250"/>
      <c r="K392" s="243"/>
      <c r="M392" s="244">
        <v>78</v>
      </c>
      <c r="O392" s="232"/>
    </row>
    <row r="393" spans="1:80" ht="22.5">
      <c r="A393" s="233">
        <v>98</v>
      </c>
      <c r="B393" s="234" t="s">
        <v>2205</v>
      </c>
      <c r="C393" s="235" t="s">
        <v>2206</v>
      </c>
      <c r="D393" s="236" t="s">
        <v>1798</v>
      </c>
      <c r="E393" s="237">
        <v>10</v>
      </c>
      <c r="F393" s="237">
        <v>0</v>
      </c>
      <c r="G393" s="238">
        <f>E393*F393</f>
        <v>0</v>
      </c>
      <c r="H393" s="239">
        <v>0</v>
      </c>
      <c r="I393" s="240">
        <f>E393*H393</f>
        <v>0</v>
      </c>
      <c r="J393" s="239"/>
      <c r="K393" s="240">
        <f>E393*J393</f>
        <v>0</v>
      </c>
      <c r="O393" s="232">
        <v>2</v>
      </c>
      <c r="AA393" s="205">
        <v>12</v>
      </c>
      <c r="AB393" s="205">
        <v>0</v>
      </c>
      <c r="AC393" s="205">
        <v>4</v>
      </c>
      <c r="AZ393" s="205">
        <v>1</v>
      </c>
      <c r="BA393" s="205">
        <f>IF(AZ393=1,G393,0)</f>
        <v>0</v>
      </c>
      <c r="BB393" s="205">
        <f>IF(AZ393=2,G393,0)</f>
        <v>0</v>
      </c>
      <c r="BC393" s="205">
        <f>IF(AZ393=3,G393,0)</f>
        <v>0</v>
      </c>
      <c r="BD393" s="205">
        <f>IF(AZ393=4,G393,0)</f>
        <v>0</v>
      </c>
      <c r="BE393" s="205">
        <f>IF(AZ393=5,G393,0)</f>
        <v>0</v>
      </c>
      <c r="CA393" s="232">
        <v>12</v>
      </c>
      <c r="CB393" s="232">
        <v>0</v>
      </c>
    </row>
    <row r="394" spans="1:80">
      <c r="A394" s="241"/>
      <c r="B394" s="245"/>
      <c r="C394" s="375" t="s">
        <v>2207</v>
      </c>
      <c r="D394" s="376"/>
      <c r="E394" s="246">
        <v>10</v>
      </c>
      <c r="F394" s="247"/>
      <c r="G394" s="248"/>
      <c r="H394" s="249"/>
      <c r="I394" s="243"/>
      <c r="J394" s="250"/>
      <c r="K394" s="243"/>
      <c r="M394" s="244">
        <v>10</v>
      </c>
      <c r="O394" s="232"/>
    </row>
    <row r="395" spans="1:80">
      <c r="A395" s="233">
        <v>99</v>
      </c>
      <c r="B395" s="234" t="s">
        <v>2208</v>
      </c>
      <c r="C395" s="235" t="s">
        <v>2209</v>
      </c>
      <c r="D395" s="236" t="s">
        <v>1798</v>
      </c>
      <c r="E395" s="237">
        <v>78</v>
      </c>
      <c r="F395" s="237">
        <v>0</v>
      </c>
      <c r="G395" s="238">
        <f>E395*F395</f>
        <v>0</v>
      </c>
      <c r="H395" s="239">
        <v>0.66500000000000004</v>
      </c>
      <c r="I395" s="240">
        <f>E395*H395</f>
        <v>51.870000000000005</v>
      </c>
      <c r="J395" s="239"/>
      <c r="K395" s="240">
        <f>E395*J395</f>
        <v>0</v>
      </c>
      <c r="O395" s="232">
        <v>2</v>
      </c>
      <c r="AA395" s="205">
        <v>3</v>
      </c>
      <c r="AB395" s="205">
        <v>1</v>
      </c>
      <c r="AC395" s="205">
        <v>592243651</v>
      </c>
      <c r="AZ395" s="205">
        <v>1</v>
      </c>
      <c r="BA395" s="205">
        <f>IF(AZ395=1,G395,0)</f>
        <v>0</v>
      </c>
      <c r="BB395" s="205">
        <f>IF(AZ395=2,G395,0)</f>
        <v>0</v>
      </c>
      <c r="BC395" s="205">
        <f>IF(AZ395=3,G395,0)</f>
        <v>0</v>
      </c>
      <c r="BD395" s="205">
        <f>IF(AZ395=4,G395,0)</f>
        <v>0</v>
      </c>
      <c r="BE395" s="205">
        <f>IF(AZ395=5,G395,0)</f>
        <v>0</v>
      </c>
      <c r="CA395" s="232">
        <v>3</v>
      </c>
      <c r="CB395" s="232">
        <v>1</v>
      </c>
    </row>
    <row r="396" spans="1:80">
      <c r="A396" s="241"/>
      <c r="B396" s="245"/>
      <c r="C396" s="375" t="s">
        <v>2210</v>
      </c>
      <c r="D396" s="376"/>
      <c r="E396" s="246">
        <v>78</v>
      </c>
      <c r="F396" s="247"/>
      <c r="G396" s="248"/>
      <c r="H396" s="249"/>
      <c r="I396" s="243"/>
      <c r="J396" s="250"/>
      <c r="K396" s="243"/>
      <c r="M396" s="244" t="s">
        <v>2210</v>
      </c>
      <c r="O396" s="232"/>
    </row>
    <row r="397" spans="1:80">
      <c r="A397" s="251"/>
      <c r="B397" s="252" t="s">
        <v>1662</v>
      </c>
      <c r="C397" s="253" t="s">
        <v>2186</v>
      </c>
      <c r="D397" s="254"/>
      <c r="E397" s="255"/>
      <c r="F397" s="256"/>
      <c r="G397" s="257">
        <f>SUM(G380:G396)</f>
        <v>0</v>
      </c>
      <c r="H397" s="258"/>
      <c r="I397" s="259">
        <f>SUM(I380:I396)</f>
        <v>57.470700000000008</v>
      </c>
      <c r="J397" s="258"/>
      <c r="K397" s="259">
        <f>SUM(K380:K396)</f>
        <v>0</v>
      </c>
      <c r="O397" s="232">
        <v>4</v>
      </c>
      <c r="BA397" s="260">
        <f>SUM(BA380:BA396)</f>
        <v>0</v>
      </c>
      <c r="BB397" s="260">
        <f>SUM(BB380:BB396)</f>
        <v>0</v>
      </c>
      <c r="BC397" s="260">
        <f>SUM(BC380:BC396)</f>
        <v>0</v>
      </c>
      <c r="BD397" s="260">
        <f>SUM(BD380:BD396)</f>
        <v>0</v>
      </c>
      <c r="BE397" s="260">
        <f>SUM(BE380:BE396)</f>
        <v>0</v>
      </c>
    </row>
    <row r="398" spans="1:80">
      <c r="A398" s="222" t="s">
        <v>1659</v>
      </c>
      <c r="B398" s="223" t="s">
        <v>2211</v>
      </c>
      <c r="C398" s="224" t="s">
        <v>2212</v>
      </c>
      <c r="D398" s="225"/>
      <c r="E398" s="226"/>
      <c r="F398" s="226"/>
      <c r="G398" s="227"/>
      <c r="H398" s="228"/>
      <c r="I398" s="229"/>
      <c r="J398" s="230"/>
      <c r="K398" s="231"/>
      <c r="O398" s="232">
        <v>1</v>
      </c>
    </row>
    <row r="399" spans="1:80" ht="22.5">
      <c r="A399" s="233">
        <v>100</v>
      </c>
      <c r="B399" s="234" t="s">
        <v>2214</v>
      </c>
      <c r="C399" s="235" t="s">
        <v>2215</v>
      </c>
      <c r="D399" s="236" t="s">
        <v>1739</v>
      </c>
      <c r="E399" s="237">
        <v>271.42500000000001</v>
      </c>
      <c r="F399" s="237">
        <v>0</v>
      </c>
      <c r="G399" s="238">
        <f>E399*F399</f>
        <v>0</v>
      </c>
      <c r="H399" s="239">
        <v>0</v>
      </c>
      <c r="I399" s="240">
        <f>E399*H399</f>
        <v>0</v>
      </c>
      <c r="J399" s="239">
        <v>0</v>
      </c>
      <c r="K399" s="240">
        <f>E399*J399</f>
        <v>0</v>
      </c>
      <c r="O399" s="232">
        <v>2</v>
      </c>
      <c r="AA399" s="205">
        <v>1</v>
      </c>
      <c r="AB399" s="205">
        <v>1</v>
      </c>
      <c r="AC399" s="205">
        <v>1</v>
      </c>
      <c r="AZ399" s="205">
        <v>1</v>
      </c>
      <c r="BA399" s="205">
        <f>IF(AZ399=1,G399,0)</f>
        <v>0</v>
      </c>
      <c r="BB399" s="205">
        <f>IF(AZ399=2,G399,0)</f>
        <v>0</v>
      </c>
      <c r="BC399" s="205">
        <f>IF(AZ399=3,G399,0)</f>
        <v>0</v>
      </c>
      <c r="BD399" s="205">
        <f>IF(AZ399=4,G399,0)</f>
        <v>0</v>
      </c>
      <c r="BE399" s="205">
        <f>IF(AZ399=5,G399,0)</f>
        <v>0</v>
      </c>
      <c r="CA399" s="232">
        <v>1</v>
      </c>
      <c r="CB399" s="232">
        <v>1</v>
      </c>
    </row>
    <row r="400" spans="1:80">
      <c r="A400" s="241"/>
      <c r="B400" s="245"/>
      <c r="C400" s="375" t="s">
        <v>2216</v>
      </c>
      <c r="D400" s="376"/>
      <c r="E400" s="246">
        <v>271.42500000000001</v>
      </c>
      <c r="F400" s="247"/>
      <c r="G400" s="248"/>
      <c r="H400" s="249"/>
      <c r="I400" s="243"/>
      <c r="J400" s="250"/>
      <c r="K400" s="243"/>
      <c r="M400" s="244" t="s">
        <v>2216</v>
      </c>
      <c r="O400" s="232"/>
    </row>
    <row r="401" spans="1:80" ht="22.5">
      <c r="A401" s="233">
        <v>101</v>
      </c>
      <c r="B401" s="234" t="s">
        <v>2217</v>
      </c>
      <c r="C401" s="235" t="s">
        <v>2218</v>
      </c>
      <c r="D401" s="236" t="s">
        <v>1739</v>
      </c>
      <c r="E401" s="237">
        <v>542.85</v>
      </c>
      <c r="F401" s="237">
        <v>0</v>
      </c>
      <c r="G401" s="238">
        <f>E401*F401</f>
        <v>0</v>
      </c>
      <c r="H401" s="239">
        <v>0</v>
      </c>
      <c r="I401" s="240">
        <f>E401*H401</f>
        <v>0</v>
      </c>
      <c r="J401" s="239">
        <v>0</v>
      </c>
      <c r="K401" s="240">
        <f>E401*J401</f>
        <v>0</v>
      </c>
      <c r="O401" s="232">
        <v>2</v>
      </c>
      <c r="AA401" s="205">
        <v>1</v>
      </c>
      <c r="AB401" s="205">
        <v>1</v>
      </c>
      <c r="AC401" s="205">
        <v>1</v>
      </c>
      <c r="AZ401" s="205">
        <v>1</v>
      </c>
      <c r="BA401" s="205">
        <f>IF(AZ401=1,G401,0)</f>
        <v>0</v>
      </c>
      <c r="BB401" s="205">
        <f>IF(AZ401=2,G401,0)</f>
        <v>0</v>
      </c>
      <c r="BC401" s="205">
        <f>IF(AZ401=3,G401,0)</f>
        <v>0</v>
      </c>
      <c r="BD401" s="205">
        <f>IF(AZ401=4,G401,0)</f>
        <v>0</v>
      </c>
      <c r="BE401" s="205">
        <f>IF(AZ401=5,G401,0)</f>
        <v>0</v>
      </c>
      <c r="CA401" s="232">
        <v>1</v>
      </c>
      <c r="CB401" s="232">
        <v>1</v>
      </c>
    </row>
    <row r="402" spans="1:80">
      <c r="A402" s="241"/>
      <c r="B402" s="245"/>
      <c r="C402" s="375" t="s">
        <v>2219</v>
      </c>
      <c r="D402" s="376"/>
      <c r="E402" s="246">
        <v>542.85</v>
      </c>
      <c r="F402" s="247"/>
      <c r="G402" s="248"/>
      <c r="H402" s="249"/>
      <c r="I402" s="243"/>
      <c r="J402" s="250"/>
      <c r="K402" s="243"/>
      <c r="M402" s="244" t="s">
        <v>2219</v>
      </c>
      <c r="O402" s="232"/>
    </row>
    <row r="403" spans="1:80" ht="22.5">
      <c r="A403" s="233">
        <v>102</v>
      </c>
      <c r="B403" s="234" t="s">
        <v>2220</v>
      </c>
      <c r="C403" s="235" t="s">
        <v>2221</v>
      </c>
      <c r="D403" s="236" t="s">
        <v>1739</v>
      </c>
      <c r="E403" s="237">
        <v>271.42500000000001</v>
      </c>
      <c r="F403" s="237">
        <v>0</v>
      </c>
      <c r="G403" s="238">
        <f>E403*F403</f>
        <v>0</v>
      </c>
      <c r="H403" s="239">
        <v>0</v>
      </c>
      <c r="I403" s="240">
        <f>E403*H403</f>
        <v>0</v>
      </c>
      <c r="J403" s="239">
        <v>0</v>
      </c>
      <c r="K403" s="240">
        <f>E403*J403</f>
        <v>0</v>
      </c>
      <c r="O403" s="232">
        <v>2</v>
      </c>
      <c r="AA403" s="205">
        <v>1</v>
      </c>
      <c r="AB403" s="205">
        <v>1</v>
      </c>
      <c r="AC403" s="205">
        <v>1</v>
      </c>
      <c r="AZ403" s="205">
        <v>1</v>
      </c>
      <c r="BA403" s="205">
        <f>IF(AZ403=1,G403,0)</f>
        <v>0</v>
      </c>
      <c r="BB403" s="205">
        <f>IF(AZ403=2,G403,0)</f>
        <v>0</v>
      </c>
      <c r="BC403" s="205">
        <f>IF(AZ403=3,G403,0)</f>
        <v>0</v>
      </c>
      <c r="BD403" s="205">
        <f>IF(AZ403=4,G403,0)</f>
        <v>0</v>
      </c>
      <c r="BE403" s="205">
        <f>IF(AZ403=5,G403,0)</f>
        <v>0</v>
      </c>
      <c r="CA403" s="232">
        <v>1</v>
      </c>
      <c r="CB403" s="232">
        <v>1</v>
      </c>
    </row>
    <row r="404" spans="1:80">
      <c r="A404" s="241"/>
      <c r="B404" s="245"/>
      <c r="C404" s="375" t="s">
        <v>2222</v>
      </c>
      <c r="D404" s="376"/>
      <c r="E404" s="246">
        <v>271.42500000000001</v>
      </c>
      <c r="F404" s="247"/>
      <c r="G404" s="248"/>
      <c r="H404" s="249"/>
      <c r="I404" s="243"/>
      <c r="J404" s="250"/>
      <c r="K404" s="243"/>
      <c r="M404" s="271">
        <v>271425</v>
      </c>
      <c r="O404" s="232"/>
    </row>
    <row r="405" spans="1:80">
      <c r="A405" s="233">
        <v>103</v>
      </c>
      <c r="B405" s="234" t="s">
        <v>2223</v>
      </c>
      <c r="C405" s="235" t="s">
        <v>2224</v>
      </c>
      <c r="D405" s="236" t="s">
        <v>1739</v>
      </c>
      <c r="E405" s="237">
        <v>771.07</v>
      </c>
      <c r="F405" s="237">
        <v>0</v>
      </c>
      <c r="G405" s="238">
        <f>E405*F405</f>
        <v>0</v>
      </c>
      <c r="H405" s="239">
        <v>1.2099999999999999E-3</v>
      </c>
      <c r="I405" s="240">
        <f>E405*H405</f>
        <v>0.93299469999999995</v>
      </c>
      <c r="J405" s="239">
        <v>0</v>
      </c>
      <c r="K405" s="240">
        <f>E405*J405</f>
        <v>0</v>
      </c>
      <c r="O405" s="232">
        <v>2</v>
      </c>
      <c r="AA405" s="205">
        <v>1</v>
      </c>
      <c r="AB405" s="205">
        <v>1</v>
      </c>
      <c r="AC405" s="205">
        <v>1</v>
      </c>
      <c r="AZ405" s="205">
        <v>1</v>
      </c>
      <c r="BA405" s="205">
        <f>IF(AZ405=1,G405,0)</f>
        <v>0</v>
      </c>
      <c r="BB405" s="205">
        <f>IF(AZ405=2,G405,0)</f>
        <v>0</v>
      </c>
      <c r="BC405" s="205">
        <f>IF(AZ405=3,G405,0)</f>
        <v>0</v>
      </c>
      <c r="BD405" s="205">
        <f>IF(AZ405=4,G405,0)</f>
        <v>0</v>
      </c>
      <c r="BE405" s="205">
        <f>IF(AZ405=5,G405,0)</f>
        <v>0</v>
      </c>
      <c r="CA405" s="232">
        <v>1</v>
      </c>
      <c r="CB405" s="232">
        <v>1</v>
      </c>
    </row>
    <row r="406" spans="1:80">
      <c r="A406" s="241"/>
      <c r="B406" s="245"/>
      <c r="C406" s="375" t="s">
        <v>2225</v>
      </c>
      <c r="D406" s="376"/>
      <c r="E406" s="246">
        <v>771.07</v>
      </c>
      <c r="F406" s="247"/>
      <c r="G406" s="248"/>
      <c r="H406" s="249"/>
      <c r="I406" s="243"/>
      <c r="J406" s="250"/>
      <c r="K406" s="243"/>
      <c r="M406" s="244" t="s">
        <v>2225</v>
      </c>
      <c r="O406" s="232"/>
    </row>
    <row r="407" spans="1:80">
      <c r="A407" s="233">
        <v>104</v>
      </c>
      <c r="B407" s="234" t="s">
        <v>2226</v>
      </c>
      <c r="C407" s="235" t="s">
        <v>2227</v>
      </c>
      <c r="D407" s="236" t="s">
        <v>1739</v>
      </c>
      <c r="E407" s="237">
        <v>288.42500000000001</v>
      </c>
      <c r="F407" s="237">
        <v>0</v>
      </c>
      <c r="G407" s="238">
        <f>E407*F407</f>
        <v>0</v>
      </c>
      <c r="H407" s="239">
        <v>0</v>
      </c>
      <c r="I407" s="240">
        <f>E407*H407</f>
        <v>0</v>
      </c>
      <c r="J407" s="239">
        <v>0</v>
      </c>
      <c r="K407" s="240">
        <f>E407*J407</f>
        <v>0</v>
      </c>
      <c r="O407" s="232">
        <v>2</v>
      </c>
      <c r="AA407" s="205">
        <v>1</v>
      </c>
      <c r="AB407" s="205">
        <v>1</v>
      </c>
      <c r="AC407" s="205">
        <v>1</v>
      </c>
      <c r="AZ407" s="205">
        <v>1</v>
      </c>
      <c r="BA407" s="205">
        <f>IF(AZ407=1,G407,0)</f>
        <v>0</v>
      </c>
      <c r="BB407" s="205">
        <f>IF(AZ407=2,G407,0)</f>
        <v>0</v>
      </c>
      <c r="BC407" s="205">
        <f>IF(AZ407=3,G407,0)</f>
        <v>0</v>
      </c>
      <c r="BD407" s="205">
        <f>IF(AZ407=4,G407,0)</f>
        <v>0</v>
      </c>
      <c r="BE407" s="205">
        <f>IF(AZ407=5,G407,0)</f>
        <v>0</v>
      </c>
      <c r="CA407" s="232">
        <v>1</v>
      </c>
      <c r="CB407" s="232">
        <v>1</v>
      </c>
    </row>
    <row r="408" spans="1:80" ht="22.5">
      <c r="A408" s="241"/>
      <c r="B408" s="245"/>
      <c r="C408" s="375" t="s">
        <v>2228</v>
      </c>
      <c r="D408" s="376"/>
      <c r="E408" s="246">
        <v>288.42500000000001</v>
      </c>
      <c r="F408" s="247"/>
      <c r="G408" s="248"/>
      <c r="H408" s="249"/>
      <c r="I408" s="243"/>
      <c r="J408" s="250"/>
      <c r="K408" s="243"/>
      <c r="M408" s="244" t="s">
        <v>2228</v>
      </c>
      <c r="O408" s="232"/>
    </row>
    <row r="409" spans="1:80">
      <c r="A409" s="233">
        <v>105</v>
      </c>
      <c r="B409" s="234" t="s">
        <v>2229</v>
      </c>
      <c r="C409" s="235" t="s">
        <v>2230</v>
      </c>
      <c r="D409" s="236" t="s">
        <v>1739</v>
      </c>
      <c r="E409" s="237">
        <v>576.85</v>
      </c>
      <c r="F409" s="237">
        <v>0</v>
      </c>
      <c r="G409" s="238">
        <f>E409*F409</f>
        <v>0</v>
      </c>
      <c r="H409" s="239">
        <v>0</v>
      </c>
      <c r="I409" s="240">
        <f>E409*H409</f>
        <v>0</v>
      </c>
      <c r="J409" s="239">
        <v>0</v>
      </c>
      <c r="K409" s="240">
        <f>E409*J409</f>
        <v>0</v>
      </c>
      <c r="O409" s="232">
        <v>2</v>
      </c>
      <c r="AA409" s="205">
        <v>1</v>
      </c>
      <c r="AB409" s="205">
        <v>1</v>
      </c>
      <c r="AC409" s="205">
        <v>1</v>
      </c>
      <c r="AZ409" s="205">
        <v>1</v>
      </c>
      <c r="BA409" s="205">
        <f>IF(AZ409=1,G409,0)</f>
        <v>0</v>
      </c>
      <c r="BB409" s="205">
        <f>IF(AZ409=2,G409,0)</f>
        <v>0</v>
      </c>
      <c r="BC409" s="205">
        <f>IF(AZ409=3,G409,0)</f>
        <v>0</v>
      </c>
      <c r="BD409" s="205">
        <f>IF(AZ409=4,G409,0)</f>
        <v>0</v>
      </c>
      <c r="BE409" s="205">
        <f>IF(AZ409=5,G409,0)</f>
        <v>0</v>
      </c>
      <c r="CA409" s="232">
        <v>1</v>
      </c>
      <c r="CB409" s="232">
        <v>1</v>
      </c>
    </row>
    <row r="410" spans="1:80">
      <c r="A410" s="241"/>
      <c r="B410" s="245"/>
      <c r="C410" s="375" t="s">
        <v>2231</v>
      </c>
      <c r="D410" s="376"/>
      <c r="E410" s="246">
        <v>576.85</v>
      </c>
      <c r="F410" s="247"/>
      <c r="G410" s="248"/>
      <c r="H410" s="249"/>
      <c r="I410" s="243"/>
      <c r="J410" s="250"/>
      <c r="K410" s="243"/>
      <c r="M410" s="244" t="s">
        <v>2231</v>
      </c>
      <c r="O410" s="232"/>
    </row>
    <row r="411" spans="1:80">
      <c r="A411" s="233">
        <v>106</v>
      </c>
      <c r="B411" s="234" t="s">
        <v>2232</v>
      </c>
      <c r="C411" s="235" t="s">
        <v>2233</v>
      </c>
      <c r="D411" s="236" t="s">
        <v>1739</v>
      </c>
      <c r="E411" s="237">
        <v>288.42500000000001</v>
      </c>
      <c r="F411" s="237">
        <v>0</v>
      </c>
      <c r="G411" s="238">
        <f>E411*F411</f>
        <v>0</v>
      </c>
      <c r="H411" s="239">
        <v>0</v>
      </c>
      <c r="I411" s="240">
        <f>E411*H411</f>
        <v>0</v>
      </c>
      <c r="J411" s="239">
        <v>0</v>
      </c>
      <c r="K411" s="240">
        <f>E411*J411</f>
        <v>0</v>
      </c>
      <c r="O411" s="232">
        <v>2</v>
      </c>
      <c r="AA411" s="205">
        <v>1</v>
      </c>
      <c r="AB411" s="205">
        <v>1</v>
      </c>
      <c r="AC411" s="205">
        <v>1</v>
      </c>
      <c r="AZ411" s="205">
        <v>1</v>
      </c>
      <c r="BA411" s="205">
        <f>IF(AZ411=1,G411,0)</f>
        <v>0</v>
      </c>
      <c r="BB411" s="205">
        <f>IF(AZ411=2,G411,0)</f>
        <v>0</v>
      </c>
      <c r="BC411" s="205">
        <f>IF(AZ411=3,G411,0)</f>
        <v>0</v>
      </c>
      <c r="BD411" s="205">
        <f>IF(AZ411=4,G411,0)</f>
        <v>0</v>
      </c>
      <c r="BE411" s="205">
        <f>IF(AZ411=5,G411,0)</f>
        <v>0</v>
      </c>
      <c r="CA411" s="232">
        <v>1</v>
      </c>
      <c r="CB411" s="232">
        <v>1</v>
      </c>
    </row>
    <row r="412" spans="1:80">
      <c r="A412" s="241"/>
      <c r="B412" s="245"/>
      <c r="C412" s="375" t="s">
        <v>2234</v>
      </c>
      <c r="D412" s="376"/>
      <c r="E412" s="246">
        <v>288.42500000000001</v>
      </c>
      <c r="F412" s="247"/>
      <c r="G412" s="248"/>
      <c r="H412" s="249"/>
      <c r="I412" s="243"/>
      <c r="J412" s="250"/>
      <c r="K412" s="243"/>
      <c r="M412" s="271">
        <v>288425</v>
      </c>
      <c r="O412" s="232"/>
    </row>
    <row r="413" spans="1:80" ht="22.5">
      <c r="A413" s="233">
        <v>107</v>
      </c>
      <c r="B413" s="234" t="s">
        <v>2235</v>
      </c>
      <c r="C413" s="235" t="s">
        <v>2236</v>
      </c>
      <c r="D413" s="236" t="s">
        <v>1856</v>
      </c>
      <c r="E413" s="237">
        <v>3</v>
      </c>
      <c r="F413" s="237">
        <v>0</v>
      </c>
      <c r="G413" s="238">
        <f>E413*F413</f>
        <v>0</v>
      </c>
      <c r="H413" s="239">
        <v>2.2790000000000001E-2</v>
      </c>
      <c r="I413" s="240">
        <f>E413*H413</f>
        <v>6.837E-2</v>
      </c>
      <c r="J413" s="239">
        <v>0</v>
      </c>
      <c r="K413" s="240">
        <f>E413*J413</f>
        <v>0</v>
      </c>
      <c r="O413" s="232">
        <v>2</v>
      </c>
      <c r="AA413" s="205">
        <v>1</v>
      </c>
      <c r="AB413" s="205">
        <v>1</v>
      </c>
      <c r="AC413" s="205">
        <v>1</v>
      </c>
      <c r="AZ413" s="205">
        <v>1</v>
      </c>
      <c r="BA413" s="205">
        <f>IF(AZ413=1,G413,0)</f>
        <v>0</v>
      </c>
      <c r="BB413" s="205">
        <f>IF(AZ413=2,G413,0)</f>
        <v>0</v>
      </c>
      <c r="BC413" s="205">
        <f>IF(AZ413=3,G413,0)</f>
        <v>0</v>
      </c>
      <c r="BD413" s="205">
        <f>IF(AZ413=4,G413,0)</f>
        <v>0</v>
      </c>
      <c r="BE413" s="205">
        <f>IF(AZ413=5,G413,0)</f>
        <v>0</v>
      </c>
      <c r="CA413" s="232">
        <v>1</v>
      </c>
      <c r="CB413" s="232">
        <v>1</v>
      </c>
    </row>
    <row r="414" spans="1:80">
      <c r="A414" s="241"/>
      <c r="B414" s="242"/>
      <c r="C414" s="366" t="s">
        <v>2237</v>
      </c>
      <c r="D414" s="367"/>
      <c r="E414" s="367"/>
      <c r="F414" s="367"/>
      <c r="G414" s="368"/>
      <c r="I414" s="243"/>
      <c r="K414" s="243"/>
      <c r="L414" s="244" t="s">
        <v>2237</v>
      </c>
      <c r="O414" s="232">
        <v>3</v>
      </c>
    </row>
    <row r="415" spans="1:80">
      <c r="A415" s="241"/>
      <c r="B415" s="242"/>
      <c r="C415" s="366" t="s">
        <v>2238</v>
      </c>
      <c r="D415" s="367"/>
      <c r="E415" s="367"/>
      <c r="F415" s="367"/>
      <c r="G415" s="368"/>
      <c r="I415" s="243"/>
      <c r="K415" s="243"/>
      <c r="L415" s="244" t="s">
        <v>2238</v>
      </c>
      <c r="O415" s="232">
        <v>3</v>
      </c>
    </row>
    <row r="416" spans="1:80">
      <c r="A416" s="241"/>
      <c r="B416" s="245"/>
      <c r="C416" s="375" t="s">
        <v>1788</v>
      </c>
      <c r="D416" s="376"/>
      <c r="E416" s="246">
        <v>3</v>
      </c>
      <c r="F416" s="247"/>
      <c r="G416" s="248"/>
      <c r="H416" s="249"/>
      <c r="I416" s="243"/>
      <c r="J416" s="250"/>
      <c r="K416" s="243"/>
      <c r="M416" s="244">
        <v>3</v>
      </c>
      <c r="O416" s="232"/>
    </row>
    <row r="417" spans="1:80">
      <c r="A417" s="233">
        <v>108</v>
      </c>
      <c r="B417" s="234" t="s">
        <v>2239</v>
      </c>
      <c r="C417" s="235" t="s">
        <v>2240</v>
      </c>
      <c r="D417" s="236" t="s">
        <v>1856</v>
      </c>
      <c r="E417" s="237">
        <v>6</v>
      </c>
      <c r="F417" s="237">
        <v>0</v>
      </c>
      <c r="G417" s="238">
        <f>E417*F417</f>
        <v>0</v>
      </c>
      <c r="H417" s="239">
        <v>1.7600000000000001E-3</v>
      </c>
      <c r="I417" s="240">
        <f>E417*H417</f>
        <v>1.056E-2</v>
      </c>
      <c r="J417" s="239">
        <v>0</v>
      </c>
      <c r="K417" s="240">
        <f>E417*J417</f>
        <v>0</v>
      </c>
      <c r="O417" s="232">
        <v>2</v>
      </c>
      <c r="AA417" s="205">
        <v>1</v>
      </c>
      <c r="AB417" s="205">
        <v>1</v>
      </c>
      <c r="AC417" s="205">
        <v>1</v>
      </c>
      <c r="AZ417" s="205">
        <v>1</v>
      </c>
      <c r="BA417" s="205">
        <f>IF(AZ417=1,G417,0)</f>
        <v>0</v>
      </c>
      <c r="BB417" s="205">
        <f>IF(AZ417=2,G417,0)</f>
        <v>0</v>
      </c>
      <c r="BC417" s="205">
        <f>IF(AZ417=3,G417,0)</f>
        <v>0</v>
      </c>
      <c r="BD417" s="205">
        <f>IF(AZ417=4,G417,0)</f>
        <v>0</v>
      </c>
      <c r="BE417" s="205">
        <f>IF(AZ417=5,G417,0)</f>
        <v>0</v>
      </c>
      <c r="CA417" s="232">
        <v>1</v>
      </c>
      <c r="CB417" s="232">
        <v>1</v>
      </c>
    </row>
    <row r="418" spans="1:80">
      <c r="A418" s="241"/>
      <c r="B418" s="245"/>
      <c r="C418" s="375" t="s">
        <v>2241</v>
      </c>
      <c r="D418" s="376"/>
      <c r="E418" s="246">
        <v>6</v>
      </c>
      <c r="F418" s="247"/>
      <c r="G418" s="248"/>
      <c r="H418" s="249"/>
      <c r="I418" s="243"/>
      <c r="J418" s="250"/>
      <c r="K418" s="243"/>
      <c r="M418" s="244" t="s">
        <v>2241</v>
      </c>
      <c r="O418" s="232"/>
    </row>
    <row r="419" spans="1:80">
      <c r="A419" s="233">
        <v>109</v>
      </c>
      <c r="B419" s="234" t="s">
        <v>2242</v>
      </c>
      <c r="C419" s="235" t="s">
        <v>2243</v>
      </c>
      <c r="D419" s="236" t="s">
        <v>1856</v>
      </c>
      <c r="E419" s="237">
        <v>3</v>
      </c>
      <c r="F419" s="237">
        <v>0</v>
      </c>
      <c r="G419" s="238">
        <f>E419*F419</f>
        <v>0</v>
      </c>
      <c r="H419" s="239">
        <v>0</v>
      </c>
      <c r="I419" s="240">
        <f>E419*H419</f>
        <v>0</v>
      </c>
      <c r="J419" s="239">
        <v>0</v>
      </c>
      <c r="K419" s="240">
        <f>E419*J419</f>
        <v>0</v>
      </c>
      <c r="O419" s="232">
        <v>2</v>
      </c>
      <c r="AA419" s="205">
        <v>1</v>
      </c>
      <c r="AB419" s="205">
        <v>1</v>
      </c>
      <c r="AC419" s="205">
        <v>1</v>
      </c>
      <c r="AZ419" s="205">
        <v>1</v>
      </c>
      <c r="BA419" s="205">
        <f>IF(AZ419=1,G419,0)</f>
        <v>0</v>
      </c>
      <c r="BB419" s="205">
        <f>IF(AZ419=2,G419,0)</f>
        <v>0</v>
      </c>
      <c r="BC419" s="205">
        <f>IF(AZ419=3,G419,0)</f>
        <v>0</v>
      </c>
      <c r="BD419" s="205">
        <f>IF(AZ419=4,G419,0)</f>
        <v>0</v>
      </c>
      <c r="BE419" s="205">
        <f>IF(AZ419=5,G419,0)</f>
        <v>0</v>
      </c>
      <c r="CA419" s="232">
        <v>1</v>
      </c>
      <c r="CB419" s="232">
        <v>1</v>
      </c>
    </row>
    <row r="420" spans="1:80">
      <c r="A420" s="241"/>
      <c r="B420" s="245"/>
      <c r="C420" s="375" t="s">
        <v>1788</v>
      </c>
      <c r="D420" s="376"/>
      <c r="E420" s="246">
        <v>3</v>
      </c>
      <c r="F420" s="247"/>
      <c r="G420" s="248"/>
      <c r="H420" s="249"/>
      <c r="I420" s="243"/>
      <c r="J420" s="250"/>
      <c r="K420" s="243"/>
      <c r="M420" s="244">
        <v>3</v>
      </c>
      <c r="O420" s="232"/>
    </row>
    <row r="421" spans="1:80">
      <c r="A421" s="251"/>
      <c r="B421" s="252" t="s">
        <v>1662</v>
      </c>
      <c r="C421" s="253" t="s">
        <v>2213</v>
      </c>
      <c r="D421" s="254"/>
      <c r="E421" s="255"/>
      <c r="F421" s="256"/>
      <c r="G421" s="257">
        <f>SUM(G398:G420)</f>
        <v>0</v>
      </c>
      <c r="H421" s="258"/>
      <c r="I421" s="259">
        <f>SUM(I398:I420)</f>
        <v>1.0119246999999998</v>
      </c>
      <c r="J421" s="258"/>
      <c r="K421" s="259">
        <f>SUM(K398:K420)</f>
        <v>0</v>
      </c>
      <c r="O421" s="232">
        <v>4</v>
      </c>
      <c r="BA421" s="260">
        <f>SUM(BA398:BA420)</f>
        <v>0</v>
      </c>
      <c r="BB421" s="260">
        <f>SUM(BB398:BB420)</f>
        <v>0</v>
      </c>
      <c r="BC421" s="260">
        <f>SUM(BC398:BC420)</f>
        <v>0</v>
      </c>
      <c r="BD421" s="260">
        <f>SUM(BD398:BD420)</f>
        <v>0</v>
      </c>
      <c r="BE421" s="260">
        <f>SUM(BE398:BE420)</f>
        <v>0</v>
      </c>
    </row>
    <row r="422" spans="1:80">
      <c r="A422" s="222" t="s">
        <v>1659</v>
      </c>
      <c r="B422" s="223" t="s">
        <v>2244</v>
      </c>
      <c r="C422" s="224" t="s">
        <v>2245</v>
      </c>
      <c r="D422" s="225"/>
      <c r="E422" s="226"/>
      <c r="F422" s="226"/>
      <c r="G422" s="227"/>
      <c r="H422" s="228"/>
      <c r="I422" s="229"/>
      <c r="J422" s="230"/>
      <c r="K422" s="231"/>
      <c r="O422" s="232">
        <v>1</v>
      </c>
    </row>
    <row r="423" spans="1:80">
      <c r="A423" s="233">
        <v>110</v>
      </c>
      <c r="B423" s="234" t="s">
        <v>2247</v>
      </c>
      <c r="C423" s="235" t="s">
        <v>2248</v>
      </c>
      <c r="D423" s="236" t="s">
        <v>1739</v>
      </c>
      <c r="E423" s="237">
        <v>711.07</v>
      </c>
      <c r="F423" s="237">
        <v>0</v>
      </c>
      <c r="G423" s="238">
        <f>E423*F423</f>
        <v>0</v>
      </c>
      <c r="H423" s="239">
        <v>4.0000000000000003E-5</v>
      </c>
      <c r="I423" s="240">
        <f>E423*H423</f>
        <v>2.8442800000000004E-2</v>
      </c>
      <c r="J423" s="239">
        <v>0</v>
      </c>
      <c r="K423" s="240">
        <f>E423*J423</f>
        <v>0</v>
      </c>
      <c r="O423" s="232">
        <v>2</v>
      </c>
      <c r="AA423" s="205">
        <v>1</v>
      </c>
      <c r="AB423" s="205">
        <v>1</v>
      </c>
      <c r="AC423" s="205">
        <v>1</v>
      </c>
      <c r="AZ423" s="205">
        <v>1</v>
      </c>
      <c r="BA423" s="205">
        <f>IF(AZ423=1,G423,0)</f>
        <v>0</v>
      </c>
      <c r="BB423" s="205">
        <f>IF(AZ423=2,G423,0)</f>
        <v>0</v>
      </c>
      <c r="BC423" s="205">
        <f>IF(AZ423=3,G423,0)</f>
        <v>0</v>
      </c>
      <c r="BD423" s="205">
        <f>IF(AZ423=4,G423,0)</f>
        <v>0</v>
      </c>
      <c r="BE423" s="205">
        <f>IF(AZ423=5,G423,0)</f>
        <v>0</v>
      </c>
      <c r="CA423" s="232">
        <v>1</v>
      </c>
      <c r="CB423" s="232">
        <v>1</v>
      </c>
    </row>
    <row r="424" spans="1:80">
      <c r="A424" s="241"/>
      <c r="B424" s="245"/>
      <c r="C424" s="375" t="s">
        <v>2249</v>
      </c>
      <c r="D424" s="376"/>
      <c r="E424" s="246">
        <v>711.07</v>
      </c>
      <c r="F424" s="247"/>
      <c r="G424" s="248"/>
      <c r="H424" s="249"/>
      <c r="I424" s="243"/>
      <c r="J424" s="250"/>
      <c r="K424" s="243"/>
      <c r="M424" s="244" t="s">
        <v>2249</v>
      </c>
      <c r="O424" s="232"/>
    </row>
    <row r="425" spans="1:80">
      <c r="A425" s="233">
        <v>111</v>
      </c>
      <c r="B425" s="234" t="s">
        <v>2250</v>
      </c>
      <c r="C425" s="235" t="s">
        <v>2251</v>
      </c>
      <c r="D425" s="236" t="s">
        <v>1739</v>
      </c>
      <c r="E425" s="237">
        <v>3555.35</v>
      </c>
      <c r="F425" s="237">
        <v>0</v>
      </c>
      <c r="G425" s="238">
        <f>E425*F425</f>
        <v>0</v>
      </c>
      <c r="H425" s="239">
        <v>0</v>
      </c>
      <c r="I425" s="240">
        <f>E425*H425</f>
        <v>0</v>
      </c>
      <c r="J425" s="239">
        <v>0</v>
      </c>
      <c r="K425" s="240">
        <f>E425*J425</f>
        <v>0</v>
      </c>
      <c r="O425" s="232">
        <v>2</v>
      </c>
      <c r="AA425" s="205">
        <v>1</v>
      </c>
      <c r="AB425" s="205">
        <v>1</v>
      </c>
      <c r="AC425" s="205">
        <v>1</v>
      </c>
      <c r="AZ425" s="205">
        <v>1</v>
      </c>
      <c r="BA425" s="205">
        <f>IF(AZ425=1,G425,0)</f>
        <v>0</v>
      </c>
      <c r="BB425" s="205">
        <f>IF(AZ425=2,G425,0)</f>
        <v>0</v>
      </c>
      <c r="BC425" s="205">
        <f>IF(AZ425=3,G425,0)</f>
        <v>0</v>
      </c>
      <c r="BD425" s="205">
        <f>IF(AZ425=4,G425,0)</f>
        <v>0</v>
      </c>
      <c r="BE425" s="205">
        <f>IF(AZ425=5,G425,0)</f>
        <v>0</v>
      </c>
      <c r="CA425" s="232">
        <v>1</v>
      </c>
      <c r="CB425" s="232">
        <v>1</v>
      </c>
    </row>
    <row r="426" spans="1:80">
      <c r="A426" s="241"/>
      <c r="B426" s="245"/>
      <c r="C426" s="375" t="s">
        <v>2252</v>
      </c>
      <c r="D426" s="376"/>
      <c r="E426" s="246">
        <v>3555.35</v>
      </c>
      <c r="F426" s="247"/>
      <c r="G426" s="248"/>
      <c r="H426" s="249"/>
      <c r="I426" s="243"/>
      <c r="J426" s="250"/>
      <c r="K426" s="243"/>
      <c r="M426" s="244" t="s">
        <v>2252</v>
      </c>
      <c r="O426" s="232"/>
    </row>
    <row r="427" spans="1:80" ht="22.5">
      <c r="A427" s="233">
        <v>112</v>
      </c>
      <c r="B427" s="234" t="s">
        <v>2253</v>
      </c>
      <c r="C427" s="235" t="s">
        <v>2254</v>
      </c>
      <c r="D427" s="236" t="s">
        <v>1739</v>
      </c>
      <c r="E427" s="237">
        <v>44.1</v>
      </c>
      <c r="F427" s="237">
        <v>0</v>
      </c>
      <c r="G427" s="238">
        <f>E427*F427</f>
        <v>0</v>
      </c>
      <c r="H427" s="239">
        <v>0</v>
      </c>
      <c r="I427" s="240">
        <f>E427*H427</f>
        <v>0</v>
      </c>
      <c r="J427" s="239"/>
      <c r="K427" s="240">
        <f>E427*J427</f>
        <v>0</v>
      </c>
      <c r="O427" s="232">
        <v>2</v>
      </c>
      <c r="AA427" s="205">
        <v>12</v>
      </c>
      <c r="AB427" s="205">
        <v>0</v>
      </c>
      <c r="AC427" s="205">
        <v>5</v>
      </c>
      <c r="AZ427" s="205">
        <v>1</v>
      </c>
      <c r="BA427" s="205">
        <f>IF(AZ427=1,G427,0)</f>
        <v>0</v>
      </c>
      <c r="BB427" s="205">
        <f>IF(AZ427=2,G427,0)</f>
        <v>0</v>
      </c>
      <c r="BC427" s="205">
        <f>IF(AZ427=3,G427,0)</f>
        <v>0</v>
      </c>
      <c r="BD427" s="205">
        <f>IF(AZ427=4,G427,0)</f>
        <v>0</v>
      </c>
      <c r="BE427" s="205">
        <f>IF(AZ427=5,G427,0)</f>
        <v>0</v>
      </c>
      <c r="CA427" s="232">
        <v>12</v>
      </c>
      <c r="CB427" s="232">
        <v>0</v>
      </c>
    </row>
    <row r="428" spans="1:80">
      <c r="A428" s="241"/>
      <c r="B428" s="245"/>
      <c r="C428" s="375" t="s">
        <v>2255</v>
      </c>
      <c r="D428" s="376"/>
      <c r="E428" s="246">
        <v>44.1</v>
      </c>
      <c r="F428" s="247"/>
      <c r="G428" s="248"/>
      <c r="H428" s="249"/>
      <c r="I428" s="243"/>
      <c r="J428" s="250"/>
      <c r="K428" s="243"/>
      <c r="M428" s="244" t="s">
        <v>2255</v>
      </c>
      <c r="O428" s="232"/>
    </row>
    <row r="429" spans="1:80">
      <c r="A429" s="251"/>
      <c r="B429" s="252" t="s">
        <v>1662</v>
      </c>
      <c r="C429" s="253" t="s">
        <v>2246</v>
      </c>
      <c r="D429" s="254"/>
      <c r="E429" s="255"/>
      <c r="F429" s="256"/>
      <c r="G429" s="257">
        <f>SUM(G422:G428)</f>
        <v>0</v>
      </c>
      <c r="H429" s="258"/>
      <c r="I429" s="259">
        <f>SUM(I422:I428)</f>
        <v>2.8442800000000004E-2</v>
      </c>
      <c r="J429" s="258"/>
      <c r="K429" s="259">
        <f>SUM(K422:K428)</f>
        <v>0</v>
      </c>
      <c r="O429" s="232">
        <v>4</v>
      </c>
      <c r="BA429" s="260">
        <f>SUM(BA422:BA428)</f>
        <v>0</v>
      </c>
      <c r="BB429" s="260">
        <f>SUM(BB422:BB428)</f>
        <v>0</v>
      </c>
      <c r="BC429" s="260">
        <f>SUM(BC422:BC428)</f>
        <v>0</v>
      </c>
      <c r="BD429" s="260">
        <f>SUM(BD422:BD428)</f>
        <v>0</v>
      </c>
      <c r="BE429" s="260">
        <f>SUM(BE422:BE428)</f>
        <v>0</v>
      </c>
    </row>
    <row r="430" spans="1:80">
      <c r="A430" s="222" t="s">
        <v>1659</v>
      </c>
      <c r="B430" s="223" t="s">
        <v>2256</v>
      </c>
      <c r="C430" s="224" t="s">
        <v>2257</v>
      </c>
      <c r="D430" s="225"/>
      <c r="E430" s="226"/>
      <c r="F430" s="226"/>
      <c r="G430" s="227"/>
      <c r="H430" s="228"/>
      <c r="I430" s="229"/>
      <c r="J430" s="230"/>
      <c r="K430" s="231"/>
      <c r="O430" s="232">
        <v>1</v>
      </c>
    </row>
    <row r="431" spans="1:80">
      <c r="A431" s="233">
        <v>113</v>
      </c>
      <c r="B431" s="234" t="s">
        <v>2259</v>
      </c>
      <c r="C431" s="235" t="s">
        <v>2260</v>
      </c>
      <c r="D431" s="236" t="s">
        <v>1739</v>
      </c>
      <c r="E431" s="237">
        <v>215.5</v>
      </c>
      <c r="F431" s="237">
        <v>0</v>
      </c>
      <c r="G431" s="238">
        <f>E431*F431</f>
        <v>0</v>
      </c>
      <c r="H431" s="239">
        <v>0</v>
      </c>
      <c r="I431" s="240">
        <f>E431*H431</f>
        <v>0</v>
      </c>
      <c r="J431" s="239">
        <v>-0.13800000000000001</v>
      </c>
      <c r="K431" s="240">
        <f>E431*J431</f>
        <v>-29.739000000000001</v>
      </c>
      <c r="O431" s="232">
        <v>2</v>
      </c>
      <c r="AA431" s="205">
        <v>1</v>
      </c>
      <c r="AB431" s="205">
        <v>1</v>
      </c>
      <c r="AC431" s="205">
        <v>1</v>
      </c>
      <c r="AZ431" s="205">
        <v>1</v>
      </c>
      <c r="BA431" s="205">
        <f>IF(AZ431=1,G431,0)</f>
        <v>0</v>
      </c>
      <c r="BB431" s="205">
        <f>IF(AZ431=2,G431,0)</f>
        <v>0</v>
      </c>
      <c r="BC431" s="205">
        <f>IF(AZ431=3,G431,0)</f>
        <v>0</v>
      </c>
      <c r="BD431" s="205">
        <f>IF(AZ431=4,G431,0)</f>
        <v>0</v>
      </c>
      <c r="BE431" s="205">
        <f>IF(AZ431=5,G431,0)</f>
        <v>0</v>
      </c>
      <c r="CA431" s="232">
        <v>1</v>
      </c>
      <c r="CB431" s="232">
        <v>1</v>
      </c>
    </row>
    <row r="432" spans="1:80">
      <c r="A432" s="241"/>
      <c r="B432" s="245"/>
      <c r="C432" s="375" t="s">
        <v>2261</v>
      </c>
      <c r="D432" s="376"/>
      <c r="E432" s="246">
        <v>215.5</v>
      </c>
      <c r="F432" s="247"/>
      <c r="G432" s="248"/>
      <c r="H432" s="249"/>
      <c r="I432" s="243"/>
      <c r="J432" s="250"/>
      <c r="K432" s="243"/>
      <c r="M432" s="244" t="s">
        <v>2261</v>
      </c>
      <c r="O432" s="232"/>
    </row>
    <row r="433" spans="1:80">
      <c r="A433" s="233">
        <v>114</v>
      </c>
      <c r="B433" s="234" t="s">
        <v>2262</v>
      </c>
      <c r="C433" s="235" t="s">
        <v>2263</v>
      </c>
      <c r="D433" s="236" t="s">
        <v>2264</v>
      </c>
      <c r="E433" s="237">
        <v>14</v>
      </c>
      <c r="F433" s="237">
        <v>0</v>
      </c>
      <c r="G433" s="238">
        <f>E433*F433</f>
        <v>0</v>
      </c>
      <c r="H433" s="239">
        <v>0</v>
      </c>
      <c r="I433" s="240">
        <f>E433*H433</f>
        <v>0</v>
      </c>
      <c r="J433" s="239">
        <v>-1.933E-2</v>
      </c>
      <c r="K433" s="240">
        <f>E433*J433</f>
        <v>-0.27061999999999997</v>
      </c>
      <c r="O433" s="232">
        <v>2</v>
      </c>
      <c r="AA433" s="205">
        <v>1</v>
      </c>
      <c r="AB433" s="205">
        <v>7</v>
      </c>
      <c r="AC433" s="205">
        <v>7</v>
      </c>
      <c r="AZ433" s="205">
        <v>1</v>
      </c>
      <c r="BA433" s="205">
        <f>IF(AZ433=1,G433,0)</f>
        <v>0</v>
      </c>
      <c r="BB433" s="205">
        <f>IF(AZ433=2,G433,0)</f>
        <v>0</v>
      </c>
      <c r="BC433" s="205">
        <f>IF(AZ433=3,G433,0)</f>
        <v>0</v>
      </c>
      <c r="BD433" s="205">
        <f>IF(AZ433=4,G433,0)</f>
        <v>0</v>
      </c>
      <c r="BE433" s="205">
        <f>IF(AZ433=5,G433,0)</f>
        <v>0</v>
      </c>
      <c r="CA433" s="232">
        <v>1</v>
      </c>
      <c r="CB433" s="232">
        <v>7</v>
      </c>
    </row>
    <row r="434" spans="1:80">
      <c r="A434" s="241"/>
      <c r="B434" s="245"/>
      <c r="C434" s="375" t="s">
        <v>2265</v>
      </c>
      <c r="D434" s="376"/>
      <c r="E434" s="246">
        <v>14</v>
      </c>
      <c r="F434" s="247"/>
      <c r="G434" s="248"/>
      <c r="H434" s="249"/>
      <c r="I434" s="243"/>
      <c r="J434" s="250"/>
      <c r="K434" s="243"/>
      <c r="M434" s="244">
        <v>14</v>
      </c>
      <c r="O434" s="232"/>
    </row>
    <row r="435" spans="1:80">
      <c r="A435" s="233">
        <v>115</v>
      </c>
      <c r="B435" s="234" t="s">
        <v>2266</v>
      </c>
      <c r="C435" s="235" t="s">
        <v>2267</v>
      </c>
      <c r="D435" s="236" t="s">
        <v>2264</v>
      </c>
      <c r="E435" s="237">
        <v>18</v>
      </c>
      <c r="F435" s="237">
        <v>0</v>
      </c>
      <c r="G435" s="238">
        <f>E435*F435</f>
        <v>0</v>
      </c>
      <c r="H435" s="239">
        <v>0</v>
      </c>
      <c r="I435" s="240">
        <f>E435*H435</f>
        <v>0</v>
      </c>
      <c r="J435" s="239">
        <v>-1.9460000000000002E-2</v>
      </c>
      <c r="K435" s="240">
        <f>E435*J435</f>
        <v>-0.35028000000000004</v>
      </c>
      <c r="O435" s="232">
        <v>2</v>
      </c>
      <c r="AA435" s="205">
        <v>1</v>
      </c>
      <c r="AB435" s="205">
        <v>7</v>
      </c>
      <c r="AC435" s="205">
        <v>7</v>
      </c>
      <c r="AZ435" s="205">
        <v>1</v>
      </c>
      <c r="BA435" s="205">
        <f>IF(AZ435=1,G435,0)</f>
        <v>0</v>
      </c>
      <c r="BB435" s="205">
        <f>IF(AZ435=2,G435,0)</f>
        <v>0</v>
      </c>
      <c r="BC435" s="205">
        <f>IF(AZ435=3,G435,0)</f>
        <v>0</v>
      </c>
      <c r="BD435" s="205">
        <f>IF(AZ435=4,G435,0)</f>
        <v>0</v>
      </c>
      <c r="BE435" s="205">
        <f>IF(AZ435=5,G435,0)</f>
        <v>0</v>
      </c>
      <c r="CA435" s="232">
        <v>1</v>
      </c>
      <c r="CB435" s="232">
        <v>7</v>
      </c>
    </row>
    <row r="436" spans="1:80">
      <c r="A436" s="241"/>
      <c r="B436" s="245"/>
      <c r="C436" s="375" t="s">
        <v>2268</v>
      </c>
      <c r="D436" s="376"/>
      <c r="E436" s="246">
        <v>18</v>
      </c>
      <c r="F436" s="247"/>
      <c r="G436" s="248"/>
      <c r="H436" s="249"/>
      <c r="I436" s="243"/>
      <c r="J436" s="250"/>
      <c r="K436" s="243"/>
      <c r="M436" s="244">
        <v>18</v>
      </c>
      <c r="O436" s="232"/>
    </row>
    <row r="437" spans="1:80">
      <c r="A437" s="233">
        <v>116</v>
      </c>
      <c r="B437" s="234" t="s">
        <v>2269</v>
      </c>
      <c r="C437" s="235" t="s">
        <v>2270</v>
      </c>
      <c r="D437" s="236" t="s">
        <v>2264</v>
      </c>
      <c r="E437" s="237">
        <v>10</v>
      </c>
      <c r="F437" s="237">
        <v>0</v>
      </c>
      <c r="G437" s="238">
        <f>E437*F437</f>
        <v>0</v>
      </c>
      <c r="H437" s="239">
        <v>0</v>
      </c>
      <c r="I437" s="240">
        <f>E437*H437</f>
        <v>0</v>
      </c>
      <c r="J437" s="239">
        <v>-9.5100000000000004E-2</v>
      </c>
      <c r="K437" s="240">
        <f>E437*J437</f>
        <v>-0.95100000000000007</v>
      </c>
      <c r="O437" s="232">
        <v>2</v>
      </c>
      <c r="AA437" s="205">
        <v>1</v>
      </c>
      <c r="AB437" s="205">
        <v>7</v>
      </c>
      <c r="AC437" s="205">
        <v>7</v>
      </c>
      <c r="AZ437" s="205">
        <v>1</v>
      </c>
      <c r="BA437" s="205">
        <f>IF(AZ437=1,G437,0)</f>
        <v>0</v>
      </c>
      <c r="BB437" s="205">
        <f>IF(AZ437=2,G437,0)</f>
        <v>0</v>
      </c>
      <c r="BC437" s="205">
        <f>IF(AZ437=3,G437,0)</f>
        <v>0</v>
      </c>
      <c r="BD437" s="205">
        <f>IF(AZ437=4,G437,0)</f>
        <v>0</v>
      </c>
      <c r="BE437" s="205">
        <f>IF(AZ437=5,G437,0)</f>
        <v>0</v>
      </c>
      <c r="CA437" s="232">
        <v>1</v>
      </c>
      <c r="CB437" s="232">
        <v>7</v>
      </c>
    </row>
    <row r="438" spans="1:80">
      <c r="A438" s="233">
        <v>117</v>
      </c>
      <c r="B438" s="234" t="s">
        <v>2271</v>
      </c>
      <c r="C438" s="235" t="s">
        <v>2272</v>
      </c>
      <c r="D438" s="236" t="s">
        <v>2264</v>
      </c>
      <c r="E438" s="237">
        <v>28</v>
      </c>
      <c r="F438" s="237">
        <v>0</v>
      </c>
      <c r="G438" s="238">
        <f>E438*F438</f>
        <v>0</v>
      </c>
      <c r="H438" s="239">
        <v>0</v>
      </c>
      <c r="I438" s="240">
        <f>E438*H438</f>
        <v>0</v>
      </c>
      <c r="J438" s="239">
        <v>-1.56E-3</v>
      </c>
      <c r="K438" s="240">
        <f>E438*J438</f>
        <v>-4.3679999999999997E-2</v>
      </c>
      <c r="O438" s="232">
        <v>2</v>
      </c>
      <c r="AA438" s="205">
        <v>1</v>
      </c>
      <c r="AB438" s="205">
        <v>7</v>
      </c>
      <c r="AC438" s="205">
        <v>7</v>
      </c>
      <c r="AZ438" s="205">
        <v>1</v>
      </c>
      <c r="BA438" s="205">
        <f>IF(AZ438=1,G438,0)</f>
        <v>0</v>
      </c>
      <c r="BB438" s="205">
        <f>IF(AZ438=2,G438,0)</f>
        <v>0</v>
      </c>
      <c r="BC438" s="205">
        <f>IF(AZ438=3,G438,0)</f>
        <v>0</v>
      </c>
      <c r="BD438" s="205">
        <f>IF(AZ438=4,G438,0)</f>
        <v>0</v>
      </c>
      <c r="BE438" s="205">
        <f>IF(AZ438=5,G438,0)</f>
        <v>0</v>
      </c>
      <c r="CA438" s="232">
        <v>1</v>
      </c>
      <c r="CB438" s="232">
        <v>7</v>
      </c>
    </row>
    <row r="439" spans="1:80">
      <c r="A439" s="241"/>
      <c r="B439" s="245"/>
      <c r="C439" s="375" t="s">
        <v>2273</v>
      </c>
      <c r="D439" s="376"/>
      <c r="E439" s="246">
        <v>28</v>
      </c>
      <c r="F439" s="247"/>
      <c r="G439" s="248"/>
      <c r="H439" s="249"/>
      <c r="I439" s="243"/>
      <c r="J439" s="250"/>
      <c r="K439" s="243"/>
      <c r="M439" s="244">
        <v>28</v>
      </c>
      <c r="O439" s="232"/>
    </row>
    <row r="440" spans="1:80">
      <c r="A440" s="233">
        <v>118</v>
      </c>
      <c r="B440" s="234" t="s">
        <v>2274</v>
      </c>
      <c r="C440" s="235" t="s">
        <v>2275</v>
      </c>
      <c r="D440" s="236" t="s">
        <v>1723</v>
      </c>
      <c r="E440" s="237">
        <v>2.4</v>
      </c>
      <c r="F440" s="237">
        <v>0</v>
      </c>
      <c r="G440" s="238">
        <f>E440*F440</f>
        <v>0</v>
      </c>
      <c r="H440" s="239">
        <v>0</v>
      </c>
      <c r="I440" s="240">
        <f>E440*H440</f>
        <v>0</v>
      </c>
      <c r="J440" s="239">
        <v>-2.4</v>
      </c>
      <c r="K440" s="240">
        <f>E440*J440</f>
        <v>-5.76</v>
      </c>
      <c r="O440" s="232">
        <v>2</v>
      </c>
      <c r="AA440" s="205">
        <v>1</v>
      </c>
      <c r="AB440" s="205">
        <v>1</v>
      </c>
      <c r="AC440" s="205">
        <v>1</v>
      </c>
      <c r="AZ440" s="205">
        <v>1</v>
      </c>
      <c r="BA440" s="205">
        <f>IF(AZ440=1,G440,0)</f>
        <v>0</v>
      </c>
      <c r="BB440" s="205">
        <f>IF(AZ440=2,G440,0)</f>
        <v>0</v>
      </c>
      <c r="BC440" s="205">
        <f>IF(AZ440=3,G440,0)</f>
        <v>0</v>
      </c>
      <c r="BD440" s="205">
        <f>IF(AZ440=4,G440,0)</f>
        <v>0</v>
      </c>
      <c r="BE440" s="205">
        <f>IF(AZ440=5,G440,0)</f>
        <v>0</v>
      </c>
      <c r="CA440" s="232">
        <v>1</v>
      </c>
      <c r="CB440" s="232">
        <v>1</v>
      </c>
    </row>
    <row r="441" spans="1:80">
      <c r="A441" s="241"/>
      <c r="B441" s="245"/>
      <c r="C441" s="375" t="s">
        <v>2276</v>
      </c>
      <c r="D441" s="376"/>
      <c r="E441" s="246">
        <v>2.4</v>
      </c>
      <c r="F441" s="247"/>
      <c r="G441" s="248"/>
      <c r="H441" s="249"/>
      <c r="I441" s="243"/>
      <c r="J441" s="250"/>
      <c r="K441" s="243"/>
      <c r="M441" s="244" t="s">
        <v>2276</v>
      </c>
      <c r="O441" s="232"/>
    </row>
    <row r="442" spans="1:80">
      <c r="A442" s="233">
        <v>119</v>
      </c>
      <c r="B442" s="234" t="s">
        <v>2277</v>
      </c>
      <c r="C442" s="235" t="s">
        <v>2278</v>
      </c>
      <c r="D442" s="236" t="s">
        <v>1739</v>
      </c>
      <c r="E442" s="237">
        <v>70.537499999999994</v>
      </c>
      <c r="F442" s="237">
        <v>0</v>
      </c>
      <c r="G442" s="238">
        <f>E442*F442</f>
        <v>0</v>
      </c>
      <c r="H442" s="239">
        <v>6.7000000000000002E-4</v>
      </c>
      <c r="I442" s="240">
        <f>E442*H442</f>
        <v>4.7260125E-2</v>
      </c>
      <c r="J442" s="239">
        <v>-0.13100000000000001</v>
      </c>
      <c r="K442" s="240">
        <f>E442*J442</f>
        <v>-9.2404124999999997</v>
      </c>
      <c r="O442" s="232">
        <v>2</v>
      </c>
      <c r="AA442" s="205">
        <v>1</v>
      </c>
      <c r="AB442" s="205">
        <v>1</v>
      </c>
      <c r="AC442" s="205">
        <v>1</v>
      </c>
      <c r="AZ442" s="205">
        <v>1</v>
      </c>
      <c r="BA442" s="205">
        <f>IF(AZ442=1,G442,0)</f>
        <v>0</v>
      </c>
      <c r="BB442" s="205">
        <f>IF(AZ442=2,G442,0)</f>
        <v>0</v>
      </c>
      <c r="BC442" s="205">
        <f>IF(AZ442=3,G442,0)</f>
        <v>0</v>
      </c>
      <c r="BD442" s="205">
        <f>IF(AZ442=4,G442,0)</f>
        <v>0</v>
      </c>
      <c r="BE442" s="205">
        <f>IF(AZ442=5,G442,0)</f>
        <v>0</v>
      </c>
      <c r="CA442" s="232">
        <v>1</v>
      </c>
      <c r="CB442" s="232">
        <v>1</v>
      </c>
    </row>
    <row r="443" spans="1:80" ht="22.5">
      <c r="A443" s="241"/>
      <c r="B443" s="245"/>
      <c r="C443" s="375" t="s">
        <v>2279</v>
      </c>
      <c r="D443" s="376"/>
      <c r="E443" s="246">
        <v>46.618699999999997</v>
      </c>
      <c r="F443" s="247"/>
      <c r="G443" s="248"/>
      <c r="H443" s="249"/>
      <c r="I443" s="243"/>
      <c r="J443" s="250"/>
      <c r="K443" s="243"/>
      <c r="M443" s="244" t="s">
        <v>2279</v>
      </c>
      <c r="O443" s="232"/>
    </row>
    <row r="444" spans="1:80">
      <c r="A444" s="241"/>
      <c r="B444" s="245"/>
      <c r="C444" s="375" t="s">
        <v>2280</v>
      </c>
      <c r="D444" s="376"/>
      <c r="E444" s="246">
        <v>23.918700000000001</v>
      </c>
      <c r="F444" s="247"/>
      <c r="G444" s="248"/>
      <c r="H444" s="249"/>
      <c r="I444" s="243"/>
      <c r="J444" s="250"/>
      <c r="K444" s="243"/>
      <c r="M444" s="244" t="s">
        <v>2280</v>
      </c>
      <c r="O444" s="232"/>
    </row>
    <row r="445" spans="1:80">
      <c r="A445" s="233">
        <v>120</v>
      </c>
      <c r="B445" s="234" t="s">
        <v>2281</v>
      </c>
      <c r="C445" s="235" t="s">
        <v>2282</v>
      </c>
      <c r="D445" s="236" t="s">
        <v>1739</v>
      </c>
      <c r="E445" s="237">
        <v>903.15869999999995</v>
      </c>
      <c r="F445" s="237">
        <v>0</v>
      </c>
      <c r="G445" s="238">
        <f>E445*F445</f>
        <v>0</v>
      </c>
      <c r="H445" s="239">
        <v>6.7000000000000002E-4</v>
      </c>
      <c r="I445" s="240">
        <f>E445*H445</f>
        <v>0.60511632900000001</v>
      </c>
      <c r="J445" s="239">
        <v>-0.26100000000000001</v>
      </c>
      <c r="K445" s="240">
        <f>E445*J445</f>
        <v>-235.7244207</v>
      </c>
      <c r="O445" s="232">
        <v>2</v>
      </c>
      <c r="AA445" s="205">
        <v>1</v>
      </c>
      <c r="AB445" s="205">
        <v>1</v>
      </c>
      <c r="AC445" s="205">
        <v>1</v>
      </c>
      <c r="AZ445" s="205">
        <v>1</v>
      </c>
      <c r="BA445" s="205">
        <f>IF(AZ445=1,G445,0)</f>
        <v>0</v>
      </c>
      <c r="BB445" s="205">
        <f>IF(AZ445=2,G445,0)</f>
        <v>0</v>
      </c>
      <c r="BC445" s="205">
        <f>IF(AZ445=3,G445,0)</f>
        <v>0</v>
      </c>
      <c r="BD445" s="205">
        <f>IF(AZ445=4,G445,0)</f>
        <v>0</v>
      </c>
      <c r="BE445" s="205">
        <f>IF(AZ445=5,G445,0)</f>
        <v>0</v>
      </c>
      <c r="CA445" s="232">
        <v>1</v>
      </c>
      <c r="CB445" s="232">
        <v>1</v>
      </c>
    </row>
    <row r="446" spans="1:80" ht="22.5">
      <c r="A446" s="241"/>
      <c r="B446" s="245"/>
      <c r="C446" s="375" t="s">
        <v>2283</v>
      </c>
      <c r="D446" s="376"/>
      <c r="E446" s="246">
        <v>41.195</v>
      </c>
      <c r="F446" s="247"/>
      <c r="G446" s="248"/>
      <c r="H446" s="249"/>
      <c r="I446" s="243"/>
      <c r="J446" s="250"/>
      <c r="K446" s="243"/>
      <c r="M446" s="244" t="s">
        <v>2283</v>
      </c>
      <c r="O446" s="232"/>
    </row>
    <row r="447" spans="1:80">
      <c r="A447" s="241"/>
      <c r="B447" s="245"/>
      <c r="C447" s="375" t="s">
        <v>2284</v>
      </c>
      <c r="D447" s="376"/>
      <c r="E447" s="246">
        <v>16.675000000000001</v>
      </c>
      <c r="F447" s="247"/>
      <c r="G447" s="248"/>
      <c r="H447" s="249"/>
      <c r="I447" s="243"/>
      <c r="J447" s="250"/>
      <c r="K447" s="243"/>
      <c r="M447" s="244" t="s">
        <v>2284</v>
      </c>
      <c r="O447" s="232"/>
    </row>
    <row r="448" spans="1:80" ht="22.5">
      <c r="A448" s="241"/>
      <c r="B448" s="245"/>
      <c r="C448" s="375" t="s">
        <v>2285</v>
      </c>
      <c r="D448" s="376"/>
      <c r="E448" s="246">
        <v>397.20749999999998</v>
      </c>
      <c r="F448" s="247"/>
      <c r="G448" s="248"/>
      <c r="H448" s="249"/>
      <c r="I448" s="243"/>
      <c r="J448" s="250"/>
      <c r="K448" s="243"/>
      <c r="M448" s="244" t="s">
        <v>2285</v>
      </c>
      <c r="O448" s="232"/>
    </row>
    <row r="449" spans="1:80">
      <c r="A449" s="241"/>
      <c r="B449" s="245"/>
      <c r="C449" s="375" t="s">
        <v>2286</v>
      </c>
      <c r="D449" s="376"/>
      <c r="E449" s="246">
        <v>142.19999999999999</v>
      </c>
      <c r="F449" s="247"/>
      <c r="G449" s="248"/>
      <c r="H449" s="249"/>
      <c r="I449" s="243"/>
      <c r="J449" s="250"/>
      <c r="K449" s="243"/>
      <c r="M449" s="244" t="s">
        <v>2286</v>
      </c>
      <c r="O449" s="232"/>
    </row>
    <row r="450" spans="1:80" ht="22.5">
      <c r="A450" s="241"/>
      <c r="B450" s="245"/>
      <c r="C450" s="375" t="s">
        <v>2287</v>
      </c>
      <c r="D450" s="376"/>
      <c r="E450" s="246">
        <v>197.0813</v>
      </c>
      <c r="F450" s="247"/>
      <c r="G450" s="248"/>
      <c r="H450" s="249"/>
      <c r="I450" s="243"/>
      <c r="J450" s="250"/>
      <c r="K450" s="243"/>
      <c r="M450" s="244" t="s">
        <v>2287</v>
      </c>
      <c r="O450" s="232"/>
    </row>
    <row r="451" spans="1:80">
      <c r="A451" s="241"/>
      <c r="B451" s="245"/>
      <c r="C451" s="375" t="s">
        <v>2288</v>
      </c>
      <c r="D451" s="376"/>
      <c r="E451" s="246">
        <v>108.8</v>
      </c>
      <c r="F451" s="247"/>
      <c r="G451" s="248"/>
      <c r="H451" s="249"/>
      <c r="I451" s="243"/>
      <c r="J451" s="250"/>
      <c r="K451" s="243"/>
      <c r="M451" s="244" t="s">
        <v>2288</v>
      </c>
      <c r="O451" s="232"/>
    </row>
    <row r="452" spans="1:80">
      <c r="A452" s="233">
        <v>121</v>
      </c>
      <c r="B452" s="234" t="s">
        <v>2289</v>
      </c>
      <c r="C452" s="235" t="s">
        <v>2290</v>
      </c>
      <c r="D452" s="236" t="s">
        <v>1723</v>
      </c>
      <c r="E452" s="237">
        <v>45.266399999999997</v>
      </c>
      <c r="F452" s="237">
        <v>0</v>
      </c>
      <c r="G452" s="238">
        <f>E452*F452</f>
        <v>0</v>
      </c>
      <c r="H452" s="239">
        <v>1.2800000000000001E-3</v>
      </c>
      <c r="I452" s="240">
        <f>E452*H452</f>
        <v>5.7940992000000004E-2</v>
      </c>
      <c r="J452" s="239">
        <v>-1.95</v>
      </c>
      <c r="K452" s="240">
        <f>E452*J452</f>
        <v>-88.269479999999987</v>
      </c>
      <c r="O452" s="232">
        <v>2</v>
      </c>
      <c r="AA452" s="205">
        <v>1</v>
      </c>
      <c r="AB452" s="205">
        <v>1</v>
      </c>
      <c r="AC452" s="205">
        <v>1</v>
      </c>
      <c r="AZ452" s="205">
        <v>1</v>
      </c>
      <c r="BA452" s="205">
        <f>IF(AZ452=1,G452,0)</f>
        <v>0</v>
      </c>
      <c r="BB452" s="205">
        <f>IF(AZ452=2,G452,0)</f>
        <v>0</v>
      </c>
      <c r="BC452" s="205">
        <f>IF(AZ452=3,G452,0)</f>
        <v>0</v>
      </c>
      <c r="BD452" s="205">
        <f>IF(AZ452=4,G452,0)</f>
        <v>0</v>
      </c>
      <c r="BE452" s="205">
        <f>IF(AZ452=5,G452,0)</f>
        <v>0</v>
      </c>
      <c r="CA452" s="232">
        <v>1</v>
      </c>
      <c r="CB452" s="232">
        <v>1</v>
      </c>
    </row>
    <row r="453" spans="1:80">
      <c r="A453" s="241"/>
      <c r="B453" s="245"/>
      <c r="C453" s="375" t="s">
        <v>2291</v>
      </c>
      <c r="D453" s="376"/>
      <c r="E453" s="246">
        <v>16.773700000000002</v>
      </c>
      <c r="F453" s="247"/>
      <c r="G453" s="248"/>
      <c r="H453" s="249"/>
      <c r="I453" s="243"/>
      <c r="J453" s="250"/>
      <c r="K453" s="243"/>
      <c r="M453" s="244" t="s">
        <v>2291</v>
      </c>
      <c r="O453" s="232"/>
    </row>
    <row r="454" spans="1:80">
      <c r="A454" s="241"/>
      <c r="B454" s="245"/>
      <c r="C454" s="375" t="s">
        <v>2292</v>
      </c>
      <c r="D454" s="376"/>
      <c r="E454" s="246">
        <v>20.0869</v>
      </c>
      <c r="F454" s="247"/>
      <c r="G454" s="248"/>
      <c r="H454" s="249"/>
      <c r="I454" s="243"/>
      <c r="J454" s="250"/>
      <c r="K454" s="243"/>
      <c r="M454" s="244" t="s">
        <v>2292</v>
      </c>
      <c r="O454" s="232"/>
    </row>
    <row r="455" spans="1:80">
      <c r="A455" s="241"/>
      <c r="B455" s="245"/>
      <c r="C455" s="375" t="s">
        <v>2293</v>
      </c>
      <c r="D455" s="376"/>
      <c r="E455" s="246">
        <v>8.4057999999999993</v>
      </c>
      <c r="F455" s="247"/>
      <c r="G455" s="248"/>
      <c r="H455" s="249"/>
      <c r="I455" s="243"/>
      <c r="J455" s="250"/>
      <c r="K455" s="243"/>
      <c r="M455" s="244" t="s">
        <v>2293</v>
      </c>
      <c r="O455" s="232"/>
    </row>
    <row r="456" spans="1:80">
      <c r="A456" s="233">
        <v>122</v>
      </c>
      <c r="B456" s="234" t="s">
        <v>2294</v>
      </c>
      <c r="C456" s="235" t="s">
        <v>2295</v>
      </c>
      <c r="D456" s="236" t="s">
        <v>1723</v>
      </c>
      <c r="E456" s="237">
        <v>12.202999999999999</v>
      </c>
      <c r="F456" s="237">
        <v>0</v>
      </c>
      <c r="G456" s="238">
        <f>E456*F456</f>
        <v>0</v>
      </c>
      <c r="H456" s="239">
        <v>1.47E-3</v>
      </c>
      <c r="I456" s="240">
        <f>E456*H456</f>
        <v>1.7938409999999998E-2</v>
      </c>
      <c r="J456" s="239">
        <v>-2.4</v>
      </c>
      <c r="K456" s="240">
        <f>E456*J456</f>
        <v>-29.287199999999999</v>
      </c>
      <c r="O456" s="232">
        <v>2</v>
      </c>
      <c r="AA456" s="205">
        <v>1</v>
      </c>
      <c r="AB456" s="205">
        <v>1</v>
      </c>
      <c r="AC456" s="205">
        <v>1</v>
      </c>
      <c r="AZ456" s="205">
        <v>1</v>
      </c>
      <c r="BA456" s="205">
        <f>IF(AZ456=1,G456,0)</f>
        <v>0</v>
      </c>
      <c r="BB456" s="205">
        <f>IF(AZ456=2,G456,0)</f>
        <v>0</v>
      </c>
      <c r="BC456" s="205">
        <f>IF(AZ456=3,G456,0)</f>
        <v>0</v>
      </c>
      <c r="BD456" s="205">
        <f>IF(AZ456=4,G456,0)</f>
        <v>0</v>
      </c>
      <c r="BE456" s="205">
        <f>IF(AZ456=5,G456,0)</f>
        <v>0</v>
      </c>
      <c r="CA456" s="232">
        <v>1</v>
      </c>
      <c r="CB456" s="232">
        <v>1</v>
      </c>
    </row>
    <row r="457" spans="1:80">
      <c r="A457" s="241"/>
      <c r="B457" s="245"/>
      <c r="C457" s="375" t="s">
        <v>2296</v>
      </c>
      <c r="D457" s="376"/>
      <c r="E457" s="246">
        <v>12.202999999999999</v>
      </c>
      <c r="F457" s="247"/>
      <c r="G457" s="248"/>
      <c r="H457" s="249"/>
      <c r="I457" s="243"/>
      <c r="J457" s="250"/>
      <c r="K457" s="243"/>
      <c r="M457" s="244" t="s">
        <v>2296</v>
      </c>
      <c r="O457" s="232"/>
    </row>
    <row r="458" spans="1:80">
      <c r="A458" s="233">
        <v>123</v>
      </c>
      <c r="B458" s="234" t="s">
        <v>2297</v>
      </c>
      <c r="C458" s="235" t="s">
        <v>2298</v>
      </c>
      <c r="D458" s="236" t="s">
        <v>1798</v>
      </c>
      <c r="E458" s="237">
        <v>238</v>
      </c>
      <c r="F458" s="237">
        <v>0</v>
      </c>
      <c r="G458" s="238">
        <f>E458*F458</f>
        <v>0</v>
      </c>
      <c r="H458" s="239">
        <v>0</v>
      </c>
      <c r="I458" s="240">
        <f>E458*H458</f>
        <v>0</v>
      </c>
      <c r="J458" s="239">
        <v>-5.0000000000000001E-3</v>
      </c>
      <c r="K458" s="240">
        <f>E458*J458</f>
        <v>-1.19</v>
      </c>
      <c r="O458" s="232">
        <v>2</v>
      </c>
      <c r="AA458" s="205">
        <v>1</v>
      </c>
      <c r="AB458" s="205">
        <v>1</v>
      </c>
      <c r="AC458" s="205">
        <v>1</v>
      </c>
      <c r="AZ458" s="205">
        <v>1</v>
      </c>
      <c r="BA458" s="205">
        <f>IF(AZ458=1,G458,0)</f>
        <v>0</v>
      </c>
      <c r="BB458" s="205">
        <f>IF(AZ458=2,G458,0)</f>
        <v>0</v>
      </c>
      <c r="BC458" s="205">
        <f>IF(AZ458=3,G458,0)</f>
        <v>0</v>
      </c>
      <c r="BD458" s="205">
        <f>IF(AZ458=4,G458,0)</f>
        <v>0</v>
      </c>
      <c r="BE458" s="205">
        <f>IF(AZ458=5,G458,0)</f>
        <v>0</v>
      </c>
      <c r="CA458" s="232">
        <v>1</v>
      </c>
      <c r="CB458" s="232">
        <v>1</v>
      </c>
    </row>
    <row r="459" spans="1:80" ht="22.5">
      <c r="A459" s="241"/>
      <c r="B459" s="245"/>
      <c r="C459" s="375" t="s">
        <v>2299</v>
      </c>
      <c r="D459" s="376"/>
      <c r="E459" s="246">
        <v>238</v>
      </c>
      <c r="F459" s="247"/>
      <c r="G459" s="248"/>
      <c r="H459" s="249"/>
      <c r="I459" s="243"/>
      <c r="J459" s="250"/>
      <c r="K459" s="243"/>
      <c r="M459" s="244" t="s">
        <v>2299</v>
      </c>
      <c r="O459" s="232"/>
    </row>
    <row r="460" spans="1:80">
      <c r="A460" s="233">
        <v>124</v>
      </c>
      <c r="B460" s="234" t="s">
        <v>2300</v>
      </c>
      <c r="C460" s="235" t="s">
        <v>2301</v>
      </c>
      <c r="D460" s="236" t="s">
        <v>1739</v>
      </c>
      <c r="E460" s="237">
        <v>694.38</v>
      </c>
      <c r="F460" s="237">
        <v>0</v>
      </c>
      <c r="G460" s="238">
        <f>E460*F460</f>
        <v>0</v>
      </c>
      <c r="H460" s="239">
        <v>3.3E-4</v>
      </c>
      <c r="I460" s="240">
        <f>E460*H460</f>
        <v>0.2291454</v>
      </c>
      <c r="J460" s="239">
        <v>-1.183E-2</v>
      </c>
      <c r="K460" s="240">
        <f>E460*J460</f>
        <v>-8.2145153999999998</v>
      </c>
      <c r="O460" s="232">
        <v>2</v>
      </c>
      <c r="AA460" s="205">
        <v>1</v>
      </c>
      <c r="AB460" s="205">
        <v>1</v>
      </c>
      <c r="AC460" s="205">
        <v>1</v>
      </c>
      <c r="AZ460" s="205">
        <v>1</v>
      </c>
      <c r="BA460" s="205">
        <f>IF(AZ460=1,G460,0)</f>
        <v>0</v>
      </c>
      <c r="BB460" s="205">
        <f>IF(AZ460=2,G460,0)</f>
        <v>0</v>
      </c>
      <c r="BC460" s="205">
        <f>IF(AZ460=3,G460,0)</f>
        <v>0</v>
      </c>
      <c r="BD460" s="205">
        <f>IF(AZ460=4,G460,0)</f>
        <v>0</v>
      </c>
      <c r="BE460" s="205">
        <f>IF(AZ460=5,G460,0)</f>
        <v>0</v>
      </c>
      <c r="CA460" s="232">
        <v>1</v>
      </c>
      <c r="CB460" s="232">
        <v>1</v>
      </c>
    </row>
    <row r="461" spans="1:80">
      <c r="A461" s="241"/>
      <c r="B461" s="245"/>
      <c r="C461" s="375" t="s">
        <v>2302</v>
      </c>
      <c r="D461" s="376"/>
      <c r="E461" s="246">
        <v>694.38</v>
      </c>
      <c r="F461" s="247"/>
      <c r="G461" s="248"/>
      <c r="H461" s="249"/>
      <c r="I461" s="243"/>
      <c r="J461" s="250"/>
      <c r="K461" s="243"/>
      <c r="M461" s="244" t="s">
        <v>2302</v>
      </c>
      <c r="O461" s="232"/>
    </row>
    <row r="462" spans="1:80">
      <c r="A462" s="233">
        <v>125</v>
      </c>
      <c r="B462" s="234" t="s">
        <v>2303</v>
      </c>
      <c r="C462" s="235" t="s">
        <v>2304</v>
      </c>
      <c r="D462" s="236" t="s">
        <v>1739</v>
      </c>
      <c r="E462" s="237">
        <v>694.38</v>
      </c>
      <c r="F462" s="237">
        <v>0</v>
      </c>
      <c r="G462" s="238">
        <f>E462*F462</f>
        <v>0</v>
      </c>
      <c r="H462" s="239">
        <v>0</v>
      </c>
      <c r="I462" s="240">
        <f>E462*H462</f>
        <v>0</v>
      </c>
      <c r="J462" s="239">
        <v>-3.2000000000000002E-3</v>
      </c>
      <c r="K462" s="240">
        <f>E462*J462</f>
        <v>-2.222016</v>
      </c>
      <c r="O462" s="232">
        <v>2</v>
      </c>
      <c r="AA462" s="205">
        <v>1</v>
      </c>
      <c r="AB462" s="205">
        <v>1</v>
      </c>
      <c r="AC462" s="205">
        <v>1</v>
      </c>
      <c r="AZ462" s="205">
        <v>1</v>
      </c>
      <c r="BA462" s="205">
        <f>IF(AZ462=1,G462,0)</f>
        <v>0</v>
      </c>
      <c r="BB462" s="205">
        <f>IF(AZ462=2,G462,0)</f>
        <v>0</v>
      </c>
      <c r="BC462" s="205">
        <f>IF(AZ462=3,G462,0)</f>
        <v>0</v>
      </c>
      <c r="BD462" s="205">
        <f>IF(AZ462=4,G462,0)</f>
        <v>0</v>
      </c>
      <c r="BE462" s="205">
        <f>IF(AZ462=5,G462,0)</f>
        <v>0</v>
      </c>
      <c r="CA462" s="232">
        <v>1</v>
      </c>
      <c r="CB462" s="232">
        <v>1</v>
      </c>
    </row>
    <row r="463" spans="1:80">
      <c r="A463" s="241"/>
      <c r="B463" s="245"/>
      <c r="C463" s="375" t="s">
        <v>2305</v>
      </c>
      <c r="D463" s="376"/>
      <c r="E463" s="246">
        <v>694.38</v>
      </c>
      <c r="F463" s="247"/>
      <c r="G463" s="248"/>
      <c r="H463" s="249"/>
      <c r="I463" s="243"/>
      <c r="J463" s="250"/>
      <c r="K463" s="243"/>
      <c r="M463" s="244" t="s">
        <v>2305</v>
      </c>
      <c r="O463" s="232"/>
    </row>
    <row r="464" spans="1:80">
      <c r="A464" s="233">
        <v>126</v>
      </c>
      <c r="B464" s="234" t="s">
        <v>2306</v>
      </c>
      <c r="C464" s="235" t="s">
        <v>2307</v>
      </c>
      <c r="D464" s="236" t="s">
        <v>1772</v>
      </c>
      <c r="E464" s="237">
        <v>0.51480000000000004</v>
      </c>
      <c r="F464" s="237">
        <v>0</v>
      </c>
      <c r="G464" s="238">
        <f>E464*F464</f>
        <v>0</v>
      </c>
      <c r="H464" s="239">
        <v>3.746E-2</v>
      </c>
      <c r="I464" s="240">
        <f>E464*H464</f>
        <v>1.9284408000000003E-2</v>
      </c>
      <c r="J464" s="239">
        <v>-1.258</v>
      </c>
      <c r="K464" s="240">
        <f>E464*J464</f>
        <v>-0.64761840000000004</v>
      </c>
      <c r="O464" s="232">
        <v>2</v>
      </c>
      <c r="AA464" s="205">
        <v>1</v>
      </c>
      <c r="AB464" s="205">
        <v>1</v>
      </c>
      <c r="AC464" s="205">
        <v>1</v>
      </c>
      <c r="AZ464" s="205">
        <v>1</v>
      </c>
      <c r="BA464" s="205">
        <f>IF(AZ464=1,G464,0)</f>
        <v>0</v>
      </c>
      <c r="BB464" s="205">
        <f>IF(AZ464=2,G464,0)</f>
        <v>0</v>
      </c>
      <c r="BC464" s="205">
        <f>IF(AZ464=3,G464,0)</f>
        <v>0</v>
      </c>
      <c r="BD464" s="205">
        <f>IF(AZ464=4,G464,0)</f>
        <v>0</v>
      </c>
      <c r="BE464" s="205">
        <f>IF(AZ464=5,G464,0)</f>
        <v>0</v>
      </c>
      <c r="CA464" s="232">
        <v>1</v>
      </c>
      <c r="CB464" s="232">
        <v>1</v>
      </c>
    </row>
    <row r="465" spans="1:80">
      <c r="A465" s="241"/>
      <c r="B465" s="245"/>
      <c r="C465" s="375" t="s">
        <v>2308</v>
      </c>
      <c r="D465" s="376"/>
      <c r="E465" s="246">
        <v>0.51480000000000004</v>
      </c>
      <c r="F465" s="247"/>
      <c r="G465" s="248"/>
      <c r="H465" s="249"/>
      <c r="I465" s="243"/>
      <c r="J465" s="250"/>
      <c r="K465" s="243"/>
      <c r="M465" s="244" t="s">
        <v>2308</v>
      </c>
      <c r="O465" s="232"/>
    </row>
    <row r="466" spans="1:80">
      <c r="A466" s="233">
        <v>127</v>
      </c>
      <c r="B466" s="234" t="s">
        <v>2309</v>
      </c>
      <c r="C466" s="235" t="s">
        <v>2310</v>
      </c>
      <c r="D466" s="236" t="s">
        <v>1723</v>
      </c>
      <c r="E466" s="237">
        <v>69.438000000000002</v>
      </c>
      <c r="F466" s="237">
        <v>0</v>
      </c>
      <c r="G466" s="238">
        <f>E466*F466</f>
        <v>0</v>
      </c>
      <c r="H466" s="239">
        <v>0</v>
      </c>
      <c r="I466" s="240">
        <f>E466*H466</f>
        <v>0</v>
      </c>
      <c r="J466" s="239">
        <v>-2.2000000000000002</v>
      </c>
      <c r="K466" s="240">
        <f>E466*J466</f>
        <v>-152.76360000000003</v>
      </c>
      <c r="O466" s="232">
        <v>2</v>
      </c>
      <c r="AA466" s="205">
        <v>1</v>
      </c>
      <c r="AB466" s="205">
        <v>1</v>
      </c>
      <c r="AC466" s="205">
        <v>1</v>
      </c>
      <c r="AZ466" s="205">
        <v>1</v>
      </c>
      <c r="BA466" s="205">
        <f>IF(AZ466=1,G466,0)</f>
        <v>0</v>
      </c>
      <c r="BB466" s="205">
        <f>IF(AZ466=2,G466,0)</f>
        <v>0</v>
      </c>
      <c r="BC466" s="205">
        <f>IF(AZ466=3,G466,0)</f>
        <v>0</v>
      </c>
      <c r="BD466" s="205">
        <f>IF(AZ466=4,G466,0)</f>
        <v>0</v>
      </c>
      <c r="BE466" s="205">
        <f>IF(AZ466=5,G466,0)</f>
        <v>0</v>
      </c>
      <c r="CA466" s="232">
        <v>1</v>
      </c>
      <c r="CB466" s="232">
        <v>1</v>
      </c>
    </row>
    <row r="467" spans="1:80">
      <c r="A467" s="241"/>
      <c r="B467" s="245"/>
      <c r="C467" s="375" t="s">
        <v>2311</v>
      </c>
      <c r="D467" s="376"/>
      <c r="E467" s="246">
        <v>69.438000000000002</v>
      </c>
      <c r="F467" s="247"/>
      <c r="G467" s="248"/>
      <c r="H467" s="249"/>
      <c r="I467" s="243"/>
      <c r="J467" s="250"/>
      <c r="K467" s="243"/>
      <c r="M467" s="244" t="s">
        <v>2311</v>
      </c>
      <c r="O467" s="232"/>
    </row>
    <row r="468" spans="1:80">
      <c r="A468" s="233">
        <v>128</v>
      </c>
      <c r="B468" s="234" t="s">
        <v>2312</v>
      </c>
      <c r="C468" s="235" t="s">
        <v>2313</v>
      </c>
      <c r="D468" s="236" t="s">
        <v>1723</v>
      </c>
      <c r="E468" s="237">
        <v>69.133499999999998</v>
      </c>
      <c r="F468" s="237">
        <v>0</v>
      </c>
      <c r="G468" s="238">
        <f>E468*F468</f>
        <v>0</v>
      </c>
      <c r="H468" s="239">
        <v>0</v>
      </c>
      <c r="I468" s="240">
        <f>E468*H468</f>
        <v>0</v>
      </c>
      <c r="J468" s="239">
        <v>-2.2000000000000002</v>
      </c>
      <c r="K468" s="240">
        <f>E468*J468</f>
        <v>-152.09370000000001</v>
      </c>
      <c r="O468" s="232">
        <v>2</v>
      </c>
      <c r="AA468" s="205">
        <v>1</v>
      </c>
      <c r="AB468" s="205">
        <v>1</v>
      </c>
      <c r="AC468" s="205">
        <v>1</v>
      </c>
      <c r="AZ468" s="205">
        <v>1</v>
      </c>
      <c r="BA468" s="205">
        <f>IF(AZ468=1,G468,0)</f>
        <v>0</v>
      </c>
      <c r="BB468" s="205">
        <f>IF(AZ468=2,G468,0)</f>
        <v>0</v>
      </c>
      <c r="BC468" s="205">
        <f>IF(AZ468=3,G468,0)</f>
        <v>0</v>
      </c>
      <c r="BD468" s="205">
        <f>IF(AZ468=4,G468,0)</f>
        <v>0</v>
      </c>
      <c r="BE468" s="205">
        <f>IF(AZ468=5,G468,0)</f>
        <v>0</v>
      </c>
      <c r="CA468" s="232">
        <v>1</v>
      </c>
      <c r="CB468" s="232">
        <v>1</v>
      </c>
    </row>
    <row r="469" spans="1:80">
      <c r="A469" s="241"/>
      <c r="B469" s="242"/>
      <c r="C469" s="366" t="s">
        <v>2314</v>
      </c>
      <c r="D469" s="367"/>
      <c r="E469" s="367"/>
      <c r="F469" s="367"/>
      <c r="G469" s="368"/>
      <c r="I469" s="243"/>
      <c r="K469" s="243"/>
      <c r="L469" s="244" t="s">
        <v>2314</v>
      </c>
      <c r="O469" s="232">
        <v>3</v>
      </c>
    </row>
    <row r="470" spans="1:80">
      <c r="A470" s="241"/>
      <c r="B470" s="245"/>
      <c r="C470" s="375" t="s">
        <v>2315</v>
      </c>
      <c r="D470" s="376"/>
      <c r="E470" s="246">
        <v>69.133499999999998</v>
      </c>
      <c r="F470" s="247"/>
      <c r="G470" s="248"/>
      <c r="H470" s="249"/>
      <c r="I470" s="243"/>
      <c r="J470" s="250"/>
      <c r="K470" s="243"/>
      <c r="M470" s="244" t="s">
        <v>2315</v>
      </c>
      <c r="O470" s="232"/>
    </row>
    <row r="471" spans="1:80" ht="22.5">
      <c r="A471" s="233">
        <v>129</v>
      </c>
      <c r="B471" s="234" t="s">
        <v>2316</v>
      </c>
      <c r="C471" s="235" t="s">
        <v>2317</v>
      </c>
      <c r="D471" s="236" t="s">
        <v>1723</v>
      </c>
      <c r="E471" s="237">
        <v>69.438000000000002</v>
      </c>
      <c r="F471" s="237">
        <v>0</v>
      </c>
      <c r="G471" s="238">
        <f>E471*F471</f>
        <v>0</v>
      </c>
      <c r="H471" s="239">
        <v>0</v>
      </c>
      <c r="I471" s="240">
        <f>E471*H471</f>
        <v>0</v>
      </c>
      <c r="J471" s="239">
        <v>0</v>
      </c>
      <c r="K471" s="240">
        <f>E471*J471</f>
        <v>0</v>
      </c>
      <c r="O471" s="232">
        <v>2</v>
      </c>
      <c r="AA471" s="205">
        <v>1</v>
      </c>
      <c r="AB471" s="205">
        <v>1</v>
      </c>
      <c r="AC471" s="205">
        <v>1</v>
      </c>
      <c r="AZ471" s="205">
        <v>1</v>
      </c>
      <c r="BA471" s="205">
        <f>IF(AZ471=1,G471,0)</f>
        <v>0</v>
      </c>
      <c r="BB471" s="205">
        <f>IF(AZ471=2,G471,0)</f>
        <v>0</v>
      </c>
      <c r="BC471" s="205">
        <f>IF(AZ471=3,G471,0)</f>
        <v>0</v>
      </c>
      <c r="BD471" s="205">
        <f>IF(AZ471=4,G471,0)</f>
        <v>0</v>
      </c>
      <c r="BE471" s="205">
        <f>IF(AZ471=5,G471,0)</f>
        <v>0</v>
      </c>
      <c r="CA471" s="232">
        <v>1</v>
      </c>
      <c r="CB471" s="232">
        <v>1</v>
      </c>
    </row>
    <row r="472" spans="1:80">
      <c r="A472" s="241"/>
      <c r="B472" s="245"/>
      <c r="C472" s="375" t="s">
        <v>2318</v>
      </c>
      <c r="D472" s="376"/>
      <c r="E472" s="246">
        <v>69.438000000000002</v>
      </c>
      <c r="F472" s="247"/>
      <c r="G472" s="248"/>
      <c r="H472" s="249"/>
      <c r="I472" s="243"/>
      <c r="J472" s="250"/>
      <c r="K472" s="243"/>
      <c r="M472" s="271">
        <v>69438</v>
      </c>
      <c r="O472" s="232"/>
    </row>
    <row r="473" spans="1:80" ht="22.5">
      <c r="A473" s="233">
        <v>130</v>
      </c>
      <c r="B473" s="234" t="s">
        <v>2319</v>
      </c>
      <c r="C473" s="235" t="s">
        <v>2320</v>
      </c>
      <c r="D473" s="236" t="s">
        <v>1723</v>
      </c>
      <c r="E473" s="237">
        <v>69.133499999999998</v>
      </c>
      <c r="F473" s="237">
        <v>0</v>
      </c>
      <c r="G473" s="238">
        <f>E473*F473</f>
        <v>0</v>
      </c>
      <c r="H473" s="239">
        <v>0</v>
      </c>
      <c r="I473" s="240">
        <f>E473*H473</f>
        <v>0</v>
      </c>
      <c r="J473" s="239">
        <v>0</v>
      </c>
      <c r="K473" s="240">
        <f>E473*J473</f>
        <v>0</v>
      </c>
      <c r="O473" s="232">
        <v>2</v>
      </c>
      <c r="AA473" s="205">
        <v>1</v>
      </c>
      <c r="AB473" s="205">
        <v>1</v>
      </c>
      <c r="AC473" s="205">
        <v>1</v>
      </c>
      <c r="AZ473" s="205">
        <v>1</v>
      </c>
      <c r="BA473" s="205">
        <f>IF(AZ473=1,G473,0)</f>
        <v>0</v>
      </c>
      <c r="BB473" s="205">
        <f>IF(AZ473=2,G473,0)</f>
        <v>0</v>
      </c>
      <c r="BC473" s="205">
        <f>IF(AZ473=3,G473,0)</f>
        <v>0</v>
      </c>
      <c r="BD473" s="205">
        <f>IF(AZ473=4,G473,0)</f>
        <v>0</v>
      </c>
      <c r="BE473" s="205">
        <f>IF(AZ473=5,G473,0)</f>
        <v>0</v>
      </c>
      <c r="CA473" s="232">
        <v>1</v>
      </c>
      <c r="CB473" s="232">
        <v>1</v>
      </c>
    </row>
    <row r="474" spans="1:80">
      <c r="A474" s="241"/>
      <c r="B474" s="245"/>
      <c r="C474" s="375" t="s">
        <v>2321</v>
      </c>
      <c r="D474" s="376"/>
      <c r="E474" s="246">
        <v>69.133499999999998</v>
      </c>
      <c r="F474" s="247"/>
      <c r="G474" s="248"/>
      <c r="H474" s="249"/>
      <c r="I474" s="243"/>
      <c r="J474" s="250"/>
      <c r="K474" s="243"/>
      <c r="M474" s="271">
        <v>691335</v>
      </c>
      <c r="O474" s="232"/>
    </row>
    <row r="475" spans="1:80">
      <c r="A475" s="233">
        <v>131</v>
      </c>
      <c r="B475" s="234" t="s">
        <v>2322</v>
      </c>
      <c r="C475" s="235" t="s">
        <v>2323</v>
      </c>
      <c r="D475" s="236" t="s">
        <v>1739</v>
      </c>
      <c r="E475" s="237">
        <v>694.38</v>
      </c>
      <c r="F475" s="237">
        <v>0</v>
      </c>
      <c r="G475" s="238">
        <f>E475*F475</f>
        <v>0</v>
      </c>
      <c r="H475" s="239">
        <v>0</v>
      </c>
      <c r="I475" s="240">
        <f>E475*H475</f>
        <v>0</v>
      </c>
      <c r="J475" s="239">
        <v>-0.02</v>
      </c>
      <c r="K475" s="240">
        <f>E475*J475</f>
        <v>-13.887600000000001</v>
      </c>
      <c r="O475" s="232">
        <v>2</v>
      </c>
      <c r="AA475" s="205">
        <v>1</v>
      </c>
      <c r="AB475" s="205">
        <v>1</v>
      </c>
      <c r="AC475" s="205">
        <v>1</v>
      </c>
      <c r="AZ475" s="205">
        <v>1</v>
      </c>
      <c r="BA475" s="205">
        <f>IF(AZ475=1,G475,0)</f>
        <v>0</v>
      </c>
      <c r="BB475" s="205">
        <f>IF(AZ475=2,G475,0)</f>
        <v>0</v>
      </c>
      <c r="BC475" s="205">
        <f>IF(AZ475=3,G475,0)</f>
        <v>0</v>
      </c>
      <c r="BD475" s="205">
        <f>IF(AZ475=4,G475,0)</f>
        <v>0</v>
      </c>
      <c r="BE475" s="205">
        <f>IF(AZ475=5,G475,0)</f>
        <v>0</v>
      </c>
      <c r="CA475" s="232">
        <v>1</v>
      </c>
      <c r="CB475" s="232">
        <v>1</v>
      </c>
    </row>
    <row r="476" spans="1:80">
      <c r="A476" s="241"/>
      <c r="B476" s="245"/>
      <c r="C476" s="375" t="s">
        <v>2324</v>
      </c>
      <c r="D476" s="376"/>
      <c r="E476" s="246">
        <v>694.38</v>
      </c>
      <c r="F476" s="247"/>
      <c r="G476" s="248"/>
      <c r="H476" s="249"/>
      <c r="I476" s="243"/>
      <c r="J476" s="250"/>
      <c r="K476" s="243"/>
      <c r="M476" s="244" t="s">
        <v>2324</v>
      </c>
      <c r="O476" s="232"/>
    </row>
    <row r="477" spans="1:80">
      <c r="A477" s="233">
        <v>132</v>
      </c>
      <c r="B477" s="234" t="s">
        <v>2325</v>
      </c>
      <c r="C477" s="235" t="s">
        <v>2326</v>
      </c>
      <c r="D477" s="236" t="s">
        <v>1798</v>
      </c>
      <c r="E477" s="237">
        <v>56</v>
      </c>
      <c r="F477" s="237">
        <v>0</v>
      </c>
      <c r="G477" s="238">
        <f>E477*F477</f>
        <v>0</v>
      </c>
      <c r="H477" s="239">
        <v>0</v>
      </c>
      <c r="I477" s="240">
        <f>E477*H477</f>
        <v>0</v>
      </c>
      <c r="J477" s="239">
        <v>0</v>
      </c>
      <c r="K477" s="240">
        <f>E477*J477</f>
        <v>0</v>
      </c>
      <c r="O477" s="232">
        <v>2</v>
      </c>
      <c r="AA477" s="205">
        <v>1</v>
      </c>
      <c r="AB477" s="205">
        <v>1</v>
      </c>
      <c r="AC477" s="205">
        <v>1</v>
      </c>
      <c r="AZ477" s="205">
        <v>1</v>
      </c>
      <c r="BA477" s="205">
        <f>IF(AZ477=1,G477,0)</f>
        <v>0</v>
      </c>
      <c r="BB477" s="205">
        <f>IF(AZ477=2,G477,0)</f>
        <v>0</v>
      </c>
      <c r="BC477" s="205">
        <f>IF(AZ477=3,G477,0)</f>
        <v>0</v>
      </c>
      <c r="BD477" s="205">
        <f>IF(AZ477=4,G477,0)</f>
        <v>0</v>
      </c>
      <c r="BE477" s="205">
        <f>IF(AZ477=5,G477,0)</f>
        <v>0</v>
      </c>
      <c r="CA477" s="232">
        <v>1</v>
      </c>
      <c r="CB477" s="232">
        <v>1</v>
      </c>
    </row>
    <row r="478" spans="1:80">
      <c r="A478" s="241"/>
      <c r="B478" s="245"/>
      <c r="C478" s="375" t="s">
        <v>2327</v>
      </c>
      <c r="D478" s="376"/>
      <c r="E478" s="246">
        <v>56</v>
      </c>
      <c r="F478" s="247"/>
      <c r="G478" s="248"/>
      <c r="H478" s="249"/>
      <c r="I478" s="243"/>
      <c r="J478" s="250"/>
      <c r="K478" s="243"/>
      <c r="M478" s="244" t="s">
        <v>2327</v>
      </c>
      <c r="O478" s="232"/>
    </row>
    <row r="479" spans="1:80">
      <c r="A479" s="233">
        <v>133</v>
      </c>
      <c r="B479" s="234" t="s">
        <v>2328</v>
      </c>
      <c r="C479" s="235" t="s">
        <v>2329</v>
      </c>
      <c r="D479" s="236" t="s">
        <v>1739</v>
      </c>
      <c r="E479" s="237">
        <v>91</v>
      </c>
      <c r="F479" s="237">
        <v>0</v>
      </c>
      <c r="G479" s="238">
        <f>E479*F479</f>
        <v>0</v>
      </c>
      <c r="H479" s="239">
        <v>1.17E-3</v>
      </c>
      <c r="I479" s="240">
        <f>E479*H479</f>
        <v>0.10647000000000001</v>
      </c>
      <c r="J479" s="239">
        <v>-7.5999999999999998E-2</v>
      </c>
      <c r="K479" s="240">
        <f>E479*J479</f>
        <v>-6.9159999999999995</v>
      </c>
      <c r="O479" s="232">
        <v>2</v>
      </c>
      <c r="AA479" s="205">
        <v>1</v>
      </c>
      <c r="AB479" s="205">
        <v>1</v>
      </c>
      <c r="AC479" s="205">
        <v>1</v>
      </c>
      <c r="AZ479" s="205">
        <v>1</v>
      </c>
      <c r="BA479" s="205">
        <f>IF(AZ479=1,G479,0)</f>
        <v>0</v>
      </c>
      <c r="BB479" s="205">
        <f>IF(AZ479=2,G479,0)</f>
        <v>0</v>
      </c>
      <c r="BC479" s="205">
        <f>IF(AZ479=3,G479,0)</f>
        <v>0</v>
      </c>
      <c r="BD479" s="205">
        <f>IF(AZ479=4,G479,0)</f>
        <v>0</v>
      </c>
      <c r="BE479" s="205">
        <f>IF(AZ479=5,G479,0)</f>
        <v>0</v>
      </c>
      <c r="CA479" s="232">
        <v>1</v>
      </c>
      <c r="CB479" s="232">
        <v>1</v>
      </c>
    </row>
    <row r="480" spans="1:80" ht="22.5">
      <c r="A480" s="241"/>
      <c r="B480" s="245"/>
      <c r="C480" s="375" t="s">
        <v>2330</v>
      </c>
      <c r="D480" s="376"/>
      <c r="E480" s="246">
        <v>91</v>
      </c>
      <c r="F480" s="247"/>
      <c r="G480" s="248"/>
      <c r="H480" s="249"/>
      <c r="I480" s="243"/>
      <c r="J480" s="250"/>
      <c r="K480" s="243"/>
      <c r="M480" s="244" t="s">
        <v>2330</v>
      </c>
      <c r="O480" s="232"/>
    </row>
    <row r="481" spans="1:80">
      <c r="A481" s="233">
        <v>134</v>
      </c>
      <c r="B481" s="234" t="s">
        <v>2331</v>
      </c>
      <c r="C481" s="235" t="s">
        <v>2332</v>
      </c>
      <c r="D481" s="236" t="s">
        <v>1739</v>
      </c>
      <c r="E481" s="237">
        <v>2.9</v>
      </c>
      <c r="F481" s="237">
        <v>0</v>
      </c>
      <c r="G481" s="238">
        <f>E481*F481</f>
        <v>0</v>
      </c>
      <c r="H481" s="239">
        <v>1E-3</v>
      </c>
      <c r="I481" s="240">
        <f>E481*H481</f>
        <v>2.8999999999999998E-3</v>
      </c>
      <c r="J481" s="239">
        <v>-6.3E-2</v>
      </c>
      <c r="K481" s="240">
        <f>E481*J481</f>
        <v>-0.1827</v>
      </c>
      <c r="O481" s="232">
        <v>2</v>
      </c>
      <c r="AA481" s="205">
        <v>1</v>
      </c>
      <c r="AB481" s="205">
        <v>1</v>
      </c>
      <c r="AC481" s="205">
        <v>1</v>
      </c>
      <c r="AZ481" s="205">
        <v>1</v>
      </c>
      <c r="BA481" s="205">
        <f>IF(AZ481=1,G481,0)</f>
        <v>0</v>
      </c>
      <c r="BB481" s="205">
        <f>IF(AZ481=2,G481,0)</f>
        <v>0</v>
      </c>
      <c r="BC481" s="205">
        <f>IF(AZ481=3,G481,0)</f>
        <v>0</v>
      </c>
      <c r="BD481" s="205">
        <f>IF(AZ481=4,G481,0)</f>
        <v>0</v>
      </c>
      <c r="BE481" s="205">
        <f>IF(AZ481=5,G481,0)</f>
        <v>0</v>
      </c>
      <c r="CA481" s="232">
        <v>1</v>
      </c>
      <c r="CB481" s="232">
        <v>1</v>
      </c>
    </row>
    <row r="482" spans="1:80">
      <c r="A482" s="241"/>
      <c r="B482" s="245"/>
      <c r="C482" s="375" t="s">
        <v>2333</v>
      </c>
      <c r="D482" s="376"/>
      <c r="E482" s="246">
        <v>2.9</v>
      </c>
      <c r="F482" s="247"/>
      <c r="G482" s="248"/>
      <c r="H482" s="249"/>
      <c r="I482" s="243"/>
      <c r="J482" s="250"/>
      <c r="K482" s="243"/>
      <c r="M482" s="244" t="s">
        <v>2333</v>
      </c>
      <c r="O482" s="232"/>
    </row>
    <row r="483" spans="1:80">
      <c r="A483" s="233">
        <v>135</v>
      </c>
      <c r="B483" s="234" t="s">
        <v>2334</v>
      </c>
      <c r="C483" s="235" t="s">
        <v>2335</v>
      </c>
      <c r="D483" s="236" t="s">
        <v>1739</v>
      </c>
      <c r="E483" s="237">
        <v>14.4</v>
      </c>
      <c r="F483" s="237">
        <v>0</v>
      </c>
      <c r="G483" s="238">
        <f>E483*F483</f>
        <v>0</v>
      </c>
      <c r="H483" s="239">
        <v>1E-3</v>
      </c>
      <c r="I483" s="240">
        <f>E483*H483</f>
        <v>1.4400000000000001E-2</v>
      </c>
      <c r="J483" s="239">
        <v>-3.492E-2</v>
      </c>
      <c r="K483" s="240">
        <f>E483*J483</f>
        <v>-0.50284799999999996</v>
      </c>
      <c r="O483" s="232">
        <v>2</v>
      </c>
      <c r="AA483" s="205">
        <v>1</v>
      </c>
      <c r="AB483" s="205">
        <v>1</v>
      </c>
      <c r="AC483" s="205">
        <v>1</v>
      </c>
      <c r="AZ483" s="205">
        <v>1</v>
      </c>
      <c r="BA483" s="205">
        <f>IF(AZ483=1,G483,0)</f>
        <v>0</v>
      </c>
      <c r="BB483" s="205">
        <f>IF(AZ483=2,G483,0)</f>
        <v>0</v>
      </c>
      <c r="BC483" s="205">
        <f>IF(AZ483=3,G483,0)</f>
        <v>0</v>
      </c>
      <c r="BD483" s="205">
        <f>IF(AZ483=4,G483,0)</f>
        <v>0</v>
      </c>
      <c r="BE483" s="205">
        <f>IF(AZ483=5,G483,0)</f>
        <v>0</v>
      </c>
      <c r="CA483" s="232">
        <v>1</v>
      </c>
      <c r="CB483" s="232">
        <v>1</v>
      </c>
    </row>
    <row r="484" spans="1:80">
      <c r="A484" s="241"/>
      <c r="B484" s="245"/>
      <c r="C484" s="375" t="s">
        <v>2336</v>
      </c>
      <c r="D484" s="376"/>
      <c r="E484" s="246">
        <v>14.4</v>
      </c>
      <c r="F484" s="247"/>
      <c r="G484" s="248"/>
      <c r="H484" s="249"/>
      <c r="I484" s="243"/>
      <c r="J484" s="250"/>
      <c r="K484" s="243"/>
      <c r="M484" s="244" t="s">
        <v>2336</v>
      </c>
      <c r="O484" s="232"/>
    </row>
    <row r="485" spans="1:80">
      <c r="A485" s="233">
        <v>136</v>
      </c>
      <c r="B485" s="234" t="s">
        <v>2337</v>
      </c>
      <c r="C485" s="235" t="s">
        <v>2338</v>
      </c>
      <c r="D485" s="236" t="s">
        <v>1739</v>
      </c>
      <c r="E485" s="237">
        <v>9.1199999999999992</v>
      </c>
      <c r="F485" s="237">
        <v>0</v>
      </c>
      <c r="G485" s="238">
        <f>E485*F485</f>
        <v>0</v>
      </c>
      <c r="H485" s="239">
        <v>9.2000000000000003E-4</v>
      </c>
      <c r="I485" s="240">
        <f>E485*H485</f>
        <v>8.3903999999999992E-3</v>
      </c>
      <c r="J485" s="239">
        <v>-0.04</v>
      </c>
      <c r="K485" s="240">
        <f>E485*J485</f>
        <v>-0.36479999999999996</v>
      </c>
      <c r="O485" s="232">
        <v>2</v>
      </c>
      <c r="AA485" s="205">
        <v>1</v>
      </c>
      <c r="AB485" s="205">
        <v>1</v>
      </c>
      <c r="AC485" s="205">
        <v>1</v>
      </c>
      <c r="AZ485" s="205">
        <v>1</v>
      </c>
      <c r="BA485" s="205">
        <f>IF(AZ485=1,G485,0)</f>
        <v>0</v>
      </c>
      <c r="BB485" s="205">
        <f>IF(AZ485=2,G485,0)</f>
        <v>0</v>
      </c>
      <c r="BC485" s="205">
        <f>IF(AZ485=3,G485,0)</f>
        <v>0</v>
      </c>
      <c r="BD485" s="205">
        <f>IF(AZ485=4,G485,0)</f>
        <v>0</v>
      </c>
      <c r="BE485" s="205">
        <f>IF(AZ485=5,G485,0)</f>
        <v>0</v>
      </c>
      <c r="CA485" s="232">
        <v>1</v>
      </c>
      <c r="CB485" s="232">
        <v>1</v>
      </c>
    </row>
    <row r="486" spans="1:80">
      <c r="A486" s="241"/>
      <c r="B486" s="245"/>
      <c r="C486" s="375" t="s">
        <v>727</v>
      </c>
      <c r="D486" s="376"/>
      <c r="E486" s="246">
        <v>9.1199999999999992</v>
      </c>
      <c r="F486" s="247"/>
      <c r="G486" s="248"/>
      <c r="H486" s="249"/>
      <c r="I486" s="243"/>
      <c r="J486" s="250"/>
      <c r="K486" s="243"/>
      <c r="M486" s="244" t="s">
        <v>727</v>
      </c>
      <c r="O486" s="232"/>
    </row>
    <row r="487" spans="1:80">
      <c r="A487" s="233">
        <v>137</v>
      </c>
      <c r="B487" s="234" t="s">
        <v>728</v>
      </c>
      <c r="C487" s="235" t="s">
        <v>729</v>
      </c>
      <c r="D487" s="236" t="s">
        <v>1856</v>
      </c>
      <c r="E487" s="237">
        <v>21</v>
      </c>
      <c r="F487" s="237">
        <v>0</v>
      </c>
      <c r="G487" s="238">
        <f>E487*F487</f>
        <v>0</v>
      </c>
      <c r="H487" s="239">
        <v>0</v>
      </c>
      <c r="I487" s="240">
        <f>E487*H487</f>
        <v>0</v>
      </c>
      <c r="J487" s="239">
        <v>-1.383E-2</v>
      </c>
      <c r="K487" s="240">
        <f>E487*J487</f>
        <v>-0.29043000000000002</v>
      </c>
      <c r="O487" s="232">
        <v>2</v>
      </c>
      <c r="AA487" s="205">
        <v>1</v>
      </c>
      <c r="AB487" s="205">
        <v>1</v>
      </c>
      <c r="AC487" s="205">
        <v>1</v>
      </c>
      <c r="AZ487" s="205">
        <v>1</v>
      </c>
      <c r="BA487" s="205">
        <f>IF(AZ487=1,G487,0)</f>
        <v>0</v>
      </c>
      <c r="BB487" s="205">
        <f>IF(AZ487=2,G487,0)</f>
        <v>0</v>
      </c>
      <c r="BC487" s="205">
        <f>IF(AZ487=3,G487,0)</f>
        <v>0</v>
      </c>
      <c r="BD487" s="205">
        <f>IF(AZ487=4,G487,0)</f>
        <v>0</v>
      </c>
      <c r="BE487" s="205">
        <f>IF(AZ487=5,G487,0)</f>
        <v>0</v>
      </c>
      <c r="CA487" s="232">
        <v>1</v>
      </c>
      <c r="CB487" s="232">
        <v>1</v>
      </c>
    </row>
    <row r="488" spans="1:80">
      <c r="A488" s="241"/>
      <c r="B488" s="245"/>
      <c r="C488" s="375" t="s">
        <v>730</v>
      </c>
      <c r="D488" s="376"/>
      <c r="E488" s="246">
        <v>21</v>
      </c>
      <c r="F488" s="247"/>
      <c r="G488" s="248"/>
      <c r="H488" s="249"/>
      <c r="I488" s="243"/>
      <c r="J488" s="250"/>
      <c r="K488" s="243"/>
      <c r="M488" s="244" t="s">
        <v>730</v>
      </c>
      <c r="O488" s="232"/>
    </row>
    <row r="489" spans="1:80">
      <c r="A489" s="233">
        <v>138</v>
      </c>
      <c r="B489" s="234" t="s">
        <v>731</v>
      </c>
      <c r="C489" s="235" t="s">
        <v>732</v>
      </c>
      <c r="D489" s="236" t="s">
        <v>1723</v>
      </c>
      <c r="E489" s="237">
        <v>2.6353</v>
      </c>
      <c r="F489" s="237">
        <v>0</v>
      </c>
      <c r="G489" s="238">
        <f>E489*F489</f>
        <v>0</v>
      </c>
      <c r="H489" s="239">
        <v>1.82E-3</v>
      </c>
      <c r="I489" s="240">
        <f>E489*H489</f>
        <v>4.7962459999999997E-3</v>
      </c>
      <c r="J489" s="239">
        <v>-1.8</v>
      </c>
      <c r="K489" s="240">
        <f>E489*J489</f>
        <v>-4.7435400000000003</v>
      </c>
      <c r="O489" s="232">
        <v>2</v>
      </c>
      <c r="AA489" s="205">
        <v>1</v>
      </c>
      <c r="AB489" s="205">
        <v>1</v>
      </c>
      <c r="AC489" s="205">
        <v>1</v>
      </c>
      <c r="AZ489" s="205">
        <v>1</v>
      </c>
      <c r="BA489" s="205">
        <f>IF(AZ489=1,G489,0)</f>
        <v>0</v>
      </c>
      <c r="BB489" s="205">
        <f>IF(AZ489=2,G489,0)</f>
        <v>0</v>
      </c>
      <c r="BC489" s="205">
        <f>IF(AZ489=3,G489,0)</f>
        <v>0</v>
      </c>
      <c r="BD489" s="205">
        <f>IF(AZ489=4,G489,0)</f>
        <v>0</v>
      </c>
      <c r="BE489" s="205">
        <f>IF(AZ489=5,G489,0)</f>
        <v>0</v>
      </c>
      <c r="CA489" s="232">
        <v>1</v>
      </c>
      <c r="CB489" s="232">
        <v>1</v>
      </c>
    </row>
    <row r="490" spans="1:80" ht="33.75">
      <c r="A490" s="241"/>
      <c r="B490" s="245"/>
      <c r="C490" s="375" t="s">
        <v>733</v>
      </c>
      <c r="D490" s="376"/>
      <c r="E490" s="246">
        <v>1.5227999999999999</v>
      </c>
      <c r="F490" s="247"/>
      <c r="G490" s="248"/>
      <c r="H490" s="249"/>
      <c r="I490" s="243"/>
      <c r="J490" s="250"/>
      <c r="K490" s="243"/>
      <c r="M490" s="244" t="s">
        <v>733</v>
      </c>
      <c r="O490" s="232"/>
    </row>
    <row r="491" spans="1:80">
      <c r="A491" s="241"/>
      <c r="B491" s="245"/>
      <c r="C491" s="375" t="s">
        <v>734</v>
      </c>
      <c r="D491" s="376"/>
      <c r="E491" s="246">
        <v>1.1125</v>
      </c>
      <c r="F491" s="247"/>
      <c r="G491" s="248"/>
      <c r="H491" s="249"/>
      <c r="I491" s="243"/>
      <c r="J491" s="250"/>
      <c r="K491" s="243"/>
      <c r="M491" s="244" t="s">
        <v>734</v>
      </c>
      <c r="O491" s="232"/>
    </row>
    <row r="492" spans="1:80">
      <c r="A492" s="233">
        <v>139</v>
      </c>
      <c r="B492" s="234" t="s">
        <v>735</v>
      </c>
      <c r="C492" s="235" t="s">
        <v>736</v>
      </c>
      <c r="D492" s="236" t="s">
        <v>1798</v>
      </c>
      <c r="E492" s="237">
        <v>38</v>
      </c>
      <c r="F492" s="237">
        <v>0</v>
      </c>
      <c r="G492" s="238">
        <f>E492*F492</f>
        <v>0</v>
      </c>
      <c r="H492" s="239">
        <v>9.1E-4</v>
      </c>
      <c r="I492" s="240">
        <f>E492*H492</f>
        <v>3.458E-2</v>
      </c>
      <c r="J492" s="239">
        <v>-9.7000000000000003E-2</v>
      </c>
      <c r="K492" s="240">
        <f>E492*J492</f>
        <v>-3.6859999999999999</v>
      </c>
      <c r="O492" s="232">
        <v>2</v>
      </c>
      <c r="AA492" s="205">
        <v>1</v>
      </c>
      <c r="AB492" s="205">
        <v>1</v>
      </c>
      <c r="AC492" s="205">
        <v>1</v>
      </c>
      <c r="AZ492" s="205">
        <v>1</v>
      </c>
      <c r="BA492" s="205">
        <f>IF(AZ492=1,G492,0)</f>
        <v>0</v>
      </c>
      <c r="BB492" s="205">
        <f>IF(AZ492=2,G492,0)</f>
        <v>0</v>
      </c>
      <c r="BC492" s="205">
        <f>IF(AZ492=3,G492,0)</f>
        <v>0</v>
      </c>
      <c r="BD492" s="205">
        <f>IF(AZ492=4,G492,0)</f>
        <v>0</v>
      </c>
      <c r="BE492" s="205">
        <f>IF(AZ492=5,G492,0)</f>
        <v>0</v>
      </c>
      <c r="CA492" s="232">
        <v>1</v>
      </c>
      <c r="CB492" s="232">
        <v>1</v>
      </c>
    </row>
    <row r="493" spans="1:80">
      <c r="A493" s="241"/>
      <c r="B493" s="245"/>
      <c r="C493" s="375" t="s">
        <v>737</v>
      </c>
      <c r="D493" s="376"/>
      <c r="E493" s="246">
        <v>38</v>
      </c>
      <c r="F493" s="247"/>
      <c r="G493" s="248"/>
      <c r="H493" s="249"/>
      <c r="I493" s="243"/>
      <c r="J493" s="250"/>
      <c r="K493" s="243"/>
      <c r="M493" s="244" t="s">
        <v>737</v>
      </c>
      <c r="O493" s="232"/>
    </row>
    <row r="494" spans="1:80">
      <c r="A494" s="233">
        <v>140</v>
      </c>
      <c r="B494" s="234" t="s">
        <v>738</v>
      </c>
      <c r="C494" s="235" t="s">
        <v>739</v>
      </c>
      <c r="D494" s="236" t="s">
        <v>1856</v>
      </c>
      <c r="E494" s="237">
        <v>210</v>
      </c>
      <c r="F494" s="237">
        <v>0</v>
      </c>
      <c r="G494" s="238">
        <f>E494*F494</f>
        <v>0</v>
      </c>
      <c r="H494" s="239">
        <v>0</v>
      </c>
      <c r="I494" s="240">
        <f>E494*H494</f>
        <v>0</v>
      </c>
      <c r="J494" s="239">
        <v>-8.9999999999999993E-3</v>
      </c>
      <c r="K494" s="240">
        <f>E494*J494</f>
        <v>-1.89</v>
      </c>
      <c r="O494" s="232">
        <v>2</v>
      </c>
      <c r="AA494" s="205">
        <v>1</v>
      </c>
      <c r="AB494" s="205">
        <v>1</v>
      </c>
      <c r="AC494" s="205">
        <v>1</v>
      </c>
      <c r="AZ494" s="205">
        <v>1</v>
      </c>
      <c r="BA494" s="205">
        <f>IF(AZ494=1,G494,0)</f>
        <v>0</v>
      </c>
      <c r="BB494" s="205">
        <f>IF(AZ494=2,G494,0)</f>
        <v>0</v>
      </c>
      <c r="BC494" s="205">
        <f>IF(AZ494=3,G494,0)</f>
        <v>0</v>
      </c>
      <c r="BD494" s="205">
        <f>IF(AZ494=4,G494,0)</f>
        <v>0</v>
      </c>
      <c r="BE494" s="205">
        <f>IF(AZ494=5,G494,0)</f>
        <v>0</v>
      </c>
      <c r="CA494" s="232">
        <v>1</v>
      </c>
      <c r="CB494" s="232">
        <v>1</v>
      </c>
    </row>
    <row r="495" spans="1:80">
      <c r="A495" s="241"/>
      <c r="B495" s="245"/>
      <c r="C495" s="375" t="s">
        <v>1857</v>
      </c>
      <c r="D495" s="376"/>
      <c r="E495" s="246">
        <v>210</v>
      </c>
      <c r="F495" s="247"/>
      <c r="G495" s="248"/>
      <c r="H495" s="249"/>
      <c r="I495" s="243"/>
      <c r="J495" s="250"/>
      <c r="K495" s="243"/>
      <c r="M495" s="244" t="s">
        <v>1857</v>
      </c>
      <c r="O495" s="232"/>
    </row>
    <row r="496" spans="1:80">
      <c r="A496" s="233">
        <v>141</v>
      </c>
      <c r="B496" s="234" t="s">
        <v>740</v>
      </c>
      <c r="C496" s="235" t="s">
        <v>741</v>
      </c>
      <c r="D496" s="236" t="s">
        <v>1856</v>
      </c>
      <c r="E496" s="237">
        <v>3.75</v>
      </c>
      <c r="F496" s="237">
        <v>0</v>
      </c>
      <c r="G496" s="238">
        <f>E496*F496</f>
        <v>0</v>
      </c>
      <c r="H496" s="239">
        <v>0</v>
      </c>
      <c r="I496" s="240">
        <f>E496*H496</f>
        <v>0</v>
      </c>
      <c r="J496" s="239">
        <v>-8.9999999999999993E-3</v>
      </c>
      <c r="K496" s="240">
        <f>E496*J496</f>
        <v>-3.3749999999999995E-2</v>
      </c>
      <c r="O496" s="232">
        <v>2</v>
      </c>
      <c r="AA496" s="205">
        <v>1</v>
      </c>
      <c r="AB496" s="205">
        <v>1</v>
      </c>
      <c r="AC496" s="205">
        <v>1</v>
      </c>
      <c r="AZ496" s="205">
        <v>1</v>
      </c>
      <c r="BA496" s="205">
        <f>IF(AZ496=1,G496,0)</f>
        <v>0</v>
      </c>
      <c r="BB496" s="205">
        <f>IF(AZ496=2,G496,0)</f>
        <v>0</v>
      </c>
      <c r="BC496" s="205">
        <f>IF(AZ496=3,G496,0)</f>
        <v>0</v>
      </c>
      <c r="BD496" s="205">
        <f>IF(AZ496=4,G496,0)</f>
        <v>0</v>
      </c>
      <c r="BE496" s="205">
        <f>IF(AZ496=5,G496,0)</f>
        <v>0</v>
      </c>
      <c r="CA496" s="232">
        <v>1</v>
      </c>
      <c r="CB496" s="232">
        <v>1</v>
      </c>
    </row>
    <row r="497" spans="1:80">
      <c r="A497" s="241"/>
      <c r="B497" s="245"/>
      <c r="C497" s="375" t="s">
        <v>742</v>
      </c>
      <c r="D497" s="376"/>
      <c r="E497" s="246">
        <v>3.75</v>
      </c>
      <c r="F497" s="247"/>
      <c r="G497" s="248"/>
      <c r="H497" s="249"/>
      <c r="I497" s="243"/>
      <c r="J497" s="250"/>
      <c r="K497" s="243"/>
      <c r="M497" s="244" t="s">
        <v>742</v>
      </c>
      <c r="O497" s="232"/>
    </row>
    <row r="498" spans="1:80">
      <c r="A498" s="233">
        <v>142</v>
      </c>
      <c r="B498" s="234" t="s">
        <v>743</v>
      </c>
      <c r="C498" s="235" t="s">
        <v>744</v>
      </c>
      <c r="D498" s="236" t="s">
        <v>1856</v>
      </c>
      <c r="E498" s="237">
        <v>14.7</v>
      </c>
      <c r="F498" s="237">
        <v>0</v>
      </c>
      <c r="G498" s="238">
        <f>E498*F498</f>
        <v>0</v>
      </c>
      <c r="H498" s="239">
        <v>0</v>
      </c>
      <c r="I498" s="240">
        <f>E498*H498</f>
        <v>0</v>
      </c>
      <c r="J498" s="239">
        <v>-1.4999999999999999E-2</v>
      </c>
      <c r="K498" s="240">
        <f>E498*J498</f>
        <v>-0.22049999999999997</v>
      </c>
      <c r="O498" s="232">
        <v>2</v>
      </c>
      <c r="AA498" s="205">
        <v>1</v>
      </c>
      <c r="AB498" s="205">
        <v>1</v>
      </c>
      <c r="AC498" s="205">
        <v>1</v>
      </c>
      <c r="AZ498" s="205">
        <v>1</v>
      </c>
      <c r="BA498" s="205">
        <f>IF(AZ498=1,G498,0)</f>
        <v>0</v>
      </c>
      <c r="BB498" s="205">
        <f>IF(AZ498=2,G498,0)</f>
        <v>0</v>
      </c>
      <c r="BC498" s="205">
        <f>IF(AZ498=3,G498,0)</f>
        <v>0</v>
      </c>
      <c r="BD498" s="205">
        <f>IF(AZ498=4,G498,0)</f>
        <v>0</v>
      </c>
      <c r="BE498" s="205">
        <f>IF(AZ498=5,G498,0)</f>
        <v>0</v>
      </c>
      <c r="CA498" s="232">
        <v>1</v>
      </c>
      <c r="CB498" s="232">
        <v>1</v>
      </c>
    </row>
    <row r="499" spans="1:80">
      <c r="A499" s="241"/>
      <c r="B499" s="245"/>
      <c r="C499" s="375" t="s">
        <v>745</v>
      </c>
      <c r="D499" s="376"/>
      <c r="E499" s="246">
        <v>14.7</v>
      </c>
      <c r="F499" s="247"/>
      <c r="G499" s="248"/>
      <c r="H499" s="249"/>
      <c r="I499" s="243"/>
      <c r="J499" s="250"/>
      <c r="K499" s="243"/>
      <c r="M499" s="244" t="s">
        <v>745</v>
      </c>
      <c r="O499" s="232"/>
    </row>
    <row r="500" spans="1:80">
      <c r="A500" s="233">
        <v>143</v>
      </c>
      <c r="B500" s="234" t="s">
        <v>746</v>
      </c>
      <c r="C500" s="235" t="s">
        <v>747</v>
      </c>
      <c r="D500" s="236" t="s">
        <v>1856</v>
      </c>
      <c r="E500" s="237">
        <v>31.5</v>
      </c>
      <c r="F500" s="237">
        <v>0</v>
      </c>
      <c r="G500" s="238">
        <f>E500*F500</f>
        <v>0</v>
      </c>
      <c r="H500" s="239">
        <v>0</v>
      </c>
      <c r="I500" s="240">
        <f>E500*H500</f>
        <v>0</v>
      </c>
      <c r="J500" s="239">
        <v>-4.2000000000000003E-2</v>
      </c>
      <c r="K500" s="240">
        <f>E500*J500</f>
        <v>-1.3230000000000002</v>
      </c>
      <c r="O500" s="232">
        <v>2</v>
      </c>
      <c r="AA500" s="205">
        <v>1</v>
      </c>
      <c r="AB500" s="205">
        <v>1</v>
      </c>
      <c r="AC500" s="205">
        <v>1</v>
      </c>
      <c r="AZ500" s="205">
        <v>1</v>
      </c>
      <c r="BA500" s="205">
        <f>IF(AZ500=1,G500,0)</f>
        <v>0</v>
      </c>
      <c r="BB500" s="205">
        <f>IF(AZ500=2,G500,0)</f>
        <v>0</v>
      </c>
      <c r="BC500" s="205">
        <f>IF(AZ500=3,G500,0)</f>
        <v>0</v>
      </c>
      <c r="BD500" s="205">
        <f>IF(AZ500=4,G500,0)</f>
        <v>0</v>
      </c>
      <c r="BE500" s="205">
        <f>IF(AZ500=5,G500,0)</f>
        <v>0</v>
      </c>
      <c r="CA500" s="232">
        <v>1</v>
      </c>
      <c r="CB500" s="232">
        <v>1</v>
      </c>
    </row>
    <row r="501" spans="1:80">
      <c r="A501" s="241"/>
      <c r="B501" s="245"/>
      <c r="C501" s="375" t="s">
        <v>748</v>
      </c>
      <c r="D501" s="376"/>
      <c r="E501" s="246">
        <v>31.5</v>
      </c>
      <c r="F501" s="247"/>
      <c r="G501" s="248"/>
      <c r="H501" s="249"/>
      <c r="I501" s="243"/>
      <c r="J501" s="250"/>
      <c r="K501" s="243"/>
      <c r="M501" s="244" t="s">
        <v>748</v>
      </c>
      <c r="O501" s="232"/>
    </row>
    <row r="502" spans="1:80">
      <c r="A502" s="233">
        <v>144</v>
      </c>
      <c r="B502" s="234" t="s">
        <v>749</v>
      </c>
      <c r="C502" s="235" t="s">
        <v>750</v>
      </c>
      <c r="D502" s="236" t="s">
        <v>1856</v>
      </c>
      <c r="E502" s="237">
        <v>153.32499999999999</v>
      </c>
      <c r="F502" s="237">
        <v>0</v>
      </c>
      <c r="G502" s="238">
        <f>E502*F502</f>
        <v>0</v>
      </c>
      <c r="H502" s="239">
        <v>0</v>
      </c>
      <c r="I502" s="240">
        <f>E502*H502</f>
        <v>0</v>
      </c>
      <c r="J502" s="239">
        <v>-6.5000000000000002E-2</v>
      </c>
      <c r="K502" s="240">
        <f>E502*J502</f>
        <v>-9.9661249999999999</v>
      </c>
      <c r="O502" s="232">
        <v>2</v>
      </c>
      <c r="AA502" s="205">
        <v>1</v>
      </c>
      <c r="AB502" s="205">
        <v>1</v>
      </c>
      <c r="AC502" s="205">
        <v>1</v>
      </c>
      <c r="AZ502" s="205">
        <v>1</v>
      </c>
      <c r="BA502" s="205">
        <f>IF(AZ502=1,G502,0)</f>
        <v>0</v>
      </c>
      <c r="BB502" s="205">
        <f>IF(AZ502=2,G502,0)</f>
        <v>0</v>
      </c>
      <c r="BC502" s="205">
        <f>IF(AZ502=3,G502,0)</f>
        <v>0</v>
      </c>
      <c r="BD502" s="205">
        <f>IF(AZ502=4,G502,0)</f>
        <v>0</v>
      </c>
      <c r="BE502" s="205">
        <f>IF(AZ502=5,G502,0)</f>
        <v>0</v>
      </c>
      <c r="CA502" s="232">
        <v>1</v>
      </c>
      <c r="CB502" s="232">
        <v>1</v>
      </c>
    </row>
    <row r="503" spans="1:80">
      <c r="A503" s="241"/>
      <c r="B503" s="245"/>
      <c r="C503" s="375" t="s">
        <v>751</v>
      </c>
      <c r="D503" s="376"/>
      <c r="E503" s="246">
        <v>0</v>
      </c>
      <c r="F503" s="247"/>
      <c r="G503" s="248"/>
      <c r="H503" s="249"/>
      <c r="I503" s="243"/>
      <c r="J503" s="250"/>
      <c r="K503" s="243"/>
      <c r="M503" s="244" t="s">
        <v>751</v>
      </c>
      <c r="O503" s="232"/>
    </row>
    <row r="504" spans="1:80">
      <c r="A504" s="241"/>
      <c r="B504" s="245"/>
      <c r="C504" s="375" t="s">
        <v>752</v>
      </c>
      <c r="D504" s="376"/>
      <c r="E504" s="246">
        <v>10.125</v>
      </c>
      <c r="F504" s="247"/>
      <c r="G504" s="248"/>
      <c r="H504" s="249"/>
      <c r="I504" s="243"/>
      <c r="J504" s="250"/>
      <c r="K504" s="243"/>
      <c r="M504" s="244" t="s">
        <v>752</v>
      </c>
      <c r="O504" s="232"/>
    </row>
    <row r="505" spans="1:80">
      <c r="A505" s="241"/>
      <c r="B505" s="245"/>
      <c r="C505" s="375" t="s">
        <v>753</v>
      </c>
      <c r="D505" s="376"/>
      <c r="E505" s="246">
        <v>4.5</v>
      </c>
      <c r="F505" s="247"/>
      <c r="G505" s="248"/>
      <c r="H505" s="249"/>
      <c r="I505" s="243"/>
      <c r="J505" s="250"/>
      <c r="K505" s="243"/>
      <c r="M505" s="244" t="s">
        <v>753</v>
      </c>
      <c r="O505" s="232"/>
    </row>
    <row r="506" spans="1:80">
      <c r="A506" s="241"/>
      <c r="B506" s="245"/>
      <c r="C506" s="375" t="s">
        <v>754</v>
      </c>
      <c r="D506" s="376"/>
      <c r="E506" s="246">
        <v>5.7</v>
      </c>
      <c r="F506" s="247"/>
      <c r="G506" s="248"/>
      <c r="H506" s="249"/>
      <c r="I506" s="243"/>
      <c r="J506" s="250"/>
      <c r="K506" s="243"/>
      <c r="M506" s="244" t="s">
        <v>754</v>
      </c>
      <c r="O506" s="232"/>
    </row>
    <row r="507" spans="1:80">
      <c r="A507" s="241"/>
      <c r="B507" s="245"/>
      <c r="C507" s="375" t="s">
        <v>755</v>
      </c>
      <c r="D507" s="376"/>
      <c r="E507" s="246">
        <v>15</v>
      </c>
      <c r="F507" s="247"/>
      <c r="G507" s="248"/>
      <c r="H507" s="249"/>
      <c r="I507" s="243"/>
      <c r="J507" s="250"/>
      <c r="K507" s="243"/>
      <c r="M507" s="244" t="s">
        <v>755</v>
      </c>
      <c r="O507" s="232"/>
    </row>
    <row r="508" spans="1:80">
      <c r="A508" s="241"/>
      <c r="B508" s="245"/>
      <c r="C508" s="375" t="s">
        <v>756</v>
      </c>
      <c r="D508" s="376"/>
      <c r="E508" s="246">
        <v>52.8</v>
      </c>
      <c r="F508" s="247"/>
      <c r="G508" s="248"/>
      <c r="H508" s="249"/>
      <c r="I508" s="243"/>
      <c r="J508" s="250"/>
      <c r="K508" s="243"/>
      <c r="M508" s="244" t="s">
        <v>756</v>
      </c>
      <c r="O508" s="232"/>
    </row>
    <row r="509" spans="1:80">
      <c r="A509" s="241"/>
      <c r="B509" s="245"/>
      <c r="C509" s="375" t="s">
        <v>757</v>
      </c>
      <c r="D509" s="376"/>
      <c r="E509" s="246">
        <v>65.2</v>
      </c>
      <c r="F509" s="247"/>
      <c r="G509" s="248"/>
      <c r="H509" s="249"/>
      <c r="I509" s="243"/>
      <c r="J509" s="250"/>
      <c r="K509" s="243"/>
      <c r="M509" s="244" t="s">
        <v>757</v>
      </c>
      <c r="O509" s="232"/>
    </row>
    <row r="510" spans="1:80">
      <c r="A510" s="233">
        <v>145</v>
      </c>
      <c r="B510" s="234" t="s">
        <v>758</v>
      </c>
      <c r="C510" s="235" t="s">
        <v>759</v>
      </c>
      <c r="D510" s="236" t="s">
        <v>1856</v>
      </c>
      <c r="E510" s="237">
        <v>120</v>
      </c>
      <c r="F510" s="237">
        <v>0</v>
      </c>
      <c r="G510" s="238">
        <f>E510*F510</f>
        <v>0</v>
      </c>
      <c r="H510" s="239">
        <v>3.0429999999999999E-2</v>
      </c>
      <c r="I510" s="240">
        <f>E510*H510</f>
        <v>3.6515999999999997</v>
      </c>
      <c r="J510" s="239">
        <v>0</v>
      </c>
      <c r="K510" s="240">
        <f>E510*J510</f>
        <v>0</v>
      </c>
      <c r="O510" s="232">
        <v>2</v>
      </c>
      <c r="AA510" s="205">
        <v>1</v>
      </c>
      <c r="AB510" s="205">
        <v>1</v>
      </c>
      <c r="AC510" s="205">
        <v>1</v>
      </c>
      <c r="AZ510" s="205">
        <v>1</v>
      </c>
      <c r="BA510" s="205">
        <f>IF(AZ510=1,G510,0)</f>
        <v>0</v>
      </c>
      <c r="BB510" s="205">
        <f>IF(AZ510=2,G510,0)</f>
        <v>0</v>
      </c>
      <c r="BC510" s="205">
        <f>IF(AZ510=3,G510,0)</f>
        <v>0</v>
      </c>
      <c r="BD510" s="205">
        <f>IF(AZ510=4,G510,0)</f>
        <v>0</v>
      </c>
      <c r="BE510" s="205">
        <f>IF(AZ510=5,G510,0)</f>
        <v>0</v>
      </c>
      <c r="CA510" s="232">
        <v>1</v>
      </c>
      <c r="CB510" s="232">
        <v>1</v>
      </c>
    </row>
    <row r="511" spans="1:80">
      <c r="A511" s="241"/>
      <c r="B511" s="245"/>
      <c r="C511" s="375" t="s">
        <v>760</v>
      </c>
      <c r="D511" s="376"/>
      <c r="E511" s="246">
        <v>120</v>
      </c>
      <c r="F511" s="247"/>
      <c r="G511" s="248"/>
      <c r="H511" s="249"/>
      <c r="I511" s="243"/>
      <c r="J511" s="250"/>
      <c r="K511" s="243"/>
      <c r="M511" s="244" t="s">
        <v>760</v>
      </c>
      <c r="O511" s="232"/>
    </row>
    <row r="512" spans="1:80">
      <c r="A512" s="233">
        <v>146</v>
      </c>
      <c r="B512" s="234" t="s">
        <v>761</v>
      </c>
      <c r="C512" s="235" t="s">
        <v>762</v>
      </c>
      <c r="D512" s="236" t="s">
        <v>1856</v>
      </c>
      <c r="E512" s="237">
        <v>120</v>
      </c>
      <c r="F512" s="237">
        <v>0</v>
      </c>
      <c r="G512" s="238">
        <f>E512*F512</f>
        <v>0</v>
      </c>
      <c r="H512" s="239">
        <v>6.1799999999999997E-3</v>
      </c>
      <c r="I512" s="240">
        <f>E512*H512</f>
        <v>0.74159999999999993</v>
      </c>
      <c r="J512" s="239">
        <v>0</v>
      </c>
      <c r="K512" s="240">
        <f>E512*J512</f>
        <v>0</v>
      </c>
      <c r="O512" s="232">
        <v>2</v>
      </c>
      <c r="AA512" s="205">
        <v>1</v>
      </c>
      <c r="AB512" s="205">
        <v>1</v>
      </c>
      <c r="AC512" s="205">
        <v>1</v>
      </c>
      <c r="AZ512" s="205">
        <v>1</v>
      </c>
      <c r="BA512" s="205">
        <f>IF(AZ512=1,G512,0)</f>
        <v>0</v>
      </c>
      <c r="BB512" s="205">
        <f>IF(AZ512=2,G512,0)</f>
        <v>0</v>
      </c>
      <c r="BC512" s="205">
        <f>IF(AZ512=3,G512,0)</f>
        <v>0</v>
      </c>
      <c r="BD512" s="205">
        <f>IF(AZ512=4,G512,0)</f>
        <v>0</v>
      </c>
      <c r="BE512" s="205">
        <f>IF(AZ512=5,G512,0)</f>
        <v>0</v>
      </c>
      <c r="CA512" s="232">
        <v>1</v>
      </c>
      <c r="CB512" s="232">
        <v>1</v>
      </c>
    </row>
    <row r="513" spans="1:80">
      <c r="A513" s="241"/>
      <c r="B513" s="245"/>
      <c r="C513" s="375" t="s">
        <v>763</v>
      </c>
      <c r="D513" s="376"/>
      <c r="E513" s="246">
        <v>120</v>
      </c>
      <c r="F513" s="247"/>
      <c r="G513" s="248"/>
      <c r="H513" s="249"/>
      <c r="I513" s="243"/>
      <c r="J513" s="250"/>
      <c r="K513" s="243"/>
      <c r="M513" s="244">
        <v>120</v>
      </c>
      <c r="O513" s="232"/>
    </row>
    <row r="514" spans="1:80">
      <c r="A514" s="233">
        <v>147</v>
      </c>
      <c r="B514" s="234" t="s">
        <v>764</v>
      </c>
      <c r="C514" s="235" t="s">
        <v>765</v>
      </c>
      <c r="D514" s="236" t="s">
        <v>1739</v>
      </c>
      <c r="E514" s="237">
        <v>771.625</v>
      </c>
      <c r="F514" s="237">
        <v>0</v>
      </c>
      <c r="G514" s="238">
        <f>E514*F514</f>
        <v>0</v>
      </c>
      <c r="H514" s="239">
        <v>0</v>
      </c>
      <c r="I514" s="240">
        <f>E514*H514</f>
        <v>0</v>
      </c>
      <c r="J514" s="239">
        <v>-4.5999999999999999E-2</v>
      </c>
      <c r="K514" s="240">
        <f>E514*J514</f>
        <v>-35.494749999999996</v>
      </c>
      <c r="O514" s="232">
        <v>2</v>
      </c>
      <c r="AA514" s="205">
        <v>1</v>
      </c>
      <c r="AB514" s="205">
        <v>1</v>
      </c>
      <c r="AC514" s="205">
        <v>1</v>
      </c>
      <c r="AZ514" s="205">
        <v>1</v>
      </c>
      <c r="BA514" s="205">
        <f>IF(AZ514=1,G514,0)</f>
        <v>0</v>
      </c>
      <c r="BB514" s="205">
        <f>IF(AZ514=2,G514,0)</f>
        <v>0</v>
      </c>
      <c r="BC514" s="205">
        <f>IF(AZ514=3,G514,0)</f>
        <v>0</v>
      </c>
      <c r="BD514" s="205">
        <f>IF(AZ514=4,G514,0)</f>
        <v>0</v>
      </c>
      <c r="BE514" s="205">
        <f>IF(AZ514=5,G514,0)</f>
        <v>0</v>
      </c>
      <c r="CA514" s="232">
        <v>1</v>
      </c>
      <c r="CB514" s="232">
        <v>1</v>
      </c>
    </row>
    <row r="515" spans="1:80" ht="33.75">
      <c r="A515" s="241"/>
      <c r="B515" s="245"/>
      <c r="C515" s="375" t="s">
        <v>766</v>
      </c>
      <c r="D515" s="376"/>
      <c r="E515" s="246">
        <v>148.5</v>
      </c>
      <c r="F515" s="247"/>
      <c r="G515" s="248"/>
      <c r="H515" s="249"/>
      <c r="I515" s="243"/>
      <c r="J515" s="250"/>
      <c r="K515" s="243"/>
      <c r="M515" s="244" t="s">
        <v>766</v>
      </c>
      <c r="O515" s="232"/>
    </row>
    <row r="516" spans="1:80" ht="22.5">
      <c r="A516" s="241"/>
      <c r="B516" s="245"/>
      <c r="C516" s="375" t="s">
        <v>767</v>
      </c>
      <c r="D516" s="376"/>
      <c r="E516" s="246">
        <v>92.405000000000001</v>
      </c>
      <c r="F516" s="247"/>
      <c r="G516" s="248"/>
      <c r="H516" s="249"/>
      <c r="I516" s="243"/>
      <c r="J516" s="250"/>
      <c r="K516" s="243"/>
      <c r="M516" s="244" t="s">
        <v>767</v>
      </c>
      <c r="O516" s="232"/>
    </row>
    <row r="517" spans="1:80" ht="22.5">
      <c r="A517" s="241"/>
      <c r="B517" s="245"/>
      <c r="C517" s="375" t="s">
        <v>768</v>
      </c>
      <c r="D517" s="376"/>
      <c r="E517" s="246">
        <v>140.495</v>
      </c>
      <c r="F517" s="247"/>
      <c r="G517" s="248"/>
      <c r="H517" s="249"/>
      <c r="I517" s="243"/>
      <c r="J517" s="250"/>
      <c r="K517" s="243"/>
      <c r="M517" s="244" t="s">
        <v>768</v>
      </c>
      <c r="O517" s="232"/>
    </row>
    <row r="518" spans="1:80" ht="22.5">
      <c r="A518" s="241"/>
      <c r="B518" s="245"/>
      <c r="C518" s="375" t="s">
        <v>769</v>
      </c>
      <c r="D518" s="376"/>
      <c r="E518" s="246">
        <v>62.19</v>
      </c>
      <c r="F518" s="247"/>
      <c r="G518" s="248"/>
      <c r="H518" s="249"/>
      <c r="I518" s="243"/>
      <c r="J518" s="250"/>
      <c r="K518" s="243"/>
      <c r="M518" s="244" t="s">
        <v>769</v>
      </c>
      <c r="O518" s="232"/>
    </row>
    <row r="519" spans="1:80" ht="22.5">
      <c r="A519" s="241"/>
      <c r="B519" s="245"/>
      <c r="C519" s="375" t="s">
        <v>770</v>
      </c>
      <c r="D519" s="376"/>
      <c r="E519" s="246">
        <v>54.225000000000001</v>
      </c>
      <c r="F519" s="247"/>
      <c r="G519" s="248"/>
      <c r="H519" s="249"/>
      <c r="I519" s="243"/>
      <c r="J519" s="250"/>
      <c r="K519" s="243"/>
      <c r="M519" s="244" t="s">
        <v>770</v>
      </c>
      <c r="O519" s="232"/>
    </row>
    <row r="520" spans="1:80" ht="22.5">
      <c r="A520" s="241"/>
      <c r="B520" s="245"/>
      <c r="C520" s="375" t="s">
        <v>771</v>
      </c>
      <c r="D520" s="376"/>
      <c r="E520" s="246">
        <v>122.86</v>
      </c>
      <c r="F520" s="247"/>
      <c r="G520" s="248"/>
      <c r="H520" s="249"/>
      <c r="I520" s="243"/>
      <c r="J520" s="250"/>
      <c r="K520" s="243"/>
      <c r="M520" s="244" t="s">
        <v>771</v>
      </c>
      <c r="O520" s="232"/>
    </row>
    <row r="521" spans="1:80" ht="22.5">
      <c r="A521" s="241"/>
      <c r="B521" s="245"/>
      <c r="C521" s="375" t="s">
        <v>772</v>
      </c>
      <c r="D521" s="376"/>
      <c r="E521" s="246">
        <v>163.91</v>
      </c>
      <c r="F521" s="247"/>
      <c r="G521" s="248"/>
      <c r="H521" s="249"/>
      <c r="I521" s="243"/>
      <c r="J521" s="250"/>
      <c r="K521" s="243"/>
      <c r="M521" s="244" t="s">
        <v>772</v>
      </c>
      <c r="O521" s="232"/>
    </row>
    <row r="522" spans="1:80">
      <c r="A522" s="241"/>
      <c r="B522" s="245"/>
      <c r="C522" s="375" t="s">
        <v>773</v>
      </c>
      <c r="D522" s="376"/>
      <c r="E522" s="246">
        <v>-12.96</v>
      </c>
      <c r="F522" s="247"/>
      <c r="G522" s="248"/>
      <c r="H522" s="249"/>
      <c r="I522" s="243"/>
      <c r="J522" s="250"/>
      <c r="K522" s="243"/>
      <c r="M522" s="244" t="s">
        <v>773</v>
      </c>
      <c r="O522" s="232"/>
    </row>
    <row r="523" spans="1:80">
      <c r="A523" s="233">
        <v>148</v>
      </c>
      <c r="B523" s="234" t="s">
        <v>774</v>
      </c>
      <c r="C523" s="235" t="s">
        <v>775</v>
      </c>
      <c r="D523" s="236" t="s">
        <v>1739</v>
      </c>
      <c r="E523" s="237">
        <v>9.64</v>
      </c>
      <c r="F523" s="237">
        <v>0</v>
      </c>
      <c r="G523" s="238">
        <f>E523*F523</f>
        <v>0</v>
      </c>
      <c r="H523" s="239">
        <v>0</v>
      </c>
      <c r="I523" s="240">
        <f>E523*H523</f>
        <v>0</v>
      </c>
      <c r="J523" s="239">
        <v>-1.319E-2</v>
      </c>
      <c r="K523" s="240">
        <f>E523*J523</f>
        <v>-0.1271516</v>
      </c>
      <c r="O523" s="232">
        <v>2</v>
      </c>
      <c r="AA523" s="205">
        <v>1</v>
      </c>
      <c r="AB523" s="205">
        <v>1</v>
      </c>
      <c r="AC523" s="205">
        <v>1</v>
      </c>
      <c r="AZ523" s="205">
        <v>1</v>
      </c>
      <c r="BA523" s="205">
        <f>IF(AZ523=1,G523,0)</f>
        <v>0</v>
      </c>
      <c r="BB523" s="205">
        <f>IF(AZ523=2,G523,0)</f>
        <v>0</v>
      </c>
      <c r="BC523" s="205">
        <f>IF(AZ523=3,G523,0)</f>
        <v>0</v>
      </c>
      <c r="BD523" s="205">
        <f>IF(AZ523=4,G523,0)</f>
        <v>0</v>
      </c>
      <c r="BE523" s="205">
        <f>IF(AZ523=5,G523,0)</f>
        <v>0</v>
      </c>
      <c r="CA523" s="232">
        <v>1</v>
      </c>
      <c r="CB523" s="232">
        <v>1</v>
      </c>
    </row>
    <row r="524" spans="1:80" ht="33.75">
      <c r="A524" s="241"/>
      <c r="B524" s="245"/>
      <c r="C524" s="375" t="s">
        <v>776</v>
      </c>
      <c r="D524" s="376"/>
      <c r="E524" s="246">
        <v>9.64</v>
      </c>
      <c r="F524" s="247"/>
      <c r="G524" s="248"/>
      <c r="H524" s="249"/>
      <c r="I524" s="243"/>
      <c r="J524" s="250"/>
      <c r="K524" s="243"/>
      <c r="M524" s="244" t="s">
        <v>776</v>
      </c>
      <c r="O524" s="232"/>
    </row>
    <row r="525" spans="1:80">
      <c r="A525" s="233">
        <v>149</v>
      </c>
      <c r="B525" s="234" t="s">
        <v>777</v>
      </c>
      <c r="C525" s="235" t="s">
        <v>778</v>
      </c>
      <c r="D525" s="236" t="s">
        <v>1739</v>
      </c>
      <c r="E525" s="237">
        <v>174.12799999999999</v>
      </c>
      <c r="F525" s="237">
        <v>0</v>
      </c>
      <c r="G525" s="238">
        <f>E525*F525</f>
        <v>0</v>
      </c>
      <c r="H525" s="239">
        <v>0</v>
      </c>
      <c r="I525" s="240">
        <f>E525*H525</f>
        <v>0</v>
      </c>
      <c r="J525" s="239">
        <v>-1.4E-2</v>
      </c>
      <c r="K525" s="240">
        <f>E525*J525</f>
        <v>-2.437792</v>
      </c>
      <c r="O525" s="232">
        <v>2</v>
      </c>
      <c r="AA525" s="205">
        <v>1</v>
      </c>
      <c r="AB525" s="205">
        <v>1</v>
      </c>
      <c r="AC525" s="205">
        <v>1</v>
      </c>
      <c r="AZ525" s="205">
        <v>1</v>
      </c>
      <c r="BA525" s="205">
        <f>IF(AZ525=1,G525,0)</f>
        <v>0</v>
      </c>
      <c r="BB525" s="205">
        <f>IF(AZ525=2,G525,0)</f>
        <v>0</v>
      </c>
      <c r="BC525" s="205">
        <f>IF(AZ525=3,G525,0)</f>
        <v>0</v>
      </c>
      <c r="BD525" s="205">
        <f>IF(AZ525=4,G525,0)</f>
        <v>0</v>
      </c>
      <c r="BE525" s="205">
        <f>IF(AZ525=5,G525,0)</f>
        <v>0</v>
      </c>
      <c r="CA525" s="232">
        <v>1</v>
      </c>
      <c r="CB525" s="232">
        <v>1</v>
      </c>
    </row>
    <row r="526" spans="1:80" ht="22.5">
      <c r="A526" s="241"/>
      <c r="B526" s="245"/>
      <c r="C526" s="375" t="s">
        <v>779</v>
      </c>
      <c r="D526" s="376"/>
      <c r="E526" s="246">
        <v>174.12799999999999</v>
      </c>
      <c r="F526" s="247"/>
      <c r="G526" s="248"/>
      <c r="H526" s="249"/>
      <c r="I526" s="243"/>
      <c r="J526" s="250"/>
      <c r="K526" s="243"/>
      <c r="M526" s="244" t="s">
        <v>779</v>
      </c>
      <c r="O526" s="232"/>
    </row>
    <row r="527" spans="1:80">
      <c r="A527" s="233">
        <v>150</v>
      </c>
      <c r="B527" s="234" t="s">
        <v>780</v>
      </c>
      <c r="C527" s="235" t="s">
        <v>781</v>
      </c>
      <c r="D527" s="236" t="s">
        <v>1739</v>
      </c>
      <c r="E527" s="237">
        <v>655</v>
      </c>
      <c r="F527" s="237">
        <v>0</v>
      </c>
      <c r="G527" s="238">
        <f>E527*F527</f>
        <v>0</v>
      </c>
      <c r="H527" s="239">
        <v>0</v>
      </c>
      <c r="I527" s="240">
        <f>E527*H527</f>
        <v>0</v>
      </c>
      <c r="J527" s="239">
        <v>-6.8000000000000005E-2</v>
      </c>
      <c r="K527" s="240">
        <f>E527*J527</f>
        <v>-44.540000000000006</v>
      </c>
      <c r="O527" s="232">
        <v>2</v>
      </c>
      <c r="AA527" s="205">
        <v>1</v>
      </c>
      <c r="AB527" s="205">
        <v>1</v>
      </c>
      <c r="AC527" s="205">
        <v>1</v>
      </c>
      <c r="AZ527" s="205">
        <v>1</v>
      </c>
      <c r="BA527" s="205">
        <f>IF(AZ527=1,G527,0)</f>
        <v>0</v>
      </c>
      <c r="BB527" s="205">
        <f>IF(AZ527=2,G527,0)</f>
        <v>0</v>
      </c>
      <c r="BC527" s="205">
        <f>IF(AZ527=3,G527,0)</f>
        <v>0</v>
      </c>
      <c r="BD527" s="205">
        <f>IF(AZ527=4,G527,0)</f>
        <v>0</v>
      </c>
      <c r="BE527" s="205">
        <f>IF(AZ527=5,G527,0)</f>
        <v>0</v>
      </c>
      <c r="CA527" s="232">
        <v>1</v>
      </c>
      <c r="CB527" s="232">
        <v>1</v>
      </c>
    </row>
    <row r="528" spans="1:80">
      <c r="A528" s="241"/>
      <c r="B528" s="245"/>
      <c r="C528" s="375" t="s">
        <v>782</v>
      </c>
      <c r="D528" s="376"/>
      <c r="E528" s="246">
        <v>655</v>
      </c>
      <c r="F528" s="247"/>
      <c r="G528" s="248"/>
      <c r="H528" s="249"/>
      <c r="I528" s="243"/>
      <c r="J528" s="250"/>
      <c r="K528" s="243"/>
      <c r="M528" s="244" t="s">
        <v>782</v>
      </c>
      <c r="O528" s="232"/>
    </row>
    <row r="529" spans="1:80" ht="22.5">
      <c r="A529" s="233">
        <v>151</v>
      </c>
      <c r="B529" s="234" t="s">
        <v>783</v>
      </c>
      <c r="C529" s="235" t="s">
        <v>784</v>
      </c>
      <c r="D529" s="236" t="s">
        <v>1798</v>
      </c>
      <c r="E529" s="237">
        <v>10</v>
      </c>
      <c r="F529" s="237">
        <v>0</v>
      </c>
      <c r="G529" s="238">
        <f t="shared" ref="G529:G535" si="0">E529*F529</f>
        <v>0</v>
      </c>
      <c r="H529" s="239">
        <v>0</v>
      </c>
      <c r="I529" s="240">
        <f t="shared" ref="I529:I535" si="1">E529*H529</f>
        <v>0</v>
      </c>
      <c r="J529" s="239"/>
      <c r="K529" s="240">
        <f t="shared" ref="K529:K535" si="2">E529*J529</f>
        <v>0</v>
      </c>
      <c r="O529" s="232">
        <v>2</v>
      </c>
      <c r="AA529" s="205">
        <v>12</v>
      </c>
      <c r="AB529" s="205">
        <v>0</v>
      </c>
      <c r="AC529" s="205">
        <v>6</v>
      </c>
      <c r="AZ529" s="205">
        <v>1</v>
      </c>
      <c r="BA529" s="205">
        <f t="shared" ref="BA529:BA535" si="3">IF(AZ529=1,G529,0)</f>
        <v>0</v>
      </c>
      <c r="BB529" s="205">
        <f t="shared" ref="BB529:BB535" si="4">IF(AZ529=2,G529,0)</f>
        <v>0</v>
      </c>
      <c r="BC529" s="205">
        <f t="shared" ref="BC529:BC535" si="5">IF(AZ529=3,G529,0)</f>
        <v>0</v>
      </c>
      <c r="BD529" s="205">
        <f t="shared" ref="BD529:BD535" si="6">IF(AZ529=4,G529,0)</f>
        <v>0</v>
      </c>
      <c r="BE529" s="205">
        <f t="shared" ref="BE529:BE535" si="7">IF(AZ529=5,G529,0)</f>
        <v>0</v>
      </c>
      <c r="CA529" s="232">
        <v>12</v>
      </c>
      <c r="CB529" s="232">
        <v>0</v>
      </c>
    </row>
    <row r="530" spans="1:80">
      <c r="A530" s="233">
        <v>152</v>
      </c>
      <c r="B530" s="234" t="s">
        <v>785</v>
      </c>
      <c r="C530" s="235" t="s">
        <v>786</v>
      </c>
      <c r="D530" s="236" t="s">
        <v>1772</v>
      </c>
      <c r="E530" s="237">
        <v>421.68726479999998</v>
      </c>
      <c r="F530" s="237">
        <v>0</v>
      </c>
      <c r="G530" s="238">
        <f t="shared" si="0"/>
        <v>0</v>
      </c>
      <c r="H530" s="239">
        <v>0</v>
      </c>
      <c r="I530" s="240">
        <f t="shared" si="1"/>
        <v>0</v>
      </c>
      <c r="J530" s="239"/>
      <c r="K530" s="240">
        <f t="shared" si="2"/>
        <v>0</v>
      </c>
      <c r="O530" s="232">
        <v>2</v>
      </c>
      <c r="AA530" s="205">
        <v>8</v>
      </c>
      <c r="AB530" s="205">
        <v>0</v>
      </c>
      <c r="AC530" s="205">
        <v>3</v>
      </c>
      <c r="AZ530" s="205">
        <v>1</v>
      </c>
      <c r="BA530" s="205">
        <f t="shared" si="3"/>
        <v>0</v>
      </c>
      <c r="BB530" s="205">
        <f t="shared" si="4"/>
        <v>0</v>
      </c>
      <c r="BC530" s="205">
        <f t="shared" si="5"/>
        <v>0</v>
      </c>
      <c r="BD530" s="205">
        <f t="shared" si="6"/>
        <v>0</v>
      </c>
      <c r="BE530" s="205">
        <f t="shared" si="7"/>
        <v>0</v>
      </c>
      <c r="CA530" s="232">
        <v>8</v>
      </c>
      <c r="CB530" s="232">
        <v>0</v>
      </c>
    </row>
    <row r="531" spans="1:80">
      <c r="A531" s="233">
        <v>153</v>
      </c>
      <c r="B531" s="234" t="s">
        <v>787</v>
      </c>
      <c r="C531" s="235" t="s">
        <v>788</v>
      </c>
      <c r="D531" s="236" t="s">
        <v>1772</v>
      </c>
      <c r="E531" s="237">
        <v>843.37452959999996</v>
      </c>
      <c r="F531" s="237">
        <v>0</v>
      </c>
      <c r="G531" s="238">
        <f t="shared" si="0"/>
        <v>0</v>
      </c>
      <c r="H531" s="239">
        <v>0</v>
      </c>
      <c r="I531" s="240">
        <f t="shared" si="1"/>
        <v>0</v>
      </c>
      <c r="J531" s="239"/>
      <c r="K531" s="240">
        <f t="shared" si="2"/>
        <v>0</v>
      </c>
      <c r="O531" s="232">
        <v>2</v>
      </c>
      <c r="AA531" s="205">
        <v>8</v>
      </c>
      <c r="AB531" s="205">
        <v>1</v>
      </c>
      <c r="AC531" s="205">
        <v>3</v>
      </c>
      <c r="AZ531" s="205">
        <v>1</v>
      </c>
      <c r="BA531" s="205">
        <f t="shared" si="3"/>
        <v>0</v>
      </c>
      <c r="BB531" s="205">
        <f t="shared" si="4"/>
        <v>0</v>
      </c>
      <c r="BC531" s="205">
        <f t="shared" si="5"/>
        <v>0</v>
      </c>
      <c r="BD531" s="205">
        <f t="shared" si="6"/>
        <v>0</v>
      </c>
      <c r="BE531" s="205">
        <f t="shared" si="7"/>
        <v>0</v>
      </c>
      <c r="CA531" s="232">
        <v>8</v>
      </c>
      <c r="CB531" s="232">
        <v>1</v>
      </c>
    </row>
    <row r="532" spans="1:80">
      <c r="A532" s="233">
        <v>154</v>
      </c>
      <c r="B532" s="234" t="s">
        <v>789</v>
      </c>
      <c r="C532" s="235" t="s">
        <v>790</v>
      </c>
      <c r="D532" s="236" t="s">
        <v>1772</v>
      </c>
      <c r="E532" s="237">
        <v>7590.3707664000003</v>
      </c>
      <c r="F532" s="237">
        <v>0</v>
      </c>
      <c r="G532" s="238">
        <f t="shared" si="0"/>
        <v>0</v>
      </c>
      <c r="H532" s="239">
        <v>0</v>
      </c>
      <c r="I532" s="240">
        <f t="shared" si="1"/>
        <v>0</v>
      </c>
      <c r="J532" s="239"/>
      <c r="K532" s="240">
        <f t="shared" si="2"/>
        <v>0</v>
      </c>
      <c r="O532" s="232">
        <v>2</v>
      </c>
      <c r="AA532" s="205">
        <v>8</v>
      </c>
      <c r="AB532" s="205">
        <v>1</v>
      </c>
      <c r="AC532" s="205">
        <v>3</v>
      </c>
      <c r="AZ532" s="205">
        <v>1</v>
      </c>
      <c r="BA532" s="205">
        <f t="shared" si="3"/>
        <v>0</v>
      </c>
      <c r="BB532" s="205">
        <f t="shared" si="4"/>
        <v>0</v>
      </c>
      <c r="BC532" s="205">
        <f t="shared" si="5"/>
        <v>0</v>
      </c>
      <c r="BD532" s="205">
        <f t="shared" si="6"/>
        <v>0</v>
      </c>
      <c r="BE532" s="205">
        <f t="shared" si="7"/>
        <v>0</v>
      </c>
      <c r="CA532" s="232">
        <v>8</v>
      </c>
      <c r="CB532" s="232">
        <v>1</v>
      </c>
    </row>
    <row r="533" spans="1:80">
      <c r="A533" s="233">
        <v>155</v>
      </c>
      <c r="B533" s="234" t="s">
        <v>791</v>
      </c>
      <c r="C533" s="235" t="s">
        <v>792</v>
      </c>
      <c r="D533" s="236" t="s">
        <v>1772</v>
      </c>
      <c r="E533" s="237">
        <v>843.37452959999996</v>
      </c>
      <c r="F533" s="237">
        <v>0</v>
      </c>
      <c r="G533" s="238">
        <f t="shared" si="0"/>
        <v>0</v>
      </c>
      <c r="H533" s="239">
        <v>0</v>
      </c>
      <c r="I533" s="240">
        <f t="shared" si="1"/>
        <v>0</v>
      </c>
      <c r="J533" s="239"/>
      <c r="K533" s="240">
        <f t="shared" si="2"/>
        <v>0</v>
      </c>
      <c r="O533" s="232">
        <v>2</v>
      </c>
      <c r="AA533" s="205">
        <v>8</v>
      </c>
      <c r="AB533" s="205">
        <v>1</v>
      </c>
      <c r="AC533" s="205">
        <v>3</v>
      </c>
      <c r="AZ533" s="205">
        <v>1</v>
      </c>
      <c r="BA533" s="205">
        <f t="shared" si="3"/>
        <v>0</v>
      </c>
      <c r="BB533" s="205">
        <f t="shared" si="4"/>
        <v>0</v>
      </c>
      <c r="BC533" s="205">
        <f t="shared" si="5"/>
        <v>0</v>
      </c>
      <c r="BD533" s="205">
        <f t="shared" si="6"/>
        <v>0</v>
      </c>
      <c r="BE533" s="205">
        <f t="shared" si="7"/>
        <v>0</v>
      </c>
      <c r="CA533" s="232">
        <v>8</v>
      </c>
      <c r="CB533" s="232">
        <v>1</v>
      </c>
    </row>
    <row r="534" spans="1:80">
      <c r="A534" s="233">
        <v>156</v>
      </c>
      <c r="B534" s="234" t="s">
        <v>793</v>
      </c>
      <c r="C534" s="235" t="s">
        <v>794</v>
      </c>
      <c r="D534" s="236" t="s">
        <v>1772</v>
      </c>
      <c r="E534" s="237">
        <v>3373.4981183999998</v>
      </c>
      <c r="F534" s="237">
        <v>0</v>
      </c>
      <c r="G534" s="238">
        <f t="shared" si="0"/>
        <v>0</v>
      </c>
      <c r="H534" s="239">
        <v>0</v>
      </c>
      <c r="I534" s="240">
        <f t="shared" si="1"/>
        <v>0</v>
      </c>
      <c r="J534" s="239"/>
      <c r="K534" s="240">
        <f t="shared" si="2"/>
        <v>0</v>
      </c>
      <c r="O534" s="232">
        <v>2</v>
      </c>
      <c r="AA534" s="205">
        <v>8</v>
      </c>
      <c r="AB534" s="205">
        <v>0</v>
      </c>
      <c r="AC534" s="205">
        <v>3</v>
      </c>
      <c r="AZ534" s="205">
        <v>1</v>
      </c>
      <c r="BA534" s="205">
        <f t="shared" si="3"/>
        <v>0</v>
      </c>
      <c r="BB534" s="205">
        <f t="shared" si="4"/>
        <v>0</v>
      </c>
      <c r="BC534" s="205">
        <f t="shared" si="5"/>
        <v>0</v>
      </c>
      <c r="BD534" s="205">
        <f t="shared" si="6"/>
        <v>0</v>
      </c>
      <c r="BE534" s="205">
        <f t="shared" si="7"/>
        <v>0</v>
      </c>
      <c r="CA534" s="232">
        <v>8</v>
      </c>
      <c r="CB534" s="232">
        <v>0</v>
      </c>
    </row>
    <row r="535" spans="1:80">
      <c r="A535" s="233">
        <v>157</v>
      </c>
      <c r="B535" s="234" t="s">
        <v>795</v>
      </c>
      <c r="C535" s="235" t="s">
        <v>796</v>
      </c>
      <c r="D535" s="236" t="s">
        <v>1772</v>
      </c>
      <c r="E535" s="237">
        <v>843.37452959999996</v>
      </c>
      <c r="F535" s="237">
        <v>0</v>
      </c>
      <c r="G535" s="238">
        <f t="shared" si="0"/>
        <v>0</v>
      </c>
      <c r="H535" s="239">
        <v>0</v>
      </c>
      <c r="I535" s="240">
        <f t="shared" si="1"/>
        <v>0</v>
      </c>
      <c r="J535" s="239"/>
      <c r="K535" s="240">
        <f t="shared" si="2"/>
        <v>0</v>
      </c>
      <c r="O535" s="232">
        <v>2</v>
      </c>
      <c r="AA535" s="205">
        <v>8</v>
      </c>
      <c r="AB535" s="205">
        <v>0</v>
      </c>
      <c r="AC535" s="205">
        <v>3</v>
      </c>
      <c r="AZ535" s="205">
        <v>1</v>
      </c>
      <c r="BA535" s="205">
        <f t="shared" si="3"/>
        <v>0</v>
      </c>
      <c r="BB535" s="205">
        <f t="shared" si="4"/>
        <v>0</v>
      </c>
      <c r="BC535" s="205">
        <f t="shared" si="5"/>
        <v>0</v>
      </c>
      <c r="BD535" s="205">
        <f t="shared" si="6"/>
        <v>0</v>
      </c>
      <c r="BE535" s="205">
        <f t="shared" si="7"/>
        <v>0</v>
      </c>
      <c r="CA535" s="232">
        <v>8</v>
      </c>
      <c r="CB535" s="232">
        <v>0</v>
      </c>
    </row>
    <row r="536" spans="1:80">
      <c r="A536" s="251"/>
      <c r="B536" s="252" t="s">
        <v>1662</v>
      </c>
      <c r="C536" s="253" t="s">
        <v>2258</v>
      </c>
      <c r="D536" s="254"/>
      <c r="E536" s="255"/>
      <c r="F536" s="256"/>
      <c r="G536" s="257">
        <f>SUM(G430:G535)</f>
        <v>0</v>
      </c>
      <c r="H536" s="258"/>
      <c r="I536" s="259">
        <f>SUM(I430:I535)</f>
        <v>5.5414223099999997</v>
      </c>
      <c r="J536" s="258"/>
      <c r="K536" s="259">
        <f>SUM(K430:K535)</f>
        <v>-843.37452959999996</v>
      </c>
      <c r="O536" s="232">
        <v>4</v>
      </c>
      <c r="BA536" s="260">
        <f>SUM(BA430:BA535)</f>
        <v>0</v>
      </c>
      <c r="BB536" s="260">
        <f>SUM(BB430:BB535)</f>
        <v>0</v>
      </c>
      <c r="BC536" s="260">
        <f>SUM(BC430:BC535)</f>
        <v>0</v>
      </c>
      <c r="BD536" s="260">
        <f>SUM(BD430:BD535)</f>
        <v>0</v>
      </c>
      <c r="BE536" s="260">
        <f>SUM(BE430:BE535)</f>
        <v>0</v>
      </c>
    </row>
    <row r="537" spans="1:80">
      <c r="A537" s="222" t="s">
        <v>1659</v>
      </c>
      <c r="B537" s="223" t="s">
        <v>797</v>
      </c>
      <c r="C537" s="224" t="s">
        <v>798</v>
      </c>
      <c r="D537" s="225"/>
      <c r="E537" s="226"/>
      <c r="F537" s="226"/>
      <c r="G537" s="227"/>
      <c r="H537" s="228"/>
      <c r="I537" s="229"/>
      <c r="J537" s="230"/>
      <c r="K537" s="231"/>
      <c r="O537" s="232">
        <v>1</v>
      </c>
    </row>
    <row r="538" spans="1:80">
      <c r="A538" s="233">
        <v>158</v>
      </c>
      <c r="B538" s="234" t="s">
        <v>800</v>
      </c>
      <c r="C538" s="235" t="s">
        <v>801</v>
      </c>
      <c r="D538" s="236" t="s">
        <v>1772</v>
      </c>
      <c r="E538" s="237">
        <v>980.19214403499996</v>
      </c>
      <c r="F538" s="237">
        <v>0</v>
      </c>
      <c r="G538" s="238">
        <f>E538*F538</f>
        <v>0</v>
      </c>
      <c r="H538" s="239">
        <v>0</v>
      </c>
      <c r="I538" s="240">
        <f>E538*H538</f>
        <v>0</v>
      </c>
      <c r="J538" s="239"/>
      <c r="K538" s="240">
        <f>E538*J538</f>
        <v>0</v>
      </c>
      <c r="O538" s="232">
        <v>2</v>
      </c>
      <c r="AA538" s="205">
        <v>7</v>
      </c>
      <c r="AB538" s="205">
        <v>1</v>
      </c>
      <c r="AC538" s="205">
        <v>2</v>
      </c>
      <c r="AZ538" s="205">
        <v>1</v>
      </c>
      <c r="BA538" s="205">
        <f>IF(AZ538=1,G538,0)</f>
        <v>0</v>
      </c>
      <c r="BB538" s="205">
        <f>IF(AZ538=2,G538,0)</f>
        <v>0</v>
      </c>
      <c r="BC538" s="205">
        <f>IF(AZ538=3,G538,0)</f>
        <v>0</v>
      </c>
      <c r="BD538" s="205">
        <f>IF(AZ538=4,G538,0)</f>
        <v>0</v>
      </c>
      <c r="BE538" s="205">
        <f>IF(AZ538=5,G538,0)</f>
        <v>0</v>
      </c>
      <c r="CA538" s="232">
        <v>7</v>
      </c>
      <c r="CB538" s="232">
        <v>1</v>
      </c>
    </row>
    <row r="539" spans="1:80">
      <c r="A539" s="251"/>
      <c r="B539" s="252" t="s">
        <v>1662</v>
      </c>
      <c r="C539" s="253" t="s">
        <v>799</v>
      </c>
      <c r="D539" s="254"/>
      <c r="E539" s="255"/>
      <c r="F539" s="256"/>
      <c r="G539" s="257">
        <f>SUM(G537:G538)</f>
        <v>0</v>
      </c>
      <c r="H539" s="258"/>
      <c r="I539" s="259">
        <f>SUM(I537:I538)</f>
        <v>0</v>
      </c>
      <c r="J539" s="258"/>
      <c r="K539" s="259">
        <f>SUM(K537:K538)</f>
        <v>0</v>
      </c>
      <c r="O539" s="232">
        <v>4</v>
      </c>
      <c r="BA539" s="260">
        <f>SUM(BA537:BA538)</f>
        <v>0</v>
      </c>
      <c r="BB539" s="260">
        <f>SUM(BB537:BB538)</f>
        <v>0</v>
      </c>
      <c r="BC539" s="260">
        <f>SUM(BC537:BC538)</f>
        <v>0</v>
      </c>
      <c r="BD539" s="260">
        <f>SUM(BD537:BD538)</f>
        <v>0</v>
      </c>
      <c r="BE539" s="260">
        <f>SUM(BE537:BE538)</f>
        <v>0</v>
      </c>
    </row>
    <row r="540" spans="1:80">
      <c r="A540" s="222" t="s">
        <v>1659</v>
      </c>
      <c r="B540" s="223" t="s">
        <v>802</v>
      </c>
      <c r="C540" s="224" t="s">
        <v>803</v>
      </c>
      <c r="D540" s="225"/>
      <c r="E540" s="226"/>
      <c r="F540" s="226"/>
      <c r="G540" s="227"/>
      <c r="H540" s="228"/>
      <c r="I540" s="229"/>
      <c r="J540" s="230"/>
      <c r="K540" s="231"/>
      <c r="O540" s="232">
        <v>1</v>
      </c>
    </row>
    <row r="541" spans="1:80" ht="22.5">
      <c r="A541" s="233">
        <v>159</v>
      </c>
      <c r="B541" s="234" t="s">
        <v>805</v>
      </c>
      <c r="C541" s="235" t="s">
        <v>806</v>
      </c>
      <c r="D541" s="236" t="s">
        <v>1739</v>
      </c>
      <c r="E541" s="237">
        <v>802.40940000000001</v>
      </c>
      <c r="F541" s="237">
        <v>0</v>
      </c>
      <c r="G541" s="238">
        <f>E541*F541</f>
        <v>0</v>
      </c>
      <c r="H541" s="239">
        <v>2.9999999999999997E-4</v>
      </c>
      <c r="I541" s="240">
        <f>E541*H541</f>
        <v>0.24072281999999998</v>
      </c>
      <c r="J541" s="239">
        <v>0</v>
      </c>
      <c r="K541" s="240">
        <f>E541*J541</f>
        <v>0</v>
      </c>
      <c r="O541" s="232">
        <v>2</v>
      </c>
      <c r="AA541" s="205">
        <v>1</v>
      </c>
      <c r="AB541" s="205">
        <v>7</v>
      </c>
      <c r="AC541" s="205">
        <v>7</v>
      </c>
      <c r="AZ541" s="205">
        <v>2</v>
      </c>
      <c r="BA541" s="205">
        <f>IF(AZ541=1,G541,0)</f>
        <v>0</v>
      </c>
      <c r="BB541" s="205">
        <f>IF(AZ541=2,G541,0)</f>
        <v>0</v>
      </c>
      <c r="BC541" s="205">
        <f>IF(AZ541=3,G541,0)</f>
        <v>0</v>
      </c>
      <c r="BD541" s="205">
        <f>IF(AZ541=4,G541,0)</f>
        <v>0</v>
      </c>
      <c r="BE541" s="205">
        <f>IF(AZ541=5,G541,0)</f>
        <v>0</v>
      </c>
      <c r="CA541" s="232">
        <v>1</v>
      </c>
      <c r="CB541" s="232">
        <v>7</v>
      </c>
    </row>
    <row r="542" spans="1:80" ht="33.75">
      <c r="A542" s="241"/>
      <c r="B542" s="245"/>
      <c r="C542" s="375" t="s">
        <v>807</v>
      </c>
      <c r="D542" s="376"/>
      <c r="E542" s="246">
        <v>464.28750000000002</v>
      </c>
      <c r="F542" s="247"/>
      <c r="G542" s="248"/>
      <c r="H542" s="249"/>
      <c r="I542" s="243"/>
      <c r="J542" s="250"/>
      <c r="K542" s="243"/>
      <c r="M542" s="244" t="s">
        <v>807</v>
      </c>
      <c r="O542" s="232"/>
    </row>
    <row r="543" spans="1:80">
      <c r="A543" s="241"/>
      <c r="B543" s="245"/>
      <c r="C543" s="375" t="s">
        <v>808</v>
      </c>
      <c r="D543" s="376"/>
      <c r="E543" s="246">
        <v>0.2044</v>
      </c>
      <c r="F543" s="247"/>
      <c r="G543" s="248"/>
      <c r="H543" s="249"/>
      <c r="I543" s="243"/>
      <c r="J543" s="250"/>
      <c r="K543" s="243"/>
      <c r="M543" s="244" t="s">
        <v>808</v>
      </c>
      <c r="O543" s="232"/>
    </row>
    <row r="544" spans="1:80">
      <c r="A544" s="241"/>
      <c r="B544" s="245"/>
      <c r="C544" s="375" t="s">
        <v>809</v>
      </c>
      <c r="D544" s="376"/>
      <c r="E544" s="246">
        <v>0.24379999999999999</v>
      </c>
      <c r="F544" s="247"/>
      <c r="G544" s="248"/>
      <c r="H544" s="249"/>
      <c r="I544" s="243"/>
      <c r="J544" s="250"/>
      <c r="K544" s="243"/>
      <c r="M544" s="244" t="s">
        <v>809</v>
      </c>
      <c r="O544" s="232"/>
    </row>
    <row r="545" spans="1:80">
      <c r="A545" s="241"/>
      <c r="B545" s="245"/>
      <c r="C545" s="375" t="s">
        <v>810</v>
      </c>
      <c r="D545" s="376"/>
      <c r="E545" s="246">
        <v>-0.61870000000000003</v>
      </c>
      <c r="F545" s="247"/>
      <c r="G545" s="248"/>
      <c r="H545" s="249"/>
      <c r="I545" s="243"/>
      <c r="J545" s="250"/>
      <c r="K545" s="243"/>
      <c r="M545" s="244" t="s">
        <v>810</v>
      </c>
      <c r="O545" s="232"/>
    </row>
    <row r="546" spans="1:80" ht="22.5">
      <c r="A546" s="241"/>
      <c r="B546" s="245"/>
      <c r="C546" s="375" t="s">
        <v>811</v>
      </c>
      <c r="D546" s="376"/>
      <c r="E546" s="246">
        <v>38.576300000000003</v>
      </c>
      <c r="F546" s="247"/>
      <c r="G546" s="248"/>
      <c r="H546" s="249"/>
      <c r="I546" s="243"/>
      <c r="J546" s="250"/>
      <c r="K546" s="243"/>
      <c r="M546" s="244" t="s">
        <v>811</v>
      </c>
      <c r="O546" s="232"/>
    </row>
    <row r="547" spans="1:80" ht="22.5">
      <c r="A547" s="241"/>
      <c r="B547" s="245"/>
      <c r="C547" s="375" t="s">
        <v>812</v>
      </c>
      <c r="D547" s="376"/>
      <c r="E547" s="246">
        <v>206.53</v>
      </c>
      <c r="F547" s="247"/>
      <c r="G547" s="248"/>
      <c r="H547" s="249"/>
      <c r="I547" s="243"/>
      <c r="J547" s="250"/>
      <c r="K547" s="243"/>
      <c r="M547" s="244" t="s">
        <v>812</v>
      </c>
      <c r="O547" s="232"/>
    </row>
    <row r="548" spans="1:80" ht="22.5">
      <c r="A548" s="241"/>
      <c r="B548" s="245"/>
      <c r="C548" s="375" t="s">
        <v>813</v>
      </c>
      <c r="D548" s="376"/>
      <c r="E548" s="246">
        <v>56.686300000000003</v>
      </c>
      <c r="F548" s="247"/>
      <c r="G548" s="248"/>
      <c r="H548" s="249"/>
      <c r="I548" s="243"/>
      <c r="J548" s="250"/>
      <c r="K548" s="243"/>
      <c r="M548" s="244" t="s">
        <v>813</v>
      </c>
      <c r="O548" s="232"/>
    </row>
    <row r="549" spans="1:80">
      <c r="A549" s="241"/>
      <c r="B549" s="245"/>
      <c r="C549" s="375" t="s">
        <v>814</v>
      </c>
      <c r="D549" s="376"/>
      <c r="E549" s="246">
        <v>1.5</v>
      </c>
      <c r="F549" s="247"/>
      <c r="G549" s="248"/>
      <c r="H549" s="249"/>
      <c r="I549" s="243"/>
      <c r="J549" s="250"/>
      <c r="K549" s="243"/>
      <c r="M549" s="244" t="s">
        <v>814</v>
      </c>
      <c r="O549" s="232"/>
    </row>
    <row r="550" spans="1:80" ht="22.5">
      <c r="A550" s="241"/>
      <c r="B550" s="245"/>
      <c r="C550" s="375" t="s">
        <v>815</v>
      </c>
      <c r="D550" s="376"/>
      <c r="E550" s="246">
        <v>35</v>
      </c>
      <c r="F550" s="247"/>
      <c r="G550" s="248"/>
      <c r="H550" s="249"/>
      <c r="I550" s="243"/>
      <c r="J550" s="250"/>
      <c r="K550" s="243"/>
      <c r="M550" s="244" t="s">
        <v>815</v>
      </c>
      <c r="O550" s="232"/>
    </row>
    <row r="551" spans="1:80" ht="22.5">
      <c r="A551" s="233">
        <v>160</v>
      </c>
      <c r="B551" s="234" t="s">
        <v>816</v>
      </c>
      <c r="C551" s="235" t="s">
        <v>817</v>
      </c>
      <c r="D551" s="236" t="s">
        <v>1739</v>
      </c>
      <c r="E551" s="237">
        <v>39.6</v>
      </c>
      <c r="F551" s="237">
        <v>0</v>
      </c>
      <c r="G551" s="238">
        <f>E551*F551</f>
        <v>0</v>
      </c>
      <c r="H551" s="239">
        <v>5.1999999999999995E-4</v>
      </c>
      <c r="I551" s="240">
        <f>E551*H551</f>
        <v>2.0591999999999999E-2</v>
      </c>
      <c r="J551" s="239">
        <v>0</v>
      </c>
      <c r="K551" s="240">
        <f>E551*J551</f>
        <v>0</v>
      </c>
      <c r="O551" s="232">
        <v>2</v>
      </c>
      <c r="AA551" s="205">
        <v>1</v>
      </c>
      <c r="AB551" s="205">
        <v>7</v>
      </c>
      <c r="AC551" s="205">
        <v>7</v>
      </c>
      <c r="AZ551" s="205">
        <v>2</v>
      </c>
      <c r="BA551" s="205">
        <f>IF(AZ551=1,G551,0)</f>
        <v>0</v>
      </c>
      <c r="BB551" s="205">
        <f>IF(AZ551=2,G551,0)</f>
        <v>0</v>
      </c>
      <c r="BC551" s="205">
        <f>IF(AZ551=3,G551,0)</f>
        <v>0</v>
      </c>
      <c r="BD551" s="205">
        <f>IF(AZ551=4,G551,0)</f>
        <v>0</v>
      </c>
      <c r="BE551" s="205">
        <f>IF(AZ551=5,G551,0)</f>
        <v>0</v>
      </c>
      <c r="CA551" s="232">
        <v>1</v>
      </c>
      <c r="CB551" s="232">
        <v>7</v>
      </c>
    </row>
    <row r="552" spans="1:80" ht="22.5">
      <c r="A552" s="241"/>
      <c r="B552" s="245"/>
      <c r="C552" s="375" t="s">
        <v>818</v>
      </c>
      <c r="D552" s="376"/>
      <c r="E552" s="246">
        <v>21.6</v>
      </c>
      <c r="F552" s="247"/>
      <c r="G552" s="248"/>
      <c r="H552" s="249"/>
      <c r="I552" s="243"/>
      <c r="J552" s="250"/>
      <c r="K552" s="243"/>
      <c r="M552" s="244" t="s">
        <v>818</v>
      </c>
      <c r="O552" s="232"/>
    </row>
    <row r="553" spans="1:80">
      <c r="A553" s="241"/>
      <c r="B553" s="245"/>
      <c r="C553" s="375" t="s">
        <v>819</v>
      </c>
      <c r="D553" s="376"/>
      <c r="E553" s="246">
        <v>18</v>
      </c>
      <c r="F553" s="247"/>
      <c r="G553" s="248"/>
      <c r="H553" s="249"/>
      <c r="I553" s="243"/>
      <c r="J553" s="250"/>
      <c r="K553" s="243"/>
      <c r="M553" s="244" t="s">
        <v>819</v>
      </c>
      <c r="O553" s="232"/>
    </row>
    <row r="554" spans="1:80">
      <c r="A554" s="233">
        <v>161</v>
      </c>
      <c r="B554" s="234" t="s">
        <v>820</v>
      </c>
      <c r="C554" s="235" t="s">
        <v>821</v>
      </c>
      <c r="D554" s="236" t="s">
        <v>1739</v>
      </c>
      <c r="E554" s="237">
        <v>694.38</v>
      </c>
      <c r="F554" s="237">
        <v>0</v>
      </c>
      <c r="G554" s="238">
        <f>E554*F554</f>
        <v>0</v>
      </c>
      <c r="H554" s="239">
        <v>0</v>
      </c>
      <c r="I554" s="240">
        <f>E554*H554</f>
        <v>0</v>
      </c>
      <c r="J554" s="239">
        <v>-1.15E-3</v>
      </c>
      <c r="K554" s="240">
        <f>E554*J554</f>
        <v>-0.79853699999999994</v>
      </c>
      <c r="O554" s="232">
        <v>2</v>
      </c>
      <c r="AA554" s="205">
        <v>1</v>
      </c>
      <c r="AB554" s="205">
        <v>7</v>
      </c>
      <c r="AC554" s="205">
        <v>7</v>
      </c>
      <c r="AZ554" s="205">
        <v>2</v>
      </c>
      <c r="BA554" s="205">
        <f>IF(AZ554=1,G554,0)</f>
        <v>0</v>
      </c>
      <c r="BB554" s="205">
        <f>IF(AZ554=2,G554,0)</f>
        <v>0</v>
      </c>
      <c r="BC554" s="205">
        <f>IF(AZ554=3,G554,0)</f>
        <v>0</v>
      </c>
      <c r="BD554" s="205">
        <f>IF(AZ554=4,G554,0)</f>
        <v>0</v>
      </c>
      <c r="BE554" s="205">
        <f>IF(AZ554=5,G554,0)</f>
        <v>0</v>
      </c>
      <c r="CA554" s="232">
        <v>1</v>
      </c>
      <c r="CB554" s="232">
        <v>7</v>
      </c>
    </row>
    <row r="555" spans="1:80" ht="22.5">
      <c r="A555" s="241"/>
      <c r="B555" s="245"/>
      <c r="C555" s="375" t="s">
        <v>822</v>
      </c>
      <c r="D555" s="376"/>
      <c r="E555" s="246">
        <v>694.38</v>
      </c>
      <c r="F555" s="247"/>
      <c r="G555" s="248"/>
      <c r="H555" s="249"/>
      <c r="I555" s="243"/>
      <c r="J555" s="250"/>
      <c r="K555" s="243"/>
      <c r="M555" s="244" t="s">
        <v>822</v>
      </c>
      <c r="O555" s="232"/>
    </row>
    <row r="556" spans="1:80">
      <c r="A556" s="233">
        <v>162</v>
      </c>
      <c r="B556" s="234" t="s">
        <v>823</v>
      </c>
      <c r="C556" s="235" t="s">
        <v>824</v>
      </c>
      <c r="D556" s="236" t="s">
        <v>1739</v>
      </c>
      <c r="E556" s="237">
        <v>802.40940000000001</v>
      </c>
      <c r="F556" s="237">
        <v>0</v>
      </c>
      <c r="G556" s="238">
        <f>E556*F556</f>
        <v>0</v>
      </c>
      <c r="H556" s="239">
        <v>0</v>
      </c>
      <c r="I556" s="240">
        <f>E556*H556</f>
        <v>0</v>
      </c>
      <c r="J556" s="239">
        <v>-9.7400000000000004E-3</v>
      </c>
      <c r="K556" s="240">
        <f>E556*J556</f>
        <v>-7.8154675560000006</v>
      </c>
      <c r="O556" s="232">
        <v>2</v>
      </c>
      <c r="AA556" s="205">
        <v>1</v>
      </c>
      <c r="AB556" s="205">
        <v>7</v>
      </c>
      <c r="AC556" s="205">
        <v>7</v>
      </c>
      <c r="AZ556" s="205">
        <v>2</v>
      </c>
      <c r="BA556" s="205">
        <f>IF(AZ556=1,G556,0)</f>
        <v>0</v>
      </c>
      <c r="BB556" s="205">
        <f>IF(AZ556=2,G556,0)</f>
        <v>0</v>
      </c>
      <c r="BC556" s="205">
        <f>IF(AZ556=3,G556,0)</f>
        <v>0</v>
      </c>
      <c r="BD556" s="205">
        <f>IF(AZ556=4,G556,0)</f>
        <v>0</v>
      </c>
      <c r="BE556" s="205">
        <f>IF(AZ556=5,G556,0)</f>
        <v>0</v>
      </c>
      <c r="CA556" s="232">
        <v>1</v>
      </c>
      <c r="CB556" s="232">
        <v>7</v>
      </c>
    </row>
    <row r="557" spans="1:80">
      <c r="A557" s="241"/>
      <c r="B557" s="245"/>
      <c r="C557" s="375" t="s">
        <v>825</v>
      </c>
      <c r="D557" s="376"/>
      <c r="E557" s="246">
        <v>802.40940000000001</v>
      </c>
      <c r="F557" s="247"/>
      <c r="G557" s="248"/>
      <c r="H557" s="249"/>
      <c r="I557" s="243"/>
      <c r="J557" s="250"/>
      <c r="K557" s="243"/>
      <c r="M557" s="244" t="s">
        <v>825</v>
      </c>
      <c r="O557" s="232"/>
    </row>
    <row r="558" spans="1:80">
      <c r="A558" s="233">
        <v>163</v>
      </c>
      <c r="B558" s="234" t="s">
        <v>826</v>
      </c>
      <c r="C558" s="235" t="s">
        <v>827</v>
      </c>
      <c r="D558" s="236" t="s">
        <v>1739</v>
      </c>
      <c r="E558" s="237">
        <v>39.6</v>
      </c>
      <c r="F558" s="237">
        <v>0</v>
      </c>
      <c r="G558" s="238">
        <f>E558*F558</f>
        <v>0</v>
      </c>
      <c r="H558" s="239">
        <v>0</v>
      </c>
      <c r="I558" s="240">
        <f>E558*H558</f>
        <v>0</v>
      </c>
      <c r="J558" s="239">
        <v>-1.03E-2</v>
      </c>
      <c r="K558" s="240">
        <f>E558*J558</f>
        <v>-0.40788000000000002</v>
      </c>
      <c r="O558" s="232">
        <v>2</v>
      </c>
      <c r="AA558" s="205">
        <v>1</v>
      </c>
      <c r="AB558" s="205">
        <v>7</v>
      </c>
      <c r="AC558" s="205">
        <v>7</v>
      </c>
      <c r="AZ558" s="205">
        <v>2</v>
      </c>
      <c r="BA558" s="205">
        <f>IF(AZ558=1,G558,0)</f>
        <v>0</v>
      </c>
      <c r="BB558" s="205">
        <f>IF(AZ558=2,G558,0)</f>
        <v>0</v>
      </c>
      <c r="BC558" s="205">
        <f>IF(AZ558=3,G558,0)</f>
        <v>0</v>
      </c>
      <c r="BD558" s="205">
        <f>IF(AZ558=4,G558,0)</f>
        <v>0</v>
      </c>
      <c r="BE558" s="205">
        <f>IF(AZ558=5,G558,0)</f>
        <v>0</v>
      </c>
      <c r="CA558" s="232">
        <v>1</v>
      </c>
      <c r="CB558" s="232">
        <v>7</v>
      </c>
    </row>
    <row r="559" spans="1:80">
      <c r="A559" s="241"/>
      <c r="B559" s="245"/>
      <c r="C559" s="375" t="s">
        <v>828</v>
      </c>
      <c r="D559" s="376"/>
      <c r="E559" s="246">
        <v>39.6</v>
      </c>
      <c r="F559" s="247"/>
      <c r="G559" s="248"/>
      <c r="H559" s="249"/>
      <c r="I559" s="243"/>
      <c r="J559" s="250"/>
      <c r="K559" s="243"/>
      <c r="M559" s="244" t="s">
        <v>828</v>
      </c>
      <c r="O559" s="232"/>
    </row>
    <row r="560" spans="1:80" ht="22.5">
      <c r="A560" s="233">
        <v>164</v>
      </c>
      <c r="B560" s="234" t="s">
        <v>829</v>
      </c>
      <c r="C560" s="235" t="s">
        <v>830</v>
      </c>
      <c r="D560" s="236" t="s">
        <v>1739</v>
      </c>
      <c r="E560" s="237">
        <v>802.40940000000001</v>
      </c>
      <c r="F560" s="237">
        <v>0</v>
      </c>
      <c r="G560" s="238">
        <f>E560*F560</f>
        <v>0</v>
      </c>
      <c r="H560" s="239">
        <v>4.0999999999999999E-4</v>
      </c>
      <c r="I560" s="240">
        <f>E560*H560</f>
        <v>0.32898785399999997</v>
      </c>
      <c r="J560" s="239">
        <v>0</v>
      </c>
      <c r="K560" s="240">
        <f>E560*J560</f>
        <v>0</v>
      </c>
      <c r="O560" s="232">
        <v>2</v>
      </c>
      <c r="AA560" s="205">
        <v>1</v>
      </c>
      <c r="AB560" s="205">
        <v>7</v>
      </c>
      <c r="AC560" s="205">
        <v>7</v>
      </c>
      <c r="AZ560" s="205">
        <v>2</v>
      </c>
      <c r="BA560" s="205">
        <f>IF(AZ560=1,G560,0)</f>
        <v>0</v>
      </c>
      <c r="BB560" s="205">
        <f>IF(AZ560=2,G560,0)</f>
        <v>0</v>
      </c>
      <c r="BC560" s="205">
        <f>IF(AZ560=3,G560,0)</f>
        <v>0</v>
      </c>
      <c r="BD560" s="205">
        <f>IF(AZ560=4,G560,0)</f>
        <v>0</v>
      </c>
      <c r="BE560" s="205">
        <f>IF(AZ560=5,G560,0)</f>
        <v>0</v>
      </c>
      <c r="CA560" s="232">
        <v>1</v>
      </c>
      <c r="CB560" s="232">
        <v>7</v>
      </c>
    </row>
    <row r="561" spans="1:80">
      <c r="A561" s="241"/>
      <c r="B561" s="245"/>
      <c r="C561" s="375" t="s">
        <v>831</v>
      </c>
      <c r="D561" s="376"/>
      <c r="E561" s="246">
        <v>802.40940000000001</v>
      </c>
      <c r="F561" s="247"/>
      <c r="G561" s="248"/>
      <c r="H561" s="249"/>
      <c r="I561" s="243"/>
      <c r="J561" s="250"/>
      <c r="K561" s="243"/>
      <c r="M561" s="244" t="s">
        <v>831</v>
      </c>
      <c r="O561" s="232"/>
    </row>
    <row r="562" spans="1:80" ht="22.5">
      <c r="A562" s="233">
        <v>165</v>
      </c>
      <c r="B562" s="234" t="s">
        <v>832</v>
      </c>
      <c r="C562" s="235" t="s">
        <v>833</v>
      </c>
      <c r="D562" s="236" t="s">
        <v>1739</v>
      </c>
      <c r="E562" s="237">
        <v>39.6</v>
      </c>
      <c r="F562" s="237">
        <v>0</v>
      </c>
      <c r="G562" s="238">
        <f>E562*F562</f>
        <v>0</v>
      </c>
      <c r="H562" s="239">
        <v>5.8E-4</v>
      </c>
      <c r="I562" s="240">
        <f>E562*H562</f>
        <v>2.2968000000000002E-2</v>
      </c>
      <c r="J562" s="239">
        <v>0</v>
      </c>
      <c r="K562" s="240">
        <f>E562*J562</f>
        <v>0</v>
      </c>
      <c r="O562" s="232">
        <v>2</v>
      </c>
      <c r="AA562" s="205">
        <v>1</v>
      </c>
      <c r="AB562" s="205">
        <v>7</v>
      </c>
      <c r="AC562" s="205">
        <v>7</v>
      </c>
      <c r="AZ562" s="205">
        <v>2</v>
      </c>
      <c r="BA562" s="205">
        <f>IF(AZ562=1,G562,0)</f>
        <v>0</v>
      </c>
      <c r="BB562" s="205">
        <f>IF(AZ562=2,G562,0)</f>
        <v>0</v>
      </c>
      <c r="BC562" s="205">
        <f>IF(AZ562=3,G562,0)</f>
        <v>0</v>
      </c>
      <c r="BD562" s="205">
        <f>IF(AZ562=4,G562,0)</f>
        <v>0</v>
      </c>
      <c r="BE562" s="205">
        <f>IF(AZ562=5,G562,0)</f>
        <v>0</v>
      </c>
      <c r="CA562" s="232">
        <v>1</v>
      </c>
      <c r="CB562" s="232">
        <v>7</v>
      </c>
    </row>
    <row r="563" spans="1:80" ht="22.5">
      <c r="A563" s="241"/>
      <c r="B563" s="245"/>
      <c r="C563" s="375" t="s">
        <v>834</v>
      </c>
      <c r="D563" s="376"/>
      <c r="E563" s="246">
        <v>21.6</v>
      </c>
      <c r="F563" s="247"/>
      <c r="G563" s="248"/>
      <c r="H563" s="249"/>
      <c r="I563" s="243"/>
      <c r="J563" s="250"/>
      <c r="K563" s="243"/>
      <c r="M563" s="244" t="s">
        <v>834</v>
      </c>
      <c r="O563" s="232"/>
    </row>
    <row r="564" spans="1:80">
      <c r="A564" s="241"/>
      <c r="B564" s="245"/>
      <c r="C564" s="375" t="s">
        <v>819</v>
      </c>
      <c r="D564" s="376"/>
      <c r="E564" s="246">
        <v>18</v>
      </c>
      <c r="F564" s="247"/>
      <c r="G564" s="248"/>
      <c r="H564" s="249"/>
      <c r="I564" s="243"/>
      <c r="J564" s="250"/>
      <c r="K564" s="243"/>
      <c r="M564" s="244" t="s">
        <v>819</v>
      </c>
      <c r="O564" s="232"/>
    </row>
    <row r="565" spans="1:80" ht="22.5">
      <c r="A565" s="233">
        <v>166</v>
      </c>
      <c r="B565" s="234" t="s">
        <v>835</v>
      </c>
      <c r="C565" s="235" t="s">
        <v>836</v>
      </c>
      <c r="D565" s="236" t="s">
        <v>1739</v>
      </c>
      <c r="E565" s="237">
        <v>542.4348</v>
      </c>
      <c r="F565" s="237">
        <v>0</v>
      </c>
      <c r="G565" s="238">
        <f>E565*F565</f>
        <v>0</v>
      </c>
      <c r="H565" s="239">
        <v>2.1000000000000001E-4</v>
      </c>
      <c r="I565" s="240">
        <f>E565*H565</f>
        <v>0.113911308</v>
      </c>
      <c r="J565" s="239">
        <v>0</v>
      </c>
      <c r="K565" s="240">
        <f>E565*J565</f>
        <v>0</v>
      </c>
      <c r="O565" s="232">
        <v>2</v>
      </c>
      <c r="AA565" s="205">
        <v>1</v>
      </c>
      <c r="AB565" s="205">
        <v>7</v>
      </c>
      <c r="AC565" s="205">
        <v>7</v>
      </c>
      <c r="AZ565" s="205">
        <v>2</v>
      </c>
      <c r="BA565" s="205">
        <f>IF(AZ565=1,G565,0)</f>
        <v>0</v>
      </c>
      <c r="BB565" s="205">
        <f>IF(AZ565=2,G565,0)</f>
        <v>0</v>
      </c>
      <c r="BC565" s="205">
        <f>IF(AZ565=3,G565,0)</f>
        <v>0</v>
      </c>
      <c r="BD565" s="205">
        <f>IF(AZ565=4,G565,0)</f>
        <v>0</v>
      </c>
      <c r="BE565" s="205">
        <f>IF(AZ565=5,G565,0)</f>
        <v>0</v>
      </c>
      <c r="CA565" s="232">
        <v>1</v>
      </c>
      <c r="CB565" s="232">
        <v>7</v>
      </c>
    </row>
    <row r="566" spans="1:80">
      <c r="A566" s="241"/>
      <c r="B566" s="245"/>
      <c r="C566" s="375" t="s">
        <v>837</v>
      </c>
      <c r="D566" s="376"/>
      <c r="E566" s="246">
        <v>542.4348</v>
      </c>
      <c r="F566" s="247"/>
      <c r="G566" s="248"/>
      <c r="H566" s="249"/>
      <c r="I566" s="243"/>
      <c r="J566" s="250"/>
      <c r="K566" s="243"/>
      <c r="M566" s="271">
        <v>5424348</v>
      </c>
      <c r="O566" s="232"/>
    </row>
    <row r="567" spans="1:80">
      <c r="A567" s="233">
        <v>167</v>
      </c>
      <c r="B567" s="234" t="s">
        <v>838</v>
      </c>
      <c r="C567" s="235" t="s">
        <v>839</v>
      </c>
      <c r="D567" s="236" t="s">
        <v>1739</v>
      </c>
      <c r="E567" s="237">
        <v>542.4348</v>
      </c>
      <c r="F567" s="237">
        <v>0</v>
      </c>
      <c r="G567" s="238">
        <f>E567*F567</f>
        <v>0</v>
      </c>
      <c r="H567" s="239">
        <v>1.2600000000000001E-3</v>
      </c>
      <c r="I567" s="240">
        <f>E567*H567</f>
        <v>0.68346784800000004</v>
      </c>
      <c r="J567" s="239">
        <v>0</v>
      </c>
      <c r="K567" s="240">
        <f>E567*J567</f>
        <v>0</v>
      </c>
      <c r="O567" s="232">
        <v>2</v>
      </c>
      <c r="AA567" s="205">
        <v>1</v>
      </c>
      <c r="AB567" s="205">
        <v>7</v>
      </c>
      <c r="AC567" s="205">
        <v>7</v>
      </c>
      <c r="AZ567" s="205">
        <v>2</v>
      </c>
      <c r="BA567" s="205">
        <f>IF(AZ567=1,G567,0)</f>
        <v>0</v>
      </c>
      <c r="BB567" s="205">
        <f>IF(AZ567=2,G567,0)</f>
        <v>0</v>
      </c>
      <c r="BC567" s="205">
        <f>IF(AZ567=3,G567,0)</f>
        <v>0</v>
      </c>
      <c r="BD567" s="205">
        <f>IF(AZ567=4,G567,0)</f>
        <v>0</v>
      </c>
      <c r="BE567" s="205">
        <f>IF(AZ567=5,G567,0)</f>
        <v>0</v>
      </c>
      <c r="CA567" s="232">
        <v>1</v>
      </c>
      <c r="CB567" s="232">
        <v>7</v>
      </c>
    </row>
    <row r="568" spans="1:80" ht="33.75">
      <c r="A568" s="241"/>
      <c r="B568" s="245"/>
      <c r="C568" s="375" t="s">
        <v>840</v>
      </c>
      <c r="D568" s="376"/>
      <c r="E568" s="246">
        <v>49.923999999999999</v>
      </c>
      <c r="F568" s="247"/>
      <c r="G568" s="248"/>
      <c r="H568" s="249"/>
      <c r="I568" s="243"/>
      <c r="J568" s="250"/>
      <c r="K568" s="243"/>
      <c r="M568" s="244" t="s">
        <v>840</v>
      </c>
      <c r="O568" s="232"/>
    </row>
    <row r="569" spans="1:80">
      <c r="A569" s="241"/>
      <c r="B569" s="245"/>
      <c r="C569" s="375" t="s">
        <v>841</v>
      </c>
      <c r="D569" s="376"/>
      <c r="E569" s="246">
        <v>2.1999999999999999E-2</v>
      </c>
      <c r="F569" s="247"/>
      <c r="G569" s="248"/>
      <c r="H569" s="249"/>
      <c r="I569" s="243"/>
      <c r="J569" s="250"/>
      <c r="K569" s="243"/>
      <c r="M569" s="244" t="s">
        <v>841</v>
      </c>
      <c r="O569" s="232"/>
    </row>
    <row r="570" spans="1:80">
      <c r="A570" s="241"/>
      <c r="B570" s="245"/>
      <c r="C570" s="375" t="s">
        <v>842</v>
      </c>
      <c r="D570" s="376"/>
      <c r="E570" s="246">
        <v>0</v>
      </c>
      <c r="F570" s="247"/>
      <c r="G570" s="248"/>
      <c r="H570" s="249"/>
      <c r="I570" s="243"/>
      <c r="J570" s="250"/>
      <c r="K570" s="243"/>
      <c r="M570" s="244" t="s">
        <v>842</v>
      </c>
      <c r="O570" s="232"/>
    </row>
    <row r="571" spans="1:80">
      <c r="A571" s="241"/>
      <c r="B571" s="245"/>
      <c r="C571" s="375" t="s">
        <v>843</v>
      </c>
      <c r="D571" s="376"/>
      <c r="E571" s="246">
        <v>3.6819999999999999</v>
      </c>
      <c r="F571" s="247"/>
      <c r="G571" s="248"/>
      <c r="H571" s="249"/>
      <c r="I571" s="243"/>
      <c r="J571" s="250"/>
      <c r="K571" s="243"/>
      <c r="M571" s="244" t="s">
        <v>843</v>
      </c>
      <c r="O571" s="232"/>
    </row>
    <row r="572" spans="1:80">
      <c r="A572" s="241"/>
      <c r="B572" s="245"/>
      <c r="C572" s="375" t="s">
        <v>844</v>
      </c>
      <c r="D572" s="376"/>
      <c r="E572" s="246">
        <v>3.1120000000000001</v>
      </c>
      <c r="F572" s="247"/>
      <c r="G572" s="248"/>
      <c r="H572" s="249"/>
      <c r="I572" s="243"/>
      <c r="J572" s="250"/>
      <c r="K572" s="243"/>
      <c r="M572" s="244" t="s">
        <v>844</v>
      </c>
      <c r="O572" s="232"/>
    </row>
    <row r="573" spans="1:80" ht="22.5">
      <c r="A573" s="241"/>
      <c r="B573" s="245"/>
      <c r="C573" s="375" t="s">
        <v>845</v>
      </c>
      <c r="D573" s="376"/>
      <c r="E573" s="246">
        <v>5.87</v>
      </c>
      <c r="F573" s="247"/>
      <c r="G573" s="248"/>
      <c r="H573" s="249"/>
      <c r="I573" s="243"/>
      <c r="J573" s="250"/>
      <c r="K573" s="243"/>
      <c r="M573" s="244" t="s">
        <v>845</v>
      </c>
      <c r="O573" s="232"/>
    </row>
    <row r="574" spans="1:80" ht="22.5">
      <c r="A574" s="241"/>
      <c r="B574" s="245"/>
      <c r="C574" s="375" t="s">
        <v>846</v>
      </c>
      <c r="D574" s="376"/>
      <c r="E574" s="246">
        <v>1.95</v>
      </c>
      <c r="F574" s="247"/>
      <c r="G574" s="248"/>
      <c r="H574" s="249"/>
      <c r="I574" s="243"/>
      <c r="J574" s="250"/>
      <c r="K574" s="243"/>
      <c r="M574" s="244" t="s">
        <v>846</v>
      </c>
      <c r="O574" s="232"/>
    </row>
    <row r="575" spans="1:80">
      <c r="A575" s="241"/>
      <c r="B575" s="245"/>
      <c r="C575" s="375" t="s">
        <v>847</v>
      </c>
      <c r="D575" s="376"/>
      <c r="E575" s="246">
        <v>0.6</v>
      </c>
      <c r="F575" s="247"/>
      <c r="G575" s="248"/>
      <c r="H575" s="249"/>
      <c r="I575" s="243"/>
      <c r="J575" s="250"/>
      <c r="K575" s="243"/>
      <c r="M575" s="244" t="s">
        <v>847</v>
      </c>
      <c r="O575" s="232"/>
    </row>
    <row r="576" spans="1:80">
      <c r="A576" s="241"/>
      <c r="B576" s="245"/>
      <c r="C576" s="375" t="s">
        <v>848</v>
      </c>
      <c r="D576" s="376"/>
      <c r="E576" s="246">
        <v>165.19</v>
      </c>
      <c r="F576" s="247"/>
      <c r="G576" s="248"/>
      <c r="H576" s="249"/>
      <c r="I576" s="243"/>
      <c r="J576" s="250"/>
      <c r="K576" s="243"/>
      <c r="M576" s="244" t="s">
        <v>848</v>
      </c>
      <c r="O576" s="232"/>
    </row>
    <row r="577" spans="1:80" ht="22.5">
      <c r="A577" s="241"/>
      <c r="B577" s="245"/>
      <c r="C577" s="375" t="s">
        <v>849</v>
      </c>
      <c r="D577" s="376"/>
      <c r="E577" s="246">
        <v>17.262499999999999</v>
      </c>
      <c r="F577" s="247"/>
      <c r="G577" s="248"/>
      <c r="H577" s="249"/>
      <c r="I577" s="243"/>
      <c r="J577" s="250"/>
      <c r="K577" s="243"/>
      <c r="M577" s="244" t="s">
        <v>849</v>
      </c>
      <c r="O577" s="232"/>
    </row>
    <row r="578" spans="1:80">
      <c r="A578" s="241"/>
      <c r="B578" s="245"/>
      <c r="C578" s="375" t="s">
        <v>1993</v>
      </c>
      <c r="D578" s="376"/>
      <c r="E578" s="246">
        <v>22</v>
      </c>
      <c r="F578" s="247"/>
      <c r="G578" s="248"/>
      <c r="H578" s="249"/>
      <c r="I578" s="243"/>
      <c r="J578" s="250"/>
      <c r="K578" s="243"/>
      <c r="M578" s="244" t="s">
        <v>1993</v>
      </c>
      <c r="O578" s="232"/>
    </row>
    <row r="579" spans="1:80">
      <c r="A579" s="241"/>
      <c r="B579" s="245"/>
      <c r="C579" s="375" t="s">
        <v>1957</v>
      </c>
      <c r="D579" s="376"/>
      <c r="E579" s="246">
        <v>14.532</v>
      </c>
      <c r="F579" s="247"/>
      <c r="G579" s="248"/>
      <c r="H579" s="249"/>
      <c r="I579" s="243"/>
      <c r="J579" s="250"/>
      <c r="K579" s="243"/>
      <c r="M579" s="244" t="s">
        <v>1957</v>
      </c>
      <c r="O579" s="232"/>
    </row>
    <row r="580" spans="1:80" ht="22.5">
      <c r="A580" s="241"/>
      <c r="B580" s="245"/>
      <c r="C580" s="375" t="s">
        <v>1958</v>
      </c>
      <c r="D580" s="376"/>
      <c r="E580" s="246">
        <v>146.32599999999999</v>
      </c>
      <c r="F580" s="247"/>
      <c r="G580" s="248"/>
      <c r="H580" s="249"/>
      <c r="I580" s="243"/>
      <c r="J580" s="250"/>
      <c r="K580" s="243"/>
      <c r="M580" s="244" t="s">
        <v>1958</v>
      </c>
      <c r="O580" s="232"/>
    </row>
    <row r="581" spans="1:80">
      <c r="A581" s="241"/>
      <c r="B581" s="245"/>
      <c r="C581" s="375" t="s">
        <v>1963</v>
      </c>
      <c r="D581" s="376"/>
      <c r="E581" s="246">
        <v>10.9155</v>
      </c>
      <c r="F581" s="247"/>
      <c r="G581" s="248"/>
      <c r="H581" s="249"/>
      <c r="I581" s="243"/>
      <c r="J581" s="250"/>
      <c r="K581" s="243"/>
      <c r="M581" s="244" t="s">
        <v>1963</v>
      </c>
      <c r="O581" s="232"/>
    </row>
    <row r="582" spans="1:80">
      <c r="A582" s="241"/>
      <c r="B582" s="245"/>
      <c r="C582" s="375" t="s">
        <v>1964</v>
      </c>
      <c r="D582" s="376"/>
      <c r="E582" s="246">
        <v>13.665800000000001</v>
      </c>
      <c r="F582" s="247"/>
      <c r="G582" s="248"/>
      <c r="H582" s="249"/>
      <c r="I582" s="243"/>
      <c r="J582" s="250"/>
      <c r="K582" s="243"/>
      <c r="M582" s="244" t="s">
        <v>1964</v>
      </c>
      <c r="O582" s="232"/>
    </row>
    <row r="583" spans="1:80">
      <c r="A583" s="241"/>
      <c r="B583" s="245"/>
      <c r="C583" s="375" t="s">
        <v>1965</v>
      </c>
      <c r="D583" s="376"/>
      <c r="E583" s="246">
        <v>10.887</v>
      </c>
      <c r="F583" s="247"/>
      <c r="G583" s="248"/>
      <c r="H583" s="249"/>
      <c r="I583" s="243"/>
      <c r="J583" s="250"/>
      <c r="K583" s="243"/>
      <c r="M583" s="244" t="s">
        <v>1965</v>
      </c>
      <c r="O583" s="232"/>
    </row>
    <row r="584" spans="1:80">
      <c r="A584" s="241"/>
      <c r="B584" s="245"/>
      <c r="C584" s="375" t="s">
        <v>1966</v>
      </c>
      <c r="D584" s="376"/>
      <c r="E584" s="246">
        <v>26.312999999999999</v>
      </c>
      <c r="F584" s="247"/>
      <c r="G584" s="248"/>
      <c r="H584" s="249"/>
      <c r="I584" s="243"/>
      <c r="J584" s="250"/>
      <c r="K584" s="243"/>
      <c r="M584" s="244" t="s">
        <v>1966</v>
      </c>
      <c r="O584" s="232"/>
    </row>
    <row r="585" spans="1:80">
      <c r="A585" s="241"/>
      <c r="B585" s="245"/>
      <c r="C585" s="375" t="s">
        <v>850</v>
      </c>
      <c r="D585" s="376"/>
      <c r="E585" s="246">
        <v>8.1</v>
      </c>
      <c r="F585" s="247"/>
      <c r="G585" s="248"/>
      <c r="H585" s="249"/>
      <c r="I585" s="243"/>
      <c r="J585" s="250"/>
      <c r="K585" s="243"/>
      <c r="M585" s="244" t="s">
        <v>850</v>
      </c>
      <c r="O585" s="232"/>
    </row>
    <row r="586" spans="1:80">
      <c r="A586" s="241"/>
      <c r="B586" s="245"/>
      <c r="C586" s="375" t="s">
        <v>851</v>
      </c>
      <c r="D586" s="376"/>
      <c r="E586" s="246">
        <v>8.1675000000000004</v>
      </c>
      <c r="F586" s="247"/>
      <c r="G586" s="248"/>
      <c r="H586" s="249"/>
      <c r="I586" s="243"/>
      <c r="J586" s="250"/>
      <c r="K586" s="243"/>
      <c r="M586" s="244" t="s">
        <v>851</v>
      </c>
      <c r="O586" s="232"/>
    </row>
    <row r="587" spans="1:80" ht="22.5">
      <c r="A587" s="241"/>
      <c r="B587" s="245"/>
      <c r="C587" s="375" t="s">
        <v>1979</v>
      </c>
      <c r="D587" s="376"/>
      <c r="E587" s="246">
        <v>33.915500000000002</v>
      </c>
      <c r="F587" s="247"/>
      <c r="G587" s="248"/>
      <c r="H587" s="249"/>
      <c r="I587" s="243"/>
      <c r="J587" s="250"/>
      <c r="K587" s="243"/>
      <c r="M587" s="244" t="s">
        <v>1979</v>
      </c>
      <c r="O587" s="232"/>
    </row>
    <row r="588" spans="1:80">
      <c r="A588" s="233">
        <v>168</v>
      </c>
      <c r="B588" s="234" t="s">
        <v>852</v>
      </c>
      <c r="C588" s="235" t="s">
        <v>853</v>
      </c>
      <c r="D588" s="236" t="s">
        <v>1856</v>
      </c>
      <c r="E588" s="237">
        <v>306.05</v>
      </c>
      <c r="F588" s="237">
        <v>0</v>
      </c>
      <c r="G588" s="238">
        <f>E588*F588</f>
        <v>0</v>
      </c>
      <c r="H588" s="239">
        <v>3.2000000000000003E-4</v>
      </c>
      <c r="I588" s="240">
        <f>E588*H588</f>
        <v>9.7936000000000009E-2</v>
      </c>
      <c r="J588" s="239">
        <v>0</v>
      </c>
      <c r="K588" s="240">
        <f>E588*J588</f>
        <v>0</v>
      </c>
      <c r="O588" s="232">
        <v>2</v>
      </c>
      <c r="AA588" s="205">
        <v>1</v>
      </c>
      <c r="AB588" s="205">
        <v>7</v>
      </c>
      <c r="AC588" s="205">
        <v>7</v>
      </c>
      <c r="AZ588" s="205">
        <v>2</v>
      </c>
      <c r="BA588" s="205">
        <f>IF(AZ588=1,G588,0)</f>
        <v>0</v>
      </c>
      <c r="BB588" s="205">
        <f>IF(AZ588=2,G588,0)</f>
        <v>0</v>
      </c>
      <c r="BC588" s="205">
        <f>IF(AZ588=3,G588,0)</f>
        <v>0</v>
      </c>
      <c r="BD588" s="205">
        <f>IF(AZ588=4,G588,0)</f>
        <v>0</v>
      </c>
      <c r="BE588" s="205">
        <f>IF(AZ588=5,G588,0)</f>
        <v>0</v>
      </c>
      <c r="CA588" s="232">
        <v>1</v>
      </c>
      <c r="CB588" s="232">
        <v>7</v>
      </c>
    </row>
    <row r="589" spans="1:80" ht="22.5">
      <c r="A589" s="241"/>
      <c r="B589" s="245"/>
      <c r="C589" s="375" t="s">
        <v>854</v>
      </c>
      <c r="D589" s="376"/>
      <c r="E589" s="246">
        <v>31.87</v>
      </c>
      <c r="F589" s="247"/>
      <c r="G589" s="248"/>
      <c r="H589" s="249"/>
      <c r="I589" s="243"/>
      <c r="J589" s="250"/>
      <c r="K589" s="243"/>
      <c r="M589" s="244" t="s">
        <v>854</v>
      </c>
      <c r="O589" s="232"/>
    </row>
    <row r="590" spans="1:80">
      <c r="A590" s="241"/>
      <c r="B590" s="245"/>
      <c r="C590" s="375" t="s">
        <v>855</v>
      </c>
      <c r="D590" s="376"/>
      <c r="E590" s="246">
        <v>9.32</v>
      </c>
      <c r="F590" s="247"/>
      <c r="G590" s="248"/>
      <c r="H590" s="249"/>
      <c r="I590" s="243"/>
      <c r="J590" s="250"/>
      <c r="K590" s="243"/>
      <c r="M590" s="244" t="s">
        <v>855</v>
      </c>
      <c r="O590" s="232"/>
    </row>
    <row r="591" spans="1:80">
      <c r="A591" s="241"/>
      <c r="B591" s="245"/>
      <c r="C591" s="375" t="s">
        <v>856</v>
      </c>
      <c r="D591" s="376"/>
      <c r="E591" s="246">
        <v>15.56</v>
      </c>
      <c r="F591" s="247"/>
      <c r="G591" s="248"/>
      <c r="H591" s="249"/>
      <c r="I591" s="243"/>
      <c r="J591" s="250"/>
      <c r="K591" s="243"/>
      <c r="M591" s="244" t="s">
        <v>856</v>
      </c>
      <c r="O591" s="232"/>
    </row>
    <row r="592" spans="1:80" ht="22.5">
      <c r="A592" s="241"/>
      <c r="B592" s="245"/>
      <c r="C592" s="375" t="s">
        <v>857</v>
      </c>
      <c r="D592" s="376"/>
      <c r="E592" s="246">
        <v>29.35</v>
      </c>
      <c r="F592" s="247"/>
      <c r="G592" s="248"/>
      <c r="H592" s="249"/>
      <c r="I592" s="243"/>
      <c r="J592" s="250"/>
      <c r="K592" s="243"/>
      <c r="M592" s="244" t="s">
        <v>857</v>
      </c>
      <c r="O592" s="232"/>
    </row>
    <row r="593" spans="1:80">
      <c r="A593" s="241"/>
      <c r="B593" s="245"/>
      <c r="C593" s="375" t="s">
        <v>858</v>
      </c>
      <c r="D593" s="376"/>
      <c r="E593" s="246">
        <v>24.75</v>
      </c>
      <c r="F593" s="247"/>
      <c r="G593" s="248"/>
      <c r="H593" s="249"/>
      <c r="I593" s="243"/>
      <c r="J593" s="250"/>
      <c r="K593" s="243"/>
      <c r="M593" s="244" t="s">
        <v>858</v>
      </c>
      <c r="O593" s="232"/>
    </row>
    <row r="594" spans="1:80" ht="22.5">
      <c r="A594" s="241"/>
      <c r="B594" s="245"/>
      <c r="C594" s="375" t="s">
        <v>859</v>
      </c>
      <c r="D594" s="376"/>
      <c r="E594" s="246">
        <v>43.74</v>
      </c>
      <c r="F594" s="247"/>
      <c r="G594" s="248"/>
      <c r="H594" s="249"/>
      <c r="I594" s="243"/>
      <c r="J594" s="250"/>
      <c r="K594" s="243"/>
      <c r="M594" s="244" t="s">
        <v>859</v>
      </c>
      <c r="O594" s="232"/>
    </row>
    <row r="595" spans="1:80" ht="22.5">
      <c r="A595" s="241"/>
      <c r="B595" s="245"/>
      <c r="C595" s="375" t="s">
        <v>860</v>
      </c>
      <c r="D595" s="376"/>
      <c r="E595" s="246">
        <v>55.16</v>
      </c>
      <c r="F595" s="247"/>
      <c r="G595" s="248"/>
      <c r="H595" s="249"/>
      <c r="I595" s="243"/>
      <c r="J595" s="250"/>
      <c r="K595" s="243"/>
      <c r="M595" s="244" t="s">
        <v>860</v>
      </c>
      <c r="O595" s="232"/>
    </row>
    <row r="596" spans="1:80" ht="22.5">
      <c r="A596" s="241"/>
      <c r="B596" s="245"/>
      <c r="C596" s="375" t="s">
        <v>861</v>
      </c>
      <c r="D596" s="376"/>
      <c r="E596" s="246">
        <v>96.3</v>
      </c>
      <c r="F596" s="247"/>
      <c r="G596" s="248"/>
      <c r="H596" s="249"/>
      <c r="I596" s="243"/>
      <c r="J596" s="250"/>
      <c r="K596" s="243"/>
      <c r="M596" s="244" t="s">
        <v>861</v>
      </c>
      <c r="O596" s="232"/>
    </row>
    <row r="597" spans="1:80">
      <c r="A597" s="233">
        <v>169</v>
      </c>
      <c r="B597" s="234" t="s">
        <v>862</v>
      </c>
      <c r="C597" s="235" t="s">
        <v>863</v>
      </c>
      <c r="D597" s="236" t="s">
        <v>1739</v>
      </c>
      <c r="E597" s="237">
        <v>968.31079999999997</v>
      </c>
      <c r="F597" s="237">
        <v>0</v>
      </c>
      <c r="G597" s="238">
        <f>E597*F597</f>
        <v>0</v>
      </c>
      <c r="H597" s="239">
        <v>4.7000000000000002E-3</v>
      </c>
      <c r="I597" s="240">
        <f>E597*H597</f>
        <v>4.5510607600000004</v>
      </c>
      <c r="J597" s="239"/>
      <c r="K597" s="240">
        <f>E597*J597</f>
        <v>0</v>
      </c>
      <c r="O597" s="232">
        <v>2</v>
      </c>
      <c r="AA597" s="205">
        <v>3</v>
      </c>
      <c r="AB597" s="205">
        <v>7</v>
      </c>
      <c r="AC597" s="205">
        <v>62832136</v>
      </c>
      <c r="AZ597" s="205">
        <v>2</v>
      </c>
      <c r="BA597" s="205">
        <f>IF(AZ597=1,G597,0)</f>
        <v>0</v>
      </c>
      <c r="BB597" s="205">
        <f>IF(AZ597=2,G597,0)</f>
        <v>0</v>
      </c>
      <c r="BC597" s="205">
        <f>IF(AZ597=3,G597,0)</f>
        <v>0</v>
      </c>
      <c r="BD597" s="205">
        <f>IF(AZ597=4,G597,0)</f>
        <v>0</v>
      </c>
      <c r="BE597" s="205">
        <f>IF(AZ597=5,G597,0)</f>
        <v>0</v>
      </c>
      <c r="CA597" s="232">
        <v>3</v>
      </c>
      <c r="CB597" s="232">
        <v>7</v>
      </c>
    </row>
    <row r="598" spans="1:80">
      <c r="A598" s="241"/>
      <c r="B598" s="245"/>
      <c r="C598" s="375" t="s">
        <v>864</v>
      </c>
      <c r="D598" s="376"/>
      <c r="E598" s="246">
        <v>968.31079999999997</v>
      </c>
      <c r="F598" s="247"/>
      <c r="G598" s="248"/>
      <c r="H598" s="249"/>
      <c r="I598" s="243"/>
      <c r="J598" s="250"/>
      <c r="K598" s="243"/>
      <c r="M598" s="244" t="s">
        <v>864</v>
      </c>
      <c r="O598" s="232"/>
    </row>
    <row r="599" spans="1:80">
      <c r="A599" s="233">
        <v>170</v>
      </c>
      <c r="B599" s="234" t="s">
        <v>865</v>
      </c>
      <c r="C599" s="235" t="s">
        <v>866</v>
      </c>
      <c r="D599" s="236" t="s">
        <v>1581</v>
      </c>
      <c r="E599" s="237"/>
      <c r="F599" s="237">
        <v>0</v>
      </c>
      <c r="G599" s="238">
        <f t="shared" ref="G599:G605" si="8">E599*F599</f>
        <v>0</v>
      </c>
      <c r="H599" s="239">
        <v>0</v>
      </c>
      <c r="I599" s="240">
        <f t="shared" ref="I599:I605" si="9">E599*H599</f>
        <v>0</v>
      </c>
      <c r="J599" s="239"/>
      <c r="K599" s="240">
        <f t="shared" ref="K599:K605" si="10">E599*J599</f>
        <v>0</v>
      </c>
      <c r="O599" s="232">
        <v>2</v>
      </c>
      <c r="AA599" s="205">
        <v>7</v>
      </c>
      <c r="AB599" s="205">
        <v>1002</v>
      </c>
      <c r="AC599" s="205">
        <v>5</v>
      </c>
      <c r="AZ599" s="205">
        <v>2</v>
      </c>
      <c r="BA599" s="205">
        <f t="shared" ref="BA599:BA605" si="11">IF(AZ599=1,G599,0)</f>
        <v>0</v>
      </c>
      <c r="BB599" s="205">
        <f t="shared" ref="BB599:BB605" si="12">IF(AZ599=2,G599,0)</f>
        <v>0</v>
      </c>
      <c r="BC599" s="205">
        <f t="shared" ref="BC599:BC605" si="13">IF(AZ599=3,G599,0)</f>
        <v>0</v>
      </c>
      <c r="BD599" s="205">
        <f t="shared" ref="BD599:BD605" si="14">IF(AZ599=4,G599,0)</f>
        <v>0</v>
      </c>
      <c r="BE599" s="205">
        <f t="shared" ref="BE599:BE605" si="15">IF(AZ599=5,G599,0)</f>
        <v>0</v>
      </c>
      <c r="CA599" s="232">
        <v>7</v>
      </c>
      <c r="CB599" s="232">
        <v>1002</v>
      </c>
    </row>
    <row r="600" spans="1:80">
      <c r="A600" s="233">
        <v>171</v>
      </c>
      <c r="B600" s="234" t="s">
        <v>785</v>
      </c>
      <c r="C600" s="235" t="s">
        <v>786</v>
      </c>
      <c r="D600" s="236" t="s">
        <v>1772</v>
      </c>
      <c r="E600" s="237">
        <v>4.5109422779999999</v>
      </c>
      <c r="F600" s="237">
        <v>0</v>
      </c>
      <c r="G600" s="238">
        <f t="shared" si="8"/>
        <v>0</v>
      </c>
      <c r="H600" s="239">
        <v>0</v>
      </c>
      <c r="I600" s="240">
        <f t="shared" si="9"/>
        <v>0</v>
      </c>
      <c r="J600" s="239"/>
      <c r="K600" s="240">
        <f t="shared" si="10"/>
        <v>0</v>
      </c>
      <c r="O600" s="232">
        <v>2</v>
      </c>
      <c r="AA600" s="205">
        <v>8</v>
      </c>
      <c r="AB600" s="205">
        <v>0</v>
      </c>
      <c r="AC600" s="205">
        <v>3</v>
      </c>
      <c r="AZ600" s="205">
        <v>2</v>
      </c>
      <c r="BA600" s="205">
        <f t="shared" si="11"/>
        <v>0</v>
      </c>
      <c r="BB600" s="205">
        <f t="shared" si="12"/>
        <v>0</v>
      </c>
      <c r="BC600" s="205">
        <f t="shared" si="13"/>
        <v>0</v>
      </c>
      <c r="BD600" s="205">
        <f t="shared" si="14"/>
        <v>0</v>
      </c>
      <c r="BE600" s="205">
        <f t="shared" si="15"/>
        <v>0</v>
      </c>
      <c r="CA600" s="232">
        <v>8</v>
      </c>
      <c r="CB600" s="232">
        <v>0</v>
      </c>
    </row>
    <row r="601" spans="1:80">
      <c r="A601" s="233">
        <v>172</v>
      </c>
      <c r="B601" s="234" t="s">
        <v>787</v>
      </c>
      <c r="C601" s="235" t="s">
        <v>788</v>
      </c>
      <c r="D601" s="236" t="s">
        <v>1772</v>
      </c>
      <c r="E601" s="237">
        <v>9.0218845559999998</v>
      </c>
      <c r="F601" s="237">
        <v>0</v>
      </c>
      <c r="G601" s="238">
        <f t="shared" si="8"/>
        <v>0</v>
      </c>
      <c r="H601" s="239">
        <v>0</v>
      </c>
      <c r="I601" s="240">
        <f t="shared" si="9"/>
        <v>0</v>
      </c>
      <c r="J601" s="239"/>
      <c r="K601" s="240">
        <f t="shared" si="10"/>
        <v>0</v>
      </c>
      <c r="O601" s="232">
        <v>2</v>
      </c>
      <c r="AA601" s="205">
        <v>8</v>
      </c>
      <c r="AB601" s="205">
        <v>1</v>
      </c>
      <c r="AC601" s="205">
        <v>3</v>
      </c>
      <c r="AZ601" s="205">
        <v>2</v>
      </c>
      <c r="BA601" s="205">
        <f t="shared" si="11"/>
        <v>0</v>
      </c>
      <c r="BB601" s="205">
        <f t="shared" si="12"/>
        <v>0</v>
      </c>
      <c r="BC601" s="205">
        <f t="shared" si="13"/>
        <v>0</v>
      </c>
      <c r="BD601" s="205">
        <f t="shared" si="14"/>
        <v>0</v>
      </c>
      <c r="BE601" s="205">
        <f t="shared" si="15"/>
        <v>0</v>
      </c>
      <c r="CA601" s="232">
        <v>8</v>
      </c>
      <c r="CB601" s="232">
        <v>1</v>
      </c>
    </row>
    <row r="602" spans="1:80">
      <c r="A602" s="233">
        <v>173</v>
      </c>
      <c r="B602" s="234" t="s">
        <v>789</v>
      </c>
      <c r="C602" s="235" t="s">
        <v>790</v>
      </c>
      <c r="D602" s="236" t="s">
        <v>1772</v>
      </c>
      <c r="E602" s="237">
        <v>81.196961004000002</v>
      </c>
      <c r="F602" s="237">
        <v>0</v>
      </c>
      <c r="G602" s="238">
        <f t="shared" si="8"/>
        <v>0</v>
      </c>
      <c r="H602" s="239">
        <v>0</v>
      </c>
      <c r="I602" s="240">
        <f t="shared" si="9"/>
        <v>0</v>
      </c>
      <c r="J602" s="239"/>
      <c r="K602" s="240">
        <f t="shared" si="10"/>
        <v>0</v>
      </c>
      <c r="O602" s="232">
        <v>2</v>
      </c>
      <c r="AA602" s="205">
        <v>8</v>
      </c>
      <c r="AB602" s="205">
        <v>1</v>
      </c>
      <c r="AC602" s="205">
        <v>3</v>
      </c>
      <c r="AZ602" s="205">
        <v>2</v>
      </c>
      <c r="BA602" s="205">
        <f t="shared" si="11"/>
        <v>0</v>
      </c>
      <c r="BB602" s="205">
        <f t="shared" si="12"/>
        <v>0</v>
      </c>
      <c r="BC602" s="205">
        <f t="shared" si="13"/>
        <v>0</v>
      </c>
      <c r="BD602" s="205">
        <f t="shared" si="14"/>
        <v>0</v>
      </c>
      <c r="BE602" s="205">
        <f t="shared" si="15"/>
        <v>0</v>
      </c>
      <c r="CA602" s="232">
        <v>8</v>
      </c>
      <c r="CB602" s="232">
        <v>1</v>
      </c>
    </row>
    <row r="603" spans="1:80">
      <c r="A603" s="233">
        <v>174</v>
      </c>
      <c r="B603" s="234" t="s">
        <v>791</v>
      </c>
      <c r="C603" s="235" t="s">
        <v>792</v>
      </c>
      <c r="D603" s="236" t="s">
        <v>1772</v>
      </c>
      <c r="E603" s="237">
        <v>9.0218845559999998</v>
      </c>
      <c r="F603" s="237">
        <v>0</v>
      </c>
      <c r="G603" s="238">
        <f t="shared" si="8"/>
        <v>0</v>
      </c>
      <c r="H603" s="239">
        <v>0</v>
      </c>
      <c r="I603" s="240">
        <f t="shared" si="9"/>
        <v>0</v>
      </c>
      <c r="J603" s="239"/>
      <c r="K603" s="240">
        <f t="shared" si="10"/>
        <v>0</v>
      </c>
      <c r="O603" s="232">
        <v>2</v>
      </c>
      <c r="AA603" s="205">
        <v>8</v>
      </c>
      <c r="AB603" s="205">
        <v>1</v>
      </c>
      <c r="AC603" s="205">
        <v>3</v>
      </c>
      <c r="AZ603" s="205">
        <v>2</v>
      </c>
      <c r="BA603" s="205">
        <f t="shared" si="11"/>
        <v>0</v>
      </c>
      <c r="BB603" s="205">
        <f t="shared" si="12"/>
        <v>0</v>
      </c>
      <c r="BC603" s="205">
        <f t="shared" si="13"/>
        <v>0</v>
      </c>
      <c r="BD603" s="205">
        <f t="shared" si="14"/>
        <v>0</v>
      </c>
      <c r="BE603" s="205">
        <f t="shared" si="15"/>
        <v>0</v>
      </c>
      <c r="CA603" s="232">
        <v>8</v>
      </c>
      <c r="CB603" s="232">
        <v>1</v>
      </c>
    </row>
    <row r="604" spans="1:80">
      <c r="A604" s="233">
        <v>175</v>
      </c>
      <c r="B604" s="234" t="s">
        <v>793</v>
      </c>
      <c r="C604" s="235" t="s">
        <v>794</v>
      </c>
      <c r="D604" s="236" t="s">
        <v>1772</v>
      </c>
      <c r="E604" s="237">
        <v>36.087538223999999</v>
      </c>
      <c r="F604" s="237">
        <v>0</v>
      </c>
      <c r="G604" s="238">
        <f t="shared" si="8"/>
        <v>0</v>
      </c>
      <c r="H604" s="239">
        <v>0</v>
      </c>
      <c r="I604" s="240">
        <f t="shared" si="9"/>
        <v>0</v>
      </c>
      <c r="J604" s="239"/>
      <c r="K604" s="240">
        <f t="shared" si="10"/>
        <v>0</v>
      </c>
      <c r="O604" s="232">
        <v>2</v>
      </c>
      <c r="AA604" s="205">
        <v>8</v>
      </c>
      <c r="AB604" s="205">
        <v>0</v>
      </c>
      <c r="AC604" s="205">
        <v>3</v>
      </c>
      <c r="AZ604" s="205">
        <v>2</v>
      </c>
      <c r="BA604" s="205">
        <f t="shared" si="11"/>
        <v>0</v>
      </c>
      <c r="BB604" s="205">
        <f t="shared" si="12"/>
        <v>0</v>
      </c>
      <c r="BC604" s="205">
        <f t="shared" si="13"/>
        <v>0</v>
      </c>
      <c r="BD604" s="205">
        <f t="shared" si="14"/>
        <v>0</v>
      </c>
      <c r="BE604" s="205">
        <f t="shared" si="15"/>
        <v>0</v>
      </c>
      <c r="CA604" s="232">
        <v>8</v>
      </c>
      <c r="CB604" s="232">
        <v>0</v>
      </c>
    </row>
    <row r="605" spans="1:80">
      <c r="A605" s="233">
        <v>176</v>
      </c>
      <c r="B605" s="234" t="s">
        <v>867</v>
      </c>
      <c r="C605" s="235" t="s">
        <v>868</v>
      </c>
      <c r="D605" s="236" t="s">
        <v>1772</v>
      </c>
      <c r="E605" s="237">
        <v>9.0218845559999998</v>
      </c>
      <c r="F605" s="237">
        <v>0</v>
      </c>
      <c r="G605" s="238">
        <f t="shared" si="8"/>
        <v>0</v>
      </c>
      <c r="H605" s="239">
        <v>0</v>
      </c>
      <c r="I605" s="240">
        <f t="shared" si="9"/>
        <v>0</v>
      </c>
      <c r="J605" s="239"/>
      <c r="K605" s="240">
        <f t="shared" si="10"/>
        <v>0</v>
      </c>
      <c r="O605" s="232">
        <v>2</v>
      </c>
      <c r="AA605" s="205">
        <v>8</v>
      </c>
      <c r="AB605" s="205">
        <v>0</v>
      </c>
      <c r="AC605" s="205">
        <v>3</v>
      </c>
      <c r="AZ605" s="205">
        <v>2</v>
      </c>
      <c r="BA605" s="205">
        <f t="shared" si="11"/>
        <v>0</v>
      </c>
      <c r="BB605" s="205">
        <f t="shared" si="12"/>
        <v>0</v>
      </c>
      <c r="BC605" s="205">
        <f t="shared" si="13"/>
        <v>0</v>
      </c>
      <c r="BD605" s="205">
        <f t="shared" si="14"/>
        <v>0</v>
      </c>
      <c r="BE605" s="205">
        <f t="shared" si="15"/>
        <v>0</v>
      </c>
      <c r="CA605" s="232">
        <v>8</v>
      </c>
      <c r="CB605" s="232">
        <v>0</v>
      </c>
    </row>
    <row r="606" spans="1:80">
      <c r="A606" s="251"/>
      <c r="B606" s="252" t="s">
        <v>1662</v>
      </c>
      <c r="C606" s="253" t="s">
        <v>804</v>
      </c>
      <c r="D606" s="254"/>
      <c r="E606" s="255"/>
      <c r="F606" s="256"/>
      <c r="G606" s="257">
        <f>SUM(G540:G605)</f>
        <v>0</v>
      </c>
      <c r="H606" s="258"/>
      <c r="I606" s="259">
        <f>SUM(I540:I605)</f>
        <v>6.0596465900000007</v>
      </c>
      <c r="J606" s="258"/>
      <c r="K606" s="259">
        <f>SUM(K540:K605)</f>
        <v>-9.0218845560000016</v>
      </c>
      <c r="O606" s="232">
        <v>4</v>
      </c>
      <c r="BA606" s="260">
        <f>SUM(BA540:BA605)</f>
        <v>0</v>
      </c>
      <c r="BB606" s="260">
        <f>SUM(BB540:BB605)</f>
        <v>0</v>
      </c>
      <c r="BC606" s="260">
        <f>SUM(BC540:BC605)</f>
        <v>0</v>
      </c>
      <c r="BD606" s="260">
        <f>SUM(BD540:BD605)</f>
        <v>0</v>
      </c>
      <c r="BE606" s="260">
        <f>SUM(BE540:BE605)</f>
        <v>0</v>
      </c>
    </row>
    <row r="607" spans="1:80">
      <c r="A607" s="222" t="s">
        <v>1659</v>
      </c>
      <c r="B607" s="223" t="s">
        <v>869</v>
      </c>
      <c r="C607" s="224" t="s">
        <v>870</v>
      </c>
      <c r="D607" s="225"/>
      <c r="E607" s="226"/>
      <c r="F607" s="226"/>
      <c r="G607" s="227"/>
      <c r="H607" s="228"/>
      <c r="I607" s="229"/>
      <c r="J607" s="230"/>
      <c r="K607" s="231"/>
      <c r="O607" s="232">
        <v>1</v>
      </c>
    </row>
    <row r="608" spans="1:80" ht="22.5">
      <c r="A608" s="233">
        <v>177</v>
      </c>
      <c r="B608" s="234" t="s">
        <v>872</v>
      </c>
      <c r="C608" s="235" t="s">
        <v>873</v>
      </c>
      <c r="D608" s="236" t="s">
        <v>1739</v>
      </c>
      <c r="E608" s="237">
        <v>215.5</v>
      </c>
      <c r="F608" s="237">
        <v>0</v>
      </c>
      <c r="G608" s="238">
        <f>E608*F608</f>
        <v>0</v>
      </c>
      <c r="H608" s="239">
        <v>0</v>
      </c>
      <c r="I608" s="240">
        <f>E608*H608</f>
        <v>0</v>
      </c>
      <c r="J608" s="239">
        <v>0</v>
      </c>
      <c r="K608" s="240">
        <f>E608*J608</f>
        <v>0</v>
      </c>
      <c r="O608" s="232">
        <v>2</v>
      </c>
      <c r="AA608" s="205">
        <v>1</v>
      </c>
      <c r="AB608" s="205">
        <v>7</v>
      </c>
      <c r="AC608" s="205">
        <v>7</v>
      </c>
      <c r="AZ608" s="205">
        <v>2</v>
      </c>
      <c r="BA608" s="205">
        <f>IF(AZ608=1,G608,0)</f>
        <v>0</v>
      </c>
      <c r="BB608" s="205">
        <f>IF(AZ608=2,G608,0)</f>
        <v>0</v>
      </c>
      <c r="BC608" s="205">
        <f>IF(AZ608=3,G608,0)</f>
        <v>0</v>
      </c>
      <c r="BD608" s="205">
        <f>IF(AZ608=4,G608,0)</f>
        <v>0</v>
      </c>
      <c r="BE608" s="205">
        <f>IF(AZ608=5,G608,0)</f>
        <v>0</v>
      </c>
      <c r="CA608" s="232">
        <v>1</v>
      </c>
      <c r="CB608" s="232">
        <v>7</v>
      </c>
    </row>
    <row r="609" spans="1:80">
      <c r="A609" s="241"/>
      <c r="B609" s="245"/>
      <c r="C609" s="375" t="s">
        <v>874</v>
      </c>
      <c r="D609" s="376"/>
      <c r="E609" s="246">
        <v>215.5</v>
      </c>
      <c r="F609" s="247"/>
      <c r="G609" s="248"/>
      <c r="H609" s="249"/>
      <c r="I609" s="243"/>
      <c r="J609" s="250"/>
      <c r="K609" s="243"/>
      <c r="M609" s="244" t="s">
        <v>874</v>
      </c>
      <c r="O609" s="232"/>
    </row>
    <row r="610" spans="1:80">
      <c r="A610" s="233">
        <v>178</v>
      </c>
      <c r="B610" s="234" t="s">
        <v>875</v>
      </c>
      <c r="C610" s="235" t="s">
        <v>876</v>
      </c>
      <c r="D610" s="236" t="s">
        <v>1739</v>
      </c>
      <c r="E610" s="237">
        <v>237.05</v>
      </c>
      <c r="F610" s="237">
        <v>0</v>
      </c>
      <c r="G610" s="238">
        <f>E610*F610</f>
        <v>0</v>
      </c>
      <c r="H610" s="239">
        <v>2.9999999999999997E-4</v>
      </c>
      <c r="I610" s="240">
        <f>E610*H610</f>
        <v>7.1114999999999998E-2</v>
      </c>
      <c r="J610" s="239"/>
      <c r="K610" s="240">
        <f>E610*J610</f>
        <v>0</v>
      </c>
      <c r="O610" s="232">
        <v>2</v>
      </c>
      <c r="AA610" s="205">
        <v>3</v>
      </c>
      <c r="AB610" s="205">
        <v>7</v>
      </c>
      <c r="AC610" s="205">
        <v>67390526</v>
      </c>
      <c r="AZ610" s="205">
        <v>2</v>
      </c>
      <c r="BA610" s="205">
        <f>IF(AZ610=1,G610,0)</f>
        <v>0</v>
      </c>
      <c r="BB610" s="205">
        <f>IF(AZ610=2,G610,0)</f>
        <v>0</v>
      </c>
      <c r="BC610" s="205">
        <f>IF(AZ610=3,G610,0)</f>
        <v>0</v>
      </c>
      <c r="BD610" s="205">
        <f>IF(AZ610=4,G610,0)</f>
        <v>0</v>
      </c>
      <c r="BE610" s="205">
        <f>IF(AZ610=5,G610,0)</f>
        <v>0</v>
      </c>
      <c r="CA610" s="232">
        <v>3</v>
      </c>
      <c r="CB610" s="232">
        <v>7</v>
      </c>
    </row>
    <row r="611" spans="1:80">
      <c r="A611" s="241"/>
      <c r="B611" s="245"/>
      <c r="C611" s="375" t="s">
        <v>877</v>
      </c>
      <c r="D611" s="376"/>
      <c r="E611" s="246">
        <v>237.05</v>
      </c>
      <c r="F611" s="247"/>
      <c r="G611" s="248"/>
      <c r="H611" s="249"/>
      <c r="I611" s="243"/>
      <c r="J611" s="250"/>
      <c r="K611" s="243"/>
      <c r="M611" s="244" t="s">
        <v>877</v>
      </c>
      <c r="O611" s="232"/>
    </row>
    <row r="612" spans="1:80">
      <c r="A612" s="233">
        <v>179</v>
      </c>
      <c r="B612" s="234" t="s">
        <v>878</v>
      </c>
      <c r="C612" s="235" t="s">
        <v>879</v>
      </c>
      <c r="D612" s="236" t="s">
        <v>1581</v>
      </c>
      <c r="E612" s="237"/>
      <c r="F612" s="237">
        <v>0</v>
      </c>
      <c r="G612" s="238">
        <f>E612*F612</f>
        <v>0</v>
      </c>
      <c r="H612" s="239">
        <v>0</v>
      </c>
      <c r="I612" s="240">
        <f>E612*H612</f>
        <v>0</v>
      </c>
      <c r="J612" s="239"/>
      <c r="K612" s="240">
        <f>E612*J612</f>
        <v>0</v>
      </c>
      <c r="O612" s="232">
        <v>2</v>
      </c>
      <c r="AA612" s="205">
        <v>7</v>
      </c>
      <c r="AB612" s="205">
        <v>1002</v>
      </c>
      <c r="AC612" s="205">
        <v>5</v>
      </c>
      <c r="AZ612" s="205">
        <v>2</v>
      </c>
      <c r="BA612" s="205">
        <f>IF(AZ612=1,G612,0)</f>
        <v>0</v>
      </c>
      <c r="BB612" s="205">
        <f>IF(AZ612=2,G612,0)</f>
        <v>0</v>
      </c>
      <c r="BC612" s="205">
        <f>IF(AZ612=3,G612,0)</f>
        <v>0</v>
      </c>
      <c r="BD612" s="205">
        <f>IF(AZ612=4,G612,0)</f>
        <v>0</v>
      </c>
      <c r="BE612" s="205">
        <f>IF(AZ612=5,G612,0)</f>
        <v>0</v>
      </c>
      <c r="CA612" s="232">
        <v>7</v>
      </c>
      <c r="CB612" s="232">
        <v>1002</v>
      </c>
    </row>
    <row r="613" spans="1:80">
      <c r="A613" s="251"/>
      <c r="B613" s="252" t="s">
        <v>1662</v>
      </c>
      <c r="C613" s="253" t="s">
        <v>871</v>
      </c>
      <c r="D613" s="254"/>
      <c r="E613" s="255"/>
      <c r="F613" s="256"/>
      <c r="G613" s="257">
        <f>SUM(G607:G612)</f>
        <v>0</v>
      </c>
      <c r="H613" s="258"/>
      <c r="I613" s="259">
        <f>SUM(I607:I612)</f>
        <v>7.1114999999999998E-2</v>
      </c>
      <c r="J613" s="258"/>
      <c r="K613" s="259">
        <f>SUM(K607:K612)</f>
        <v>0</v>
      </c>
      <c r="O613" s="232">
        <v>4</v>
      </c>
      <c r="BA613" s="260">
        <f>SUM(BA607:BA612)</f>
        <v>0</v>
      </c>
      <c r="BB613" s="260">
        <f>SUM(BB607:BB612)</f>
        <v>0</v>
      </c>
      <c r="BC613" s="260">
        <f>SUM(BC607:BC612)</f>
        <v>0</v>
      </c>
      <c r="BD613" s="260">
        <f>SUM(BD607:BD612)</f>
        <v>0</v>
      </c>
      <c r="BE613" s="260">
        <f>SUM(BE607:BE612)</f>
        <v>0</v>
      </c>
    </row>
    <row r="614" spans="1:80">
      <c r="A614" s="222" t="s">
        <v>1659</v>
      </c>
      <c r="B614" s="223" t="s">
        <v>880</v>
      </c>
      <c r="C614" s="224" t="s">
        <v>881</v>
      </c>
      <c r="D614" s="225"/>
      <c r="E614" s="226"/>
      <c r="F614" s="226"/>
      <c r="G614" s="227"/>
      <c r="H614" s="228"/>
      <c r="I614" s="229"/>
      <c r="J614" s="230"/>
      <c r="K614" s="231"/>
      <c r="O614" s="232">
        <v>1</v>
      </c>
    </row>
    <row r="615" spans="1:80">
      <c r="A615" s="233">
        <v>180</v>
      </c>
      <c r="B615" s="234" t="s">
        <v>883</v>
      </c>
      <c r="C615" s="235" t="s">
        <v>884</v>
      </c>
      <c r="D615" s="236" t="s">
        <v>1739</v>
      </c>
      <c r="E615" s="237">
        <v>694.38</v>
      </c>
      <c r="F615" s="237">
        <v>0</v>
      </c>
      <c r="G615" s="238">
        <f>E615*F615</f>
        <v>0</v>
      </c>
      <c r="H615" s="239">
        <v>0</v>
      </c>
      <c r="I615" s="240">
        <f>E615*H615</f>
        <v>0</v>
      </c>
      <c r="J615" s="239">
        <v>-2.2000000000000001E-3</v>
      </c>
      <c r="K615" s="240">
        <f>E615*J615</f>
        <v>-1.527636</v>
      </c>
      <c r="O615" s="232">
        <v>2</v>
      </c>
      <c r="AA615" s="205">
        <v>1</v>
      </c>
      <c r="AB615" s="205">
        <v>7</v>
      </c>
      <c r="AC615" s="205">
        <v>7</v>
      </c>
      <c r="AZ615" s="205">
        <v>2</v>
      </c>
      <c r="BA615" s="205">
        <f>IF(AZ615=1,G615,0)</f>
        <v>0</v>
      </c>
      <c r="BB615" s="205">
        <f>IF(AZ615=2,G615,0)</f>
        <v>0</v>
      </c>
      <c r="BC615" s="205">
        <f>IF(AZ615=3,G615,0)</f>
        <v>0</v>
      </c>
      <c r="BD615" s="205">
        <f>IF(AZ615=4,G615,0)</f>
        <v>0</v>
      </c>
      <c r="BE615" s="205">
        <f>IF(AZ615=5,G615,0)</f>
        <v>0</v>
      </c>
      <c r="CA615" s="232">
        <v>1</v>
      </c>
      <c r="CB615" s="232">
        <v>7</v>
      </c>
    </row>
    <row r="616" spans="1:80">
      <c r="A616" s="241"/>
      <c r="B616" s="245"/>
      <c r="C616" s="375" t="s">
        <v>885</v>
      </c>
      <c r="D616" s="376"/>
      <c r="E616" s="246">
        <v>694.38</v>
      </c>
      <c r="F616" s="247"/>
      <c r="G616" s="248"/>
      <c r="H616" s="249"/>
      <c r="I616" s="243"/>
      <c r="J616" s="250"/>
      <c r="K616" s="243"/>
      <c r="M616" s="244" t="s">
        <v>885</v>
      </c>
      <c r="O616" s="232"/>
    </row>
    <row r="617" spans="1:80">
      <c r="A617" s="233">
        <v>181</v>
      </c>
      <c r="B617" s="234" t="s">
        <v>886</v>
      </c>
      <c r="C617" s="235" t="s">
        <v>887</v>
      </c>
      <c r="D617" s="236" t="s">
        <v>1739</v>
      </c>
      <c r="E617" s="237">
        <v>215.5</v>
      </c>
      <c r="F617" s="237">
        <v>0</v>
      </c>
      <c r="G617" s="238">
        <f>E617*F617</f>
        <v>0</v>
      </c>
      <c r="H617" s="239">
        <v>0</v>
      </c>
      <c r="I617" s="240">
        <f>E617*H617</f>
        <v>0</v>
      </c>
      <c r="J617" s="239">
        <v>0</v>
      </c>
      <c r="K617" s="240">
        <f>E617*J617</f>
        <v>0</v>
      </c>
      <c r="O617" s="232">
        <v>2</v>
      </c>
      <c r="AA617" s="205">
        <v>1</v>
      </c>
      <c r="AB617" s="205">
        <v>7</v>
      </c>
      <c r="AC617" s="205">
        <v>7</v>
      </c>
      <c r="AZ617" s="205">
        <v>2</v>
      </c>
      <c r="BA617" s="205">
        <f>IF(AZ617=1,G617,0)</f>
        <v>0</v>
      </c>
      <c r="BB617" s="205">
        <f>IF(AZ617=2,G617,0)</f>
        <v>0</v>
      </c>
      <c r="BC617" s="205">
        <f>IF(AZ617=3,G617,0)</f>
        <v>0</v>
      </c>
      <c r="BD617" s="205">
        <f>IF(AZ617=4,G617,0)</f>
        <v>0</v>
      </c>
      <c r="BE617" s="205">
        <f>IF(AZ617=5,G617,0)</f>
        <v>0</v>
      </c>
      <c r="CA617" s="232">
        <v>1</v>
      </c>
      <c r="CB617" s="232">
        <v>7</v>
      </c>
    </row>
    <row r="618" spans="1:80">
      <c r="A618" s="241"/>
      <c r="B618" s="245"/>
      <c r="C618" s="375" t="s">
        <v>888</v>
      </c>
      <c r="D618" s="376"/>
      <c r="E618" s="246">
        <v>215.5</v>
      </c>
      <c r="F618" s="247"/>
      <c r="G618" s="248"/>
      <c r="H618" s="249"/>
      <c r="I618" s="243"/>
      <c r="J618" s="250"/>
      <c r="K618" s="243"/>
      <c r="M618" s="244" t="s">
        <v>888</v>
      </c>
      <c r="O618" s="232"/>
    </row>
    <row r="619" spans="1:80">
      <c r="A619" s="233">
        <v>182</v>
      </c>
      <c r="B619" s="234" t="s">
        <v>889</v>
      </c>
      <c r="C619" s="235" t="s">
        <v>890</v>
      </c>
      <c r="D619" s="236" t="s">
        <v>1739</v>
      </c>
      <c r="E619" s="237">
        <v>685.08</v>
      </c>
      <c r="F619" s="237">
        <v>0</v>
      </c>
      <c r="G619" s="238">
        <f>E619*F619</f>
        <v>0</v>
      </c>
      <c r="H619" s="239">
        <v>0</v>
      </c>
      <c r="I619" s="240">
        <f>E619*H619</f>
        <v>0</v>
      </c>
      <c r="J619" s="239">
        <v>0</v>
      </c>
      <c r="K619" s="240">
        <f>E619*J619</f>
        <v>0</v>
      </c>
      <c r="O619" s="232">
        <v>2</v>
      </c>
      <c r="AA619" s="205">
        <v>1</v>
      </c>
      <c r="AB619" s="205">
        <v>7</v>
      </c>
      <c r="AC619" s="205">
        <v>7</v>
      </c>
      <c r="AZ619" s="205">
        <v>2</v>
      </c>
      <c r="BA619" s="205">
        <f>IF(AZ619=1,G619,0)</f>
        <v>0</v>
      </c>
      <c r="BB619" s="205">
        <f>IF(AZ619=2,G619,0)</f>
        <v>0</v>
      </c>
      <c r="BC619" s="205">
        <f>IF(AZ619=3,G619,0)</f>
        <v>0</v>
      </c>
      <c r="BD619" s="205">
        <f>IF(AZ619=4,G619,0)</f>
        <v>0</v>
      </c>
      <c r="BE619" s="205">
        <f>IF(AZ619=5,G619,0)</f>
        <v>0</v>
      </c>
      <c r="CA619" s="232">
        <v>1</v>
      </c>
      <c r="CB619" s="232">
        <v>7</v>
      </c>
    </row>
    <row r="620" spans="1:80">
      <c r="A620" s="241"/>
      <c r="B620" s="245"/>
      <c r="C620" s="375" t="s">
        <v>891</v>
      </c>
      <c r="D620" s="376"/>
      <c r="E620" s="246">
        <v>0</v>
      </c>
      <c r="F620" s="247"/>
      <c r="G620" s="248"/>
      <c r="H620" s="249"/>
      <c r="I620" s="243"/>
      <c r="J620" s="250"/>
      <c r="K620" s="243"/>
      <c r="M620" s="244" t="s">
        <v>891</v>
      </c>
      <c r="O620" s="232"/>
    </row>
    <row r="621" spans="1:80" ht="33.75">
      <c r="A621" s="241"/>
      <c r="B621" s="245"/>
      <c r="C621" s="375" t="s">
        <v>892</v>
      </c>
      <c r="D621" s="376"/>
      <c r="E621" s="246">
        <v>229.43</v>
      </c>
      <c r="F621" s="247"/>
      <c r="G621" s="248"/>
      <c r="H621" s="249"/>
      <c r="I621" s="243"/>
      <c r="J621" s="250"/>
      <c r="K621" s="243"/>
      <c r="M621" s="244" t="s">
        <v>892</v>
      </c>
      <c r="O621" s="232"/>
    </row>
    <row r="622" spans="1:80">
      <c r="A622" s="241"/>
      <c r="B622" s="245"/>
      <c r="C622" s="375" t="s">
        <v>893</v>
      </c>
      <c r="D622" s="376"/>
      <c r="E622" s="246">
        <v>112.32</v>
      </c>
      <c r="F622" s="247"/>
      <c r="G622" s="248"/>
      <c r="H622" s="249"/>
      <c r="I622" s="243"/>
      <c r="J622" s="250"/>
      <c r="K622" s="243"/>
      <c r="M622" s="244" t="s">
        <v>893</v>
      </c>
      <c r="O622" s="232"/>
    </row>
    <row r="623" spans="1:80" ht="33.75">
      <c r="A623" s="241"/>
      <c r="B623" s="245"/>
      <c r="C623" s="375" t="s">
        <v>894</v>
      </c>
      <c r="D623" s="376"/>
      <c r="E623" s="246">
        <v>34.090000000000003</v>
      </c>
      <c r="F623" s="247"/>
      <c r="G623" s="248"/>
      <c r="H623" s="249"/>
      <c r="I623" s="243"/>
      <c r="J623" s="250"/>
      <c r="K623" s="243"/>
      <c r="M623" s="244" t="s">
        <v>894</v>
      </c>
      <c r="O623" s="232"/>
    </row>
    <row r="624" spans="1:80">
      <c r="A624" s="241"/>
      <c r="B624" s="245"/>
      <c r="C624" s="375" t="s">
        <v>895</v>
      </c>
      <c r="D624" s="376"/>
      <c r="E624" s="246">
        <v>165.19</v>
      </c>
      <c r="F624" s="247"/>
      <c r="G624" s="248"/>
      <c r="H624" s="249"/>
      <c r="I624" s="243"/>
      <c r="J624" s="250"/>
      <c r="K624" s="243"/>
      <c r="M624" s="244" t="s">
        <v>895</v>
      </c>
      <c r="O624" s="232"/>
    </row>
    <row r="625" spans="1:80" ht="22.5">
      <c r="A625" s="241"/>
      <c r="B625" s="245"/>
      <c r="C625" s="375" t="s">
        <v>896</v>
      </c>
      <c r="D625" s="376"/>
      <c r="E625" s="246">
        <v>43.04</v>
      </c>
      <c r="F625" s="247"/>
      <c r="G625" s="248"/>
      <c r="H625" s="249"/>
      <c r="I625" s="243"/>
      <c r="J625" s="250"/>
      <c r="K625" s="243"/>
      <c r="M625" s="244" t="s">
        <v>896</v>
      </c>
      <c r="O625" s="232"/>
    </row>
    <row r="626" spans="1:80">
      <c r="A626" s="241"/>
      <c r="B626" s="245"/>
      <c r="C626" s="375" t="s">
        <v>897</v>
      </c>
      <c r="D626" s="376"/>
      <c r="E626" s="246">
        <v>101.01</v>
      </c>
      <c r="F626" s="247"/>
      <c r="G626" s="248"/>
      <c r="H626" s="249"/>
      <c r="I626" s="243"/>
      <c r="J626" s="250"/>
      <c r="K626" s="243"/>
      <c r="M626" s="244" t="s">
        <v>897</v>
      </c>
      <c r="O626" s="232"/>
    </row>
    <row r="627" spans="1:80">
      <c r="A627" s="233">
        <v>183</v>
      </c>
      <c r="B627" s="234" t="s">
        <v>898</v>
      </c>
      <c r="C627" s="235" t="s">
        <v>899</v>
      </c>
      <c r="D627" s="236" t="s">
        <v>1739</v>
      </c>
      <c r="E627" s="237">
        <v>685.08</v>
      </c>
      <c r="F627" s="237">
        <v>0</v>
      </c>
      <c r="G627" s="238">
        <f>E627*F627</f>
        <v>0</v>
      </c>
      <c r="H627" s="239">
        <v>1.0000000000000001E-5</v>
      </c>
      <c r="I627" s="240">
        <f>E627*H627</f>
        <v>6.8508000000000006E-3</v>
      </c>
      <c r="J627" s="239">
        <v>0</v>
      </c>
      <c r="K627" s="240">
        <f>E627*J627</f>
        <v>0</v>
      </c>
      <c r="O627" s="232">
        <v>2</v>
      </c>
      <c r="AA627" s="205">
        <v>1</v>
      </c>
      <c r="AB627" s="205">
        <v>7</v>
      </c>
      <c r="AC627" s="205">
        <v>7</v>
      </c>
      <c r="AZ627" s="205">
        <v>2</v>
      </c>
      <c r="BA627" s="205">
        <f>IF(AZ627=1,G627,0)</f>
        <v>0</v>
      </c>
      <c r="BB627" s="205">
        <f>IF(AZ627=2,G627,0)</f>
        <v>0</v>
      </c>
      <c r="BC627" s="205">
        <f>IF(AZ627=3,G627,0)</f>
        <v>0</v>
      </c>
      <c r="BD627" s="205">
        <f>IF(AZ627=4,G627,0)</f>
        <v>0</v>
      </c>
      <c r="BE627" s="205">
        <f>IF(AZ627=5,G627,0)</f>
        <v>0</v>
      </c>
      <c r="CA627" s="232">
        <v>1</v>
      </c>
      <c r="CB627" s="232">
        <v>7</v>
      </c>
    </row>
    <row r="628" spans="1:80">
      <c r="A628" s="241"/>
      <c r="B628" s="245"/>
      <c r="C628" s="375" t="s">
        <v>900</v>
      </c>
      <c r="D628" s="376"/>
      <c r="E628" s="246">
        <v>0</v>
      </c>
      <c r="F628" s="247"/>
      <c r="G628" s="248"/>
      <c r="H628" s="249"/>
      <c r="I628" s="243"/>
      <c r="J628" s="250"/>
      <c r="K628" s="243"/>
      <c r="M628" s="244" t="s">
        <v>900</v>
      </c>
      <c r="O628" s="232"/>
    </row>
    <row r="629" spans="1:80">
      <c r="A629" s="241"/>
      <c r="B629" s="245"/>
      <c r="C629" s="375" t="s">
        <v>901</v>
      </c>
      <c r="D629" s="376"/>
      <c r="E629" s="246">
        <v>341.75</v>
      </c>
      <c r="F629" s="247"/>
      <c r="G629" s="248"/>
      <c r="H629" s="249"/>
      <c r="I629" s="243"/>
      <c r="J629" s="250"/>
      <c r="K629" s="243"/>
      <c r="M629" s="244" t="s">
        <v>901</v>
      </c>
      <c r="O629" s="232"/>
    </row>
    <row r="630" spans="1:80">
      <c r="A630" s="241"/>
      <c r="B630" s="245"/>
      <c r="C630" s="375" t="s">
        <v>902</v>
      </c>
      <c r="D630" s="376"/>
      <c r="E630" s="246">
        <v>34.090000000000003</v>
      </c>
      <c r="F630" s="247"/>
      <c r="G630" s="248"/>
      <c r="H630" s="249"/>
      <c r="I630" s="243"/>
      <c r="J630" s="250"/>
      <c r="K630" s="243"/>
      <c r="M630" s="244" t="s">
        <v>902</v>
      </c>
      <c r="O630" s="232"/>
    </row>
    <row r="631" spans="1:80">
      <c r="A631" s="241"/>
      <c r="B631" s="245"/>
      <c r="C631" s="375" t="s">
        <v>903</v>
      </c>
      <c r="D631" s="376"/>
      <c r="E631" s="246">
        <v>165.19</v>
      </c>
      <c r="F631" s="247"/>
      <c r="G631" s="248"/>
      <c r="H631" s="249"/>
      <c r="I631" s="243"/>
      <c r="J631" s="250"/>
      <c r="K631" s="243"/>
      <c r="M631" s="244" t="s">
        <v>903</v>
      </c>
      <c r="O631" s="232"/>
    </row>
    <row r="632" spans="1:80">
      <c r="A632" s="241"/>
      <c r="B632" s="245"/>
      <c r="C632" s="375" t="s">
        <v>904</v>
      </c>
      <c r="D632" s="376"/>
      <c r="E632" s="246">
        <v>43.04</v>
      </c>
      <c r="F632" s="247"/>
      <c r="G632" s="248"/>
      <c r="H632" s="249"/>
      <c r="I632" s="243"/>
      <c r="J632" s="250"/>
      <c r="K632" s="243"/>
      <c r="M632" s="244" t="s">
        <v>904</v>
      </c>
      <c r="O632" s="232"/>
    </row>
    <row r="633" spans="1:80">
      <c r="A633" s="241"/>
      <c r="B633" s="245"/>
      <c r="C633" s="375" t="s">
        <v>905</v>
      </c>
      <c r="D633" s="376"/>
      <c r="E633" s="246">
        <v>101.01</v>
      </c>
      <c r="F633" s="247"/>
      <c r="G633" s="248"/>
      <c r="H633" s="249"/>
      <c r="I633" s="243"/>
      <c r="J633" s="250"/>
      <c r="K633" s="243"/>
      <c r="M633" s="244" t="s">
        <v>905</v>
      </c>
      <c r="O633" s="232"/>
    </row>
    <row r="634" spans="1:80" ht="22.5">
      <c r="A634" s="233">
        <v>184</v>
      </c>
      <c r="B634" s="234" t="s">
        <v>906</v>
      </c>
      <c r="C634" s="235" t="s">
        <v>907</v>
      </c>
      <c r="D634" s="236" t="s">
        <v>1856</v>
      </c>
      <c r="E634" s="237">
        <v>656.59</v>
      </c>
      <c r="F634" s="237">
        <v>0</v>
      </c>
      <c r="G634" s="238">
        <f>E634*F634</f>
        <v>0</v>
      </c>
      <c r="H634" s="239">
        <v>4.0000000000000003E-5</v>
      </c>
      <c r="I634" s="240">
        <f>E634*H634</f>
        <v>2.6263600000000005E-2</v>
      </c>
      <c r="J634" s="239">
        <v>0</v>
      </c>
      <c r="K634" s="240">
        <f>E634*J634</f>
        <v>0</v>
      </c>
      <c r="O634" s="232">
        <v>2</v>
      </c>
      <c r="AA634" s="205">
        <v>1</v>
      </c>
      <c r="AB634" s="205">
        <v>7</v>
      </c>
      <c r="AC634" s="205">
        <v>7</v>
      </c>
      <c r="AZ634" s="205">
        <v>2</v>
      </c>
      <c r="BA634" s="205">
        <f>IF(AZ634=1,G634,0)</f>
        <v>0</v>
      </c>
      <c r="BB634" s="205">
        <f>IF(AZ634=2,G634,0)</f>
        <v>0</v>
      </c>
      <c r="BC634" s="205">
        <f>IF(AZ634=3,G634,0)</f>
        <v>0</v>
      </c>
      <c r="BD634" s="205">
        <f>IF(AZ634=4,G634,0)</f>
        <v>0</v>
      </c>
      <c r="BE634" s="205">
        <f>IF(AZ634=5,G634,0)</f>
        <v>0</v>
      </c>
      <c r="CA634" s="232">
        <v>1</v>
      </c>
      <c r="CB634" s="232">
        <v>7</v>
      </c>
    </row>
    <row r="635" spans="1:80">
      <c r="A635" s="241"/>
      <c r="B635" s="245"/>
      <c r="C635" s="375" t="s">
        <v>908</v>
      </c>
      <c r="D635" s="376"/>
      <c r="E635" s="246">
        <v>656.59</v>
      </c>
      <c r="F635" s="247"/>
      <c r="G635" s="248"/>
      <c r="H635" s="249"/>
      <c r="I635" s="243"/>
      <c r="J635" s="250"/>
      <c r="K635" s="243"/>
      <c r="M635" s="244" t="s">
        <v>908</v>
      </c>
      <c r="O635" s="232"/>
    </row>
    <row r="636" spans="1:80">
      <c r="A636" s="233">
        <v>185</v>
      </c>
      <c r="B636" s="234" t="s">
        <v>909</v>
      </c>
      <c r="C636" s="235" t="s">
        <v>910</v>
      </c>
      <c r="D636" s="236" t="s">
        <v>1739</v>
      </c>
      <c r="E636" s="237">
        <v>221.965</v>
      </c>
      <c r="F636" s="237">
        <v>0</v>
      </c>
      <c r="G636" s="238">
        <f>E636*F636</f>
        <v>0</v>
      </c>
      <c r="H636" s="239">
        <v>1.75E-3</v>
      </c>
      <c r="I636" s="240">
        <f>E636*H636</f>
        <v>0.38843875</v>
      </c>
      <c r="J636" s="239"/>
      <c r="K636" s="240">
        <f>E636*J636</f>
        <v>0</v>
      </c>
      <c r="O636" s="232">
        <v>2</v>
      </c>
      <c r="AA636" s="205">
        <v>3</v>
      </c>
      <c r="AB636" s="205">
        <v>7</v>
      </c>
      <c r="AC636" s="205">
        <v>283754910</v>
      </c>
      <c r="AZ636" s="205">
        <v>2</v>
      </c>
      <c r="BA636" s="205">
        <f>IF(AZ636=1,G636,0)</f>
        <v>0</v>
      </c>
      <c r="BB636" s="205">
        <f>IF(AZ636=2,G636,0)</f>
        <v>0</v>
      </c>
      <c r="BC636" s="205">
        <f>IF(AZ636=3,G636,0)</f>
        <v>0</v>
      </c>
      <c r="BD636" s="205">
        <f>IF(AZ636=4,G636,0)</f>
        <v>0</v>
      </c>
      <c r="BE636" s="205">
        <f>IF(AZ636=5,G636,0)</f>
        <v>0</v>
      </c>
      <c r="CA636" s="232">
        <v>3</v>
      </c>
      <c r="CB636" s="232">
        <v>7</v>
      </c>
    </row>
    <row r="637" spans="1:80">
      <c r="A637" s="241"/>
      <c r="B637" s="245"/>
      <c r="C637" s="375" t="s">
        <v>911</v>
      </c>
      <c r="D637" s="376"/>
      <c r="E637" s="246">
        <v>221.965</v>
      </c>
      <c r="F637" s="247"/>
      <c r="G637" s="248"/>
      <c r="H637" s="249"/>
      <c r="I637" s="243"/>
      <c r="J637" s="250"/>
      <c r="K637" s="243"/>
      <c r="M637" s="244" t="s">
        <v>911</v>
      </c>
      <c r="O637" s="232"/>
    </row>
    <row r="638" spans="1:80">
      <c r="A638" s="233">
        <v>186</v>
      </c>
      <c r="B638" s="234" t="s">
        <v>912</v>
      </c>
      <c r="C638" s="235" t="s">
        <v>913</v>
      </c>
      <c r="D638" s="236" t="s">
        <v>1723</v>
      </c>
      <c r="E638" s="237">
        <v>35.281599999999997</v>
      </c>
      <c r="F638" s="237">
        <v>0</v>
      </c>
      <c r="G638" s="238">
        <f>E638*F638</f>
        <v>0</v>
      </c>
      <c r="H638" s="239">
        <v>2.1000000000000001E-2</v>
      </c>
      <c r="I638" s="240">
        <f>E638*H638</f>
        <v>0.74091359999999995</v>
      </c>
      <c r="J638" s="239"/>
      <c r="K638" s="240">
        <f>E638*J638</f>
        <v>0</v>
      </c>
      <c r="O638" s="232">
        <v>2</v>
      </c>
      <c r="AA638" s="205">
        <v>3</v>
      </c>
      <c r="AB638" s="205">
        <v>7</v>
      </c>
      <c r="AC638" s="205">
        <v>28375767</v>
      </c>
      <c r="AZ638" s="205">
        <v>2</v>
      </c>
      <c r="BA638" s="205">
        <f>IF(AZ638=1,G638,0)</f>
        <v>0</v>
      </c>
      <c r="BB638" s="205">
        <f>IF(AZ638=2,G638,0)</f>
        <v>0</v>
      </c>
      <c r="BC638" s="205">
        <f>IF(AZ638=3,G638,0)</f>
        <v>0</v>
      </c>
      <c r="BD638" s="205">
        <f>IF(AZ638=4,G638,0)</f>
        <v>0</v>
      </c>
      <c r="BE638" s="205">
        <f>IF(AZ638=5,G638,0)</f>
        <v>0</v>
      </c>
      <c r="CA638" s="232">
        <v>3</v>
      </c>
      <c r="CB638" s="232">
        <v>7</v>
      </c>
    </row>
    <row r="639" spans="1:80">
      <c r="A639" s="241"/>
      <c r="B639" s="245"/>
      <c r="C639" s="375" t="s">
        <v>914</v>
      </c>
      <c r="D639" s="376"/>
      <c r="E639" s="246">
        <v>0</v>
      </c>
      <c r="F639" s="247"/>
      <c r="G639" s="248"/>
      <c r="H639" s="249"/>
      <c r="I639" s="243"/>
      <c r="J639" s="250"/>
      <c r="K639" s="243"/>
      <c r="M639" s="244" t="s">
        <v>914</v>
      </c>
      <c r="O639" s="232"/>
    </row>
    <row r="640" spans="1:80">
      <c r="A640" s="241"/>
      <c r="B640" s="245"/>
      <c r="C640" s="375" t="s">
        <v>915</v>
      </c>
      <c r="D640" s="376"/>
      <c r="E640" s="246">
        <v>17.600100000000001</v>
      </c>
      <c r="F640" s="247"/>
      <c r="G640" s="248"/>
      <c r="H640" s="249"/>
      <c r="I640" s="243"/>
      <c r="J640" s="250"/>
      <c r="K640" s="243"/>
      <c r="M640" s="244" t="s">
        <v>915</v>
      </c>
      <c r="O640" s="232"/>
    </row>
    <row r="641" spans="1:80">
      <c r="A641" s="241"/>
      <c r="B641" s="245"/>
      <c r="C641" s="375" t="s">
        <v>916</v>
      </c>
      <c r="D641" s="376"/>
      <c r="E641" s="246">
        <v>1.7556</v>
      </c>
      <c r="F641" s="247"/>
      <c r="G641" s="248"/>
      <c r="H641" s="249"/>
      <c r="I641" s="243"/>
      <c r="J641" s="250"/>
      <c r="K641" s="243"/>
      <c r="M641" s="244" t="s">
        <v>916</v>
      </c>
      <c r="O641" s="232"/>
    </row>
    <row r="642" spans="1:80">
      <c r="A642" s="241"/>
      <c r="B642" s="245"/>
      <c r="C642" s="375" t="s">
        <v>917</v>
      </c>
      <c r="D642" s="376"/>
      <c r="E642" s="246">
        <v>8.5073000000000008</v>
      </c>
      <c r="F642" s="247"/>
      <c r="G642" s="248"/>
      <c r="H642" s="249"/>
      <c r="I642" s="243"/>
      <c r="J642" s="250"/>
      <c r="K642" s="243"/>
      <c r="M642" s="244" t="s">
        <v>917</v>
      </c>
      <c r="O642" s="232"/>
    </row>
    <row r="643" spans="1:80">
      <c r="A643" s="241"/>
      <c r="B643" s="245"/>
      <c r="C643" s="375" t="s">
        <v>918</v>
      </c>
      <c r="D643" s="376"/>
      <c r="E643" s="246">
        <v>2.2166000000000001</v>
      </c>
      <c r="F643" s="247"/>
      <c r="G643" s="248"/>
      <c r="H643" s="249"/>
      <c r="I643" s="243"/>
      <c r="J643" s="250"/>
      <c r="K643" s="243"/>
      <c r="M643" s="244" t="s">
        <v>918</v>
      </c>
      <c r="O643" s="232"/>
    </row>
    <row r="644" spans="1:80">
      <c r="A644" s="241"/>
      <c r="B644" s="245"/>
      <c r="C644" s="375" t="s">
        <v>919</v>
      </c>
      <c r="D644" s="376"/>
      <c r="E644" s="246">
        <v>5.202</v>
      </c>
      <c r="F644" s="247"/>
      <c r="G644" s="248"/>
      <c r="H644" s="249"/>
      <c r="I644" s="243"/>
      <c r="J644" s="250"/>
      <c r="K644" s="243"/>
      <c r="M644" s="244" t="s">
        <v>919</v>
      </c>
      <c r="O644" s="232"/>
    </row>
    <row r="645" spans="1:80">
      <c r="A645" s="233">
        <v>187</v>
      </c>
      <c r="B645" s="234" t="s">
        <v>920</v>
      </c>
      <c r="C645" s="235" t="s">
        <v>921</v>
      </c>
      <c r="D645" s="236" t="s">
        <v>1581</v>
      </c>
      <c r="E645" s="237"/>
      <c r="F645" s="237">
        <v>0</v>
      </c>
      <c r="G645" s="238">
        <f t="shared" ref="G645:G652" si="16">E645*F645</f>
        <v>0</v>
      </c>
      <c r="H645" s="239">
        <v>0</v>
      </c>
      <c r="I645" s="240">
        <f t="shared" ref="I645:I652" si="17">E645*H645</f>
        <v>0</v>
      </c>
      <c r="J645" s="239"/>
      <c r="K645" s="240">
        <f t="shared" ref="K645:K652" si="18">E645*J645</f>
        <v>0</v>
      </c>
      <c r="O645" s="232">
        <v>2</v>
      </c>
      <c r="AA645" s="205">
        <v>7</v>
      </c>
      <c r="AB645" s="205">
        <v>1002</v>
      </c>
      <c r="AC645" s="205">
        <v>5</v>
      </c>
      <c r="AZ645" s="205">
        <v>2</v>
      </c>
      <c r="BA645" s="205">
        <f t="shared" ref="BA645:BA652" si="19">IF(AZ645=1,G645,0)</f>
        <v>0</v>
      </c>
      <c r="BB645" s="205">
        <f t="shared" ref="BB645:BB652" si="20">IF(AZ645=2,G645,0)</f>
        <v>0</v>
      </c>
      <c r="BC645" s="205">
        <f t="shared" ref="BC645:BC652" si="21">IF(AZ645=3,G645,0)</f>
        <v>0</v>
      </c>
      <c r="BD645" s="205">
        <f t="shared" ref="BD645:BD652" si="22">IF(AZ645=4,G645,0)</f>
        <v>0</v>
      </c>
      <c r="BE645" s="205">
        <f t="shared" ref="BE645:BE652" si="23">IF(AZ645=5,G645,0)</f>
        <v>0</v>
      </c>
      <c r="CA645" s="232">
        <v>7</v>
      </c>
      <c r="CB645" s="232">
        <v>1002</v>
      </c>
    </row>
    <row r="646" spans="1:80">
      <c r="A646" s="233">
        <v>188</v>
      </c>
      <c r="B646" s="234" t="s">
        <v>785</v>
      </c>
      <c r="C646" s="235" t="s">
        <v>786</v>
      </c>
      <c r="D646" s="236" t="s">
        <v>1772</v>
      </c>
      <c r="E646" s="237">
        <v>1.527636</v>
      </c>
      <c r="F646" s="237">
        <v>0</v>
      </c>
      <c r="G646" s="238">
        <f t="shared" si="16"/>
        <v>0</v>
      </c>
      <c r="H646" s="239">
        <v>0</v>
      </c>
      <c r="I646" s="240">
        <f t="shared" si="17"/>
        <v>0</v>
      </c>
      <c r="J646" s="239"/>
      <c r="K646" s="240">
        <f t="shared" si="18"/>
        <v>0</v>
      </c>
      <c r="O646" s="232">
        <v>2</v>
      </c>
      <c r="AA646" s="205">
        <v>8</v>
      </c>
      <c r="AB646" s="205">
        <v>0</v>
      </c>
      <c r="AC646" s="205">
        <v>3</v>
      </c>
      <c r="AZ646" s="205">
        <v>2</v>
      </c>
      <c r="BA646" s="205">
        <f t="shared" si="19"/>
        <v>0</v>
      </c>
      <c r="BB646" s="205">
        <f t="shared" si="20"/>
        <v>0</v>
      </c>
      <c r="BC646" s="205">
        <f t="shared" si="21"/>
        <v>0</v>
      </c>
      <c r="BD646" s="205">
        <f t="shared" si="22"/>
        <v>0</v>
      </c>
      <c r="BE646" s="205">
        <f t="shared" si="23"/>
        <v>0</v>
      </c>
      <c r="CA646" s="232">
        <v>8</v>
      </c>
      <c r="CB646" s="232">
        <v>0</v>
      </c>
    </row>
    <row r="647" spans="1:80">
      <c r="A647" s="233">
        <v>189</v>
      </c>
      <c r="B647" s="234" t="s">
        <v>787</v>
      </c>
      <c r="C647" s="235" t="s">
        <v>788</v>
      </c>
      <c r="D647" s="236" t="s">
        <v>1772</v>
      </c>
      <c r="E647" s="237">
        <v>1.527636</v>
      </c>
      <c r="F647" s="237">
        <v>0</v>
      </c>
      <c r="G647" s="238">
        <f t="shared" si="16"/>
        <v>0</v>
      </c>
      <c r="H647" s="239">
        <v>0</v>
      </c>
      <c r="I647" s="240">
        <f t="shared" si="17"/>
        <v>0</v>
      </c>
      <c r="J647" s="239"/>
      <c r="K647" s="240">
        <f t="shared" si="18"/>
        <v>0</v>
      </c>
      <c r="O647" s="232">
        <v>2</v>
      </c>
      <c r="AA647" s="205">
        <v>8</v>
      </c>
      <c r="AB647" s="205">
        <v>0</v>
      </c>
      <c r="AC647" s="205">
        <v>3</v>
      </c>
      <c r="AZ647" s="205">
        <v>2</v>
      </c>
      <c r="BA647" s="205">
        <f t="shared" si="19"/>
        <v>0</v>
      </c>
      <c r="BB647" s="205">
        <f t="shared" si="20"/>
        <v>0</v>
      </c>
      <c r="BC647" s="205">
        <f t="shared" si="21"/>
        <v>0</v>
      </c>
      <c r="BD647" s="205">
        <f t="shared" si="22"/>
        <v>0</v>
      </c>
      <c r="BE647" s="205">
        <f t="shared" si="23"/>
        <v>0</v>
      </c>
      <c r="CA647" s="232">
        <v>8</v>
      </c>
      <c r="CB647" s="232">
        <v>0</v>
      </c>
    </row>
    <row r="648" spans="1:80">
      <c r="A648" s="233">
        <v>190</v>
      </c>
      <c r="B648" s="234" t="s">
        <v>789</v>
      </c>
      <c r="C648" s="235" t="s">
        <v>790</v>
      </c>
      <c r="D648" s="236" t="s">
        <v>1772</v>
      </c>
      <c r="E648" s="237">
        <v>13.748723999999999</v>
      </c>
      <c r="F648" s="237">
        <v>0</v>
      </c>
      <c r="G648" s="238">
        <f t="shared" si="16"/>
        <v>0</v>
      </c>
      <c r="H648" s="239">
        <v>0</v>
      </c>
      <c r="I648" s="240">
        <f t="shared" si="17"/>
        <v>0</v>
      </c>
      <c r="J648" s="239"/>
      <c r="K648" s="240">
        <f t="shared" si="18"/>
        <v>0</v>
      </c>
      <c r="O648" s="232">
        <v>2</v>
      </c>
      <c r="AA648" s="205">
        <v>8</v>
      </c>
      <c r="AB648" s="205">
        <v>0</v>
      </c>
      <c r="AC648" s="205">
        <v>3</v>
      </c>
      <c r="AZ648" s="205">
        <v>2</v>
      </c>
      <c r="BA648" s="205">
        <f t="shared" si="19"/>
        <v>0</v>
      </c>
      <c r="BB648" s="205">
        <f t="shared" si="20"/>
        <v>0</v>
      </c>
      <c r="BC648" s="205">
        <f t="shared" si="21"/>
        <v>0</v>
      </c>
      <c r="BD648" s="205">
        <f t="shared" si="22"/>
        <v>0</v>
      </c>
      <c r="BE648" s="205">
        <f t="shared" si="23"/>
        <v>0</v>
      </c>
      <c r="CA648" s="232">
        <v>8</v>
      </c>
      <c r="CB648" s="232">
        <v>0</v>
      </c>
    </row>
    <row r="649" spans="1:80">
      <c r="A649" s="233">
        <v>191</v>
      </c>
      <c r="B649" s="234" t="s">
        <v>791</v>
      </c>
      <c r="C649" s="235" t="s">
        <v>792</v>
      </c>
      <c r="D649" s="236" t="s">
        <v>1772</v>
      </c>
      <c r="E649" s="237">
        <v>1.527636</v>
      </c>
      <c r="F649" s="237">
        <v>0</v>
      </c>
      <c r="G649" s="238">
        <f t="shared" si="16"/>
        <v>0</v>
      </c>
      <c r="H649" s="239">
        <v>0</v>
      </c>
      <c r="I649" s="240">
        <f t="shared" si="17"/>
        <v>0</v>
      </c>
      <c r="J649" s="239"/>
      <c r="K649" s="240">
        <f t="shared" si="18"/>
        <v>0</v>
      </c>
      <c r="O649" s="232">
        <v>2</v>
      </c>
      <c r="AA649" s="205">
        <v>8</v>
      </c>
      <c r="AB649" s="205">
        <v>0</v>
      </c>
      <c r="AC649" s="205">
        <v>3</v>
      </c>
      <c r="AZ649" s="205">
        <v>2</v>
      </c>
      <c r="BA649" s="205">
        <f t="shared" si="19"/>
        <v>0</v>
      </c>
      <c r="BB649" s="205">
        <f t="shared" si="20"/>
        <v>0</v>
      </c>
      <c r="BC649" s="205">
        <f t="shared" si="21"/>
        <v>0</v>
      </c>
      <c r="BD649" s="205">
        <f t="shared" si="22"/>
        <v>0</v>
      </c>
      <c r="BE649" s="205">
        <f t="shared" si="23"/>
        <v>0</v>
      </c>
      <c r="CA649" s="232">
        <v>8</v>
      </c>
      <c r="CB649" s="232">
        <v>0</v>
      </c>
    </row>
    <row r="650" spans="1:80">
      <c r="A650" s="233">
        <v>192</v>
      </c>
      <c r="B650" s="234" t="s">
        <v>922</v>
      </c>
      <c r="C650" s="235" t="s">
        <v>923</v>
      </c>
      <c r="D650" s="236" t="s">
        <v>1772</v>
      </c>
      <c r="E650" s="237">
        <v>1.527636</v>
      </c>
      <c r="F650" s="237">
        <v>0</v>
      </c>
      <c r="G650" s="238">
        <f t="shared" si="16"/>
        <v>0</v>
      </c>
      <c r="H650" s="239">
        <v>0</v>
      </c>
      <c r="I650" s="240">
        <f t="shared" si="17"/>
        <v>0</v>
      </c>
      <c r="J650" s="239"/>
      <c r="K650" s="240">
        <f t="shared" si="18"/>
        <v>0</v>
      </c>
      <c r="O650" s="232">
        <v>2</v>
      </c>
      <c r="AA650" s="205">
        <v>8</v>
      </c>
      <c r="AB650" s="205">
        <v>0</v>
      </c>
      <c r="AC650" s="205">
        <v>3</v>
      </c>
      <c r="AZ650" s="205">
        <v>2</v>
      </c>
      <c r="BA650" s="205">
        <f t="shared" si="19"/>
        <v>0</v>
      </c>
      <c r="BB650" s="205">
        <f t="shared" si="20"/>
        <v>0</v>
      </c>
      <c r="BC650" s="205">
        <f t="shared" si="21"/>
        <v>0</v>
      </c>
      <c r="BD650" s="205">
        <f t="shared" si="22"/>
        <v>0</v>
      </c>
      <c r="BE650" s="205">
        <f t="shared" si="23"/>
        <v>0</v>
      </c>
      <c r="CA650" s="232">
        <v>8</v>
      </c>
      <c r="CB650" s="232">
        <v>0</v>
      </c>
    </row>
    <row r="651" spans="1:80">
      <c r="A651" s="233">
        <v>193</v>
      </c>
      <c r="B651" s="234" t="s">
        <v>924</v>
      </c>
      <c r="C651" s="235" t="s">
        <v>925</v>
      </c>
      <c r="D651" s="236" t="s">
        <v>1772</v>
      </c>
      <c r="E651" s="237">
        <v>1.527636</v>
      </c>
      <c r="F651" s="237">
        <v>0</v>
      </c>
      <c r="G651" s="238">
        <f t="shared" si="16"/>
        <v>0</v>
      </c>
      <c r="H651" s="239">
        <v>0</v>
      </c>
      <c r="I651" s="240">
        <f t="shared" si="17"/>
        <v>0</v>
      </c>
      <c r="J651" s="239"/>
      <c r="K651" s="240">
        <f t="shared" si="18"/>
        <v>0</v>
      </c>
      <c r="O651" s="232">
        <v>2</v>
      </c>
      <c r="AA651" s="205">
        <v>8</v>
      </c>
      <c r="AB651" s="205">
        <v>0</v>
      </c>
      <c r="AC651" s="205">
        <v>3</v>
      </c>
      <c r="AZ651" s="205">
        <v>2</v>
      </c>
      <c r="BA651" s="205">
        <f t="shared" si="19"/>
        <v>0</v>
      </c>
      <c r="BB651" s="205">
        <f t="shared" si="20"/>
        <v>0</v>
      </c>
      <c r="BC651" s="205">
        <f t="shared" si="21"/>
        <v>0</v>
      </c>
      <c r="BD651" s="205">
        <f t="shared" si="22"/>
        <v>0</v>
      </c>
      <c r="BE651" s="205">
        <f t="shared" si="23"/>
        <v>0</v>
      </c>
      <c r="CA651" s="232">
        <v>8</v>
      </c>
      <c r="CB651" s="232">
        <v>0</v>
      </c>
    </row>
    <row r="652" spans="1:80">
      <c r="A652" s="233">
        <v>194</v>
      </c>
      <c r="B652" s="234" t="s">
        <v>926</v>
      </c>
      <c r="C652" s="235" t="s">
        <v>927</v>
      </c>
      <c r="D652" s="236" t="s">
        <v>1772</v>
      </c>
      <c r="E652" s="237">
        <v>1.527636</v>
      </c>
      <c r="F652" s="237">
        <v>0</v>
      </c>
      <c r="G652" s="238">
        <f t="shared" si="16"/>
        <v>0</v>
      </c>
      <c r="H652" s="239">
        <v>0</v>
      </c>
      <c r="I652" s="240">
        <f t="shared" si="17"/>
        <v>0</v>
      </c>
      <c r="J652" s="239"/>
      <c r="K652" s="240">
        <f t="shared" si="18"/>
        <v>0</v>
      </c>
      <c r="O652" s="232">
        <v>2</v>
      </c>
      <c r="AA652" s="205">
        <v>8</v>
      </c>
      <c r="AB652" s="205">
        <v>0</v>
      </c>
      <c r="AC652" s="205">
        <v>3</v>
      </c>
      <c r="AZ652" s="205">
        <v>2</v>
      </c>
      <c r="BA652" s="205">
        <f t="shared" si="19"/>
        <v>0</v>
      </c>
      <c r="BB652" s="205">
        <f t="shared" si="20"/>
        <v>0</v>
      </c>
      <c r="BC652" s="205">
        <f t="shared" si="21"/>
        <v>0</v>
      </c>
      <c r="BD652" s="205">
        <f t="shared" si="22"/>
        <v>0</v>
      </c>
      <c r="BE652" s="205">
        <f t="shared" si="23"/>
        <v>0</v>
      </c>
      <c r="CA652" s="232">
        <v>8</v>
      </c>
      <c r="CB652" s="232">
        <v>0</v>
      </c>
    </row>
    <row r="653" spans="1:80">
      <c r="A653" s="251"/>
      <c r="B653" s="252" t="s">
        <v>1662</v>
      </c>
      <c r="C653" s="253" t="s">
        <v>882</v>
      </c>
      <c r="D653" s="254"/>
      <c r="E653" s="255"/>
      <c r="F653" s="256"/>
      <c r="G653" s="257">
        <f>SUM(G614:G652)</f>
        <v>0</v>
      </c>
      <c r="H653" s="258"/>
      <c r="I653" s="259">
        <f>SUM(I614:I652)</f>
        <v>1.1624667499999999</v>
      </c>
      <c r="J653" s="258"/>
      <c r="K653" s="259">
        <f>SUM(K614:K652)</f>
        <v>-1.527636</v>
      </c>
      <c r="O653" s="232">
        <v>4</v>
      </c>
      <c r="BA653" s="260">
        <f>SUM(BA614:BA652)</f>
        <v>0</v>
      </c>
      <c r="BB653" s="260">
        <f>SUM(BB614:BB652)</f>
        <v>0</v>
      </c>
      <c r="BC653" s="260">
        <f>SUM(BC614:BC652)</f>
        <v>0</v>
      </c>
      <c r="BD653" s="260">
        <f>SUM(BD614:BD652)</f>
        <v>0</v>
      </c>
      <c r="BE653" s="260">
        <f>SUM(BE614:BE652)</f>
        <v>0</v>
      </c>
    </row>
    <row r="654" spans="1:80">
      <c r="A654" s="222" t="s">
        <v>1659</v>
      </c>
      <c r="B654" s="223" t="s">
        <v>928</v>
      </c>
      <c r="C654" s="224" t="s">
        <v>929</v>
      </c>
      <c r="D654" s="225"/>
      <c r="E654" s="226"/>
      <c r="F654" s="226"/>
      <c r="G654" s="227"/>
      <c r="H654" s="228"/>
      <c r="I654" s="229"/>
      <c r="J654" s="230"/>
      <c r="K654" s="231"/>
      <c r="O654" s="232">
        <v>1</v>
      </c>
    </row>
    <row r="655" spans="1:80">
      <c r="A655" s="233">
        <v>195</v>
      </c>
      <c r="B655" s="234" t="s">
        <v>931</v>
      </c>
      <c r="C655" s="235" t="s">
        <v>932</v>
      </c>
      <c r="D655" s="236" t="s">
        <v>1739</v>
      </c>
      <c r="E655" s="237">
        <v>53.88</v>
      </c>
      <c r="F655" s="237">
        <v>0</v>
      </c>
      <c r="G655" s="238">
        <f>E655*F655</f>
        <v>0</v>
      </c>
      <c r="H655" s="239">
        <v>7.2999999999999996E-4</v>
      </c>
      <c r="I655" s="240">
        <f>E655*H655</f>
        <v>3.9332399999999997E-2</v>
      </c>
      <c r="J655" s="239">
        <v>0</v>
      </c>
      <c r="K655" s="240">
        <f>E655*J655</f>
        <v>0</v>
      </c>
      <c r="O655" s="232">
        <v>2</v>
      </c>
      <c r="AA655" s="205">
        <v>1</v>
      </c>
      <c r="AB655" s="205">
        <v>7</v>
      </c>
      <c r="AC655" s="205">
        <v>7</v>
      </c>
      <c r="AZ655" s="205">
        <v>2</v>
      </c>
      <c r="BA655" s="205">
        <f>IF(AZ655=1,G655,0)</f>
        <v>0</v>
      </c>
      <c r="BB655" s="205">
        <f>IF(AZ655=2,G655,0)</f>
        <v>0</v>
      </c>
      <c r="BC655" s="205">
        <f>IF(AZ655=3,G655,0)</f>
        <v>0</v>
      </c>
      <c r="BD655" s="205">
        <f>IF(AZ655=4,G655,0)</f>
        <v>0</v>
      </c>
      <c r="BE655" s="205">
        <f>IF(AZ655=5,G655,0)</f>
        <v>0</v>
      </c>
      <c r="CA655" s="232">
        <v>1</v>
      </c>
      <c r="CB655" s="232">
        <v>7</v>
      </c>
    </row>
    <row r="656" spans="1:80">
      <c r="A656" s="241"/>
      <c r="B656" s="245"/>
      <c r="C656" s="375" t="s">
        <v>933</v>
      </c>
      <c r="D656" s="376"/>
      <c r="E656" s="246">
        <v>53.88</v>
      </c>
      <c r="F656" s="247"/>
      <c r="G656" s="248"/>
      <c r="H656" s="249"/>
      <c r="I656" s="243"/>
      <c r="J656" s="250"/>
      <c r="K656" s="243"/>
      <c r="M656" s="244" t="s">
        <v>933</v>
      </c>
      <c r="O656" s="232"/>
    </row>
    <row r="657" spans="1:80">
      <c r="A657" s="233">
        <v>196</v>
      </c>
      <c r="B657" s="234" t="s">
        <v>934</v>
      </c>
      <c r="C657" s="235" t="s">
        <v>935</v>
      </c>
      <c r="D657" s="236" t="s">
        <v>1856</v>
      </c>
      <c r="E657" s="237">
        <v>80.819999999999993</v>
      </c>
      <c r="F657" s="237">
        <v>0</v>
      </c>
      <c r="G657" s="238">
        <f>E657*F657</f>
        <v>0</v>
      </c>
      <c r="H657" s="239">
        <v>0</v>
      </c>
      <c r="I657" s="240">
        <f>E657*H657</f>
        <v>0</v>
      </c>
      <c r="J657" s="239">
        <v>0</v>
      </c>
      <c r="K657" s="240">
        <f>E657*J657</f>
        <v>0</v>
      </c>
      <c r="O657" s="232">
        <v>2</v>
      </c>
      <c r="AA657" s="205">
        <v>1</v>
      </c>
      <c r="AB657" s="205">
        <v>7</v>
      </c>
      <c r="AC657" s="205">
        <v>7</v>
      </c>
      <c r="AZ657" s="205">
        <v>2</v>
      </c>
      <c r="BA657" s="205">
        <f>IF(AZ657=1,G657,0)</f>
        <v>0</v>
      </c>
      <c r="BB657" s="205">
        <f>IF(AZ657=2,G657,0)</f>
        <v>0</v>
      </c>
      <c r="BC657" s="205">
        <f>IF(AZ657=3,G657,0)</f>
        <v>0</v>
      </c>
      <c r="BD657" s="205">
        <f>IF(AZ657=4,G657,0)</f>
        <v>0</v>
      </c>
      <c r="BE657" s="205">
        <f>IF(AZ657=5,G657,0)</f>
        <v>0</v>
      </c>
      <c r="CA657" s="232">
        <v>1</v>
      </c>
      <c r="CB657" s="232">
        <v>7</v>
      </c>
    </row>
    <row r="658" spans="1:80">
      <c r="A658" s="241"/>
      <c r="B658" s="245"/>
      <c r="C658" s="375" t="s">
        <v>936</v>
      </c>
      <c r="D658" s="376"/>
      <c r="E658" s="246">
        <v>80.819999999999993</v>
      </c>
      <c r="F658" s="247"/>
      <c r="G658" s="248"/>
      <c r="H658" s="249"/>
      <c r="I658" s="243"/>
      <c r="J658" s="250"/>
      <c r="K658" s="243"/>
      <c r="M658" s="244" t="s">
        <v>936</v>
      </c>
      <c r="O658" s="232"/>
    </row>
    <row r="659" spans="1:80" ht="22.5">
      <c r="A659" s="233">
        <v>197</v>
      </c>
      <c r="B659" s="234" t="s">
        <v>937</v>
      </c>
      <c r="C659" s="235" t="s">
        <v>938</v>
      </c>
      <c r="D659" s="236" t="s">
        <v>1739</v>
      </c>
      <c r="E659" s="237">
        <v>58.190399999999997</v>
      </c>
      <c r="F659" s="237">
        <v>0</v>
      </c>
      <c r="G659" s="238">
        <f>E659*F659</f>
        <v>0</v>
      </c>
      <c r="H659" s="239">
        <v>1.4999999999999999E-2</v>
      </c>
      <c r="I659" s="240">
        <f>E659*H659</f>
        <v>0.87285599999999997</v>
      </c>
      <c r="J659" s="239"/>
      <c r="K659" s="240">
        <f>E659*J659</f>
        <v>0</v>
      </c>
      <c r="O659" s="232">
        <v>2</v>
      </c>
      <c r="AA659" s="205">
        <v>3</v>
      </c>
      <c r="AB659" s="205">
        <v>1</v>
      </c>
      <c r="AC659" s="205">
        <v>59533301</v>
      </c>
      <c r="AZ659" s="205">
        <v>2</v>
      </c>
      <c r="BA659" s="205">
        <f>IF(AZ659=1,G659,0)</f>
        <v>0</v>
      </c>
      <c r="BB659" s="205">
        <f>IF(AZ659=2,G659,0)</f>
        <v>0</v>
      </c>
      <c r="BC659" s="205">
        <f>IF(AZ659=3,G659,0)</f>
        <v>0</v>
      </c>
      <c r="BD659" s="205">
        <f>IF(AZ659=4,G659,0)</f>
        <v>0</v>
      </c>
      <c r="BE659" s="205">
        <f>IF(AZ659=5,G659,0)</f>
        <v>0</v>
      </c>
      <c r="CA659" s="232">
        <v>3</v>
      </c>
      <c r="CB659" s="232">
        <v>1</v>
      </c>
    </row>
    <row r="660" spans="1:80">
      <c r="A660" s="241"/>
      <c r="B660" s="245"/>
      <c r="C660" s="375" t="s">
        <v>939</v>
      </c>
      <c r="D660" s="376"/>
      <c r="E660" s="246">
        <v>58.190399999999997</v>
      </c>
      <c r="F660" s="247"/>
      <c r="G660" s="248"/>
      <c r="H660" s="249"/>
      <c r="I660" s="243"/>
      <c r="J660" s="250"/>
      <c r="K660" s="243"/>
      <c r="M660" s="244" t="s">
        <v>939</v>
      </c>
      <c r="O660" s="232"/>
    </row>
    <row r="661" spans="1:80">
      <c r="A661" s="233">
        <v>198</v>
      </c>
      <c r="B661" s="234" t="s">
        <v>940</v>
      </c>
      <c r="C661" s="235" t="s">
        <v>941</v>
      </c>
      <c r="D661" s="236" t="s">
        <v>1581</v>
      </c>
      <c r="E661" s="237"/>
      <c r="F661" s="237">
        <v>0</v>
      </c>
      <c r="G661" s="238">
        <f>E661*F661</f>
        <v>0</v>
      </c>
      <c r="H661" s="239">
        <v>0</v>
      </c>
      <c r="I661" s="240">
        <f>E661*H661</f>
        <v>0</v>
      </c>
      <c r="J661" s="239"/>
      <c r="K661" s="240">
        <f>E661*J661</f>
        <v>0</v>
      </c>
      <c r="O661" s="232">
        <v>2</v>
      </c>
      <c r="AA661" s="205">
        <v>7</v>
      </c>
      <c r="AB661" s="205">
        <v>1002</v>
      </c>
      <c r="AC661" s="205">
        <v>5</v>
      </c>
      <c r="AZ661" s="205">
        <v>2</v>
      </c>
      <c r="BA661" s="205">
        <f>IF(AZ661=1,G661,0)</f>
        <v>0</v>
      </c>
      <c r="BB661" s="205">
        <f>IF(AZ661=2,G661,0)</f>
        <v>0</v>
      </c>
      <c r="BC661" s="205">
        <f>IF(AZ661=3,G661,0)</f>
        <v>0</v>
      </c>
      <c r="BD661" s="205">
        <f>IF(AZ661=4,G661,0)</f>
        <v>0</v>
      </c>
      <c r="BE661" s="205">
        <f>IF(AZ661=5,G661,0)</f>
        <v>0</v>
      </c>
      <c r="CA661" s="232">
        <v>7</v>
      </c>
      <c r="CB661" s="232">
        <v>1002</v>
      </c>
    </row>
    <row r="662" spans="1:80">
      <c r="A662" s="251"/>
      <c r="B662" s="252" t="s">
        <v>1662</v>
      </c>
      <c r="C662" s="253" t="s">
        <v>930</v>
      </c>
      <c r="D662" s="254"/>
      <c r="E662" s="255"/>
      <c r="F662" s="256"/>
      <c r="G662" s="257">
        <f>SUM(G654:G661)</f>
        <v>0</v>
      </c>
      <c r="H662" s="258"/>
      <c r="I662" s="259">
        <f>SUM(I654:I661)</f>
        <v>0.91218840000000001</v>
      </c>
      <c r="J662" s="258"/>
      <c r="K662" s="259">
        <f>SUM(K654:K661)</f>
        <v>0</v>
      </c>
      <c r="O662" s="232">
        <v>4</v>
      </c>
      <c r="BA662" s="260">
        <f>SUM(BA654:BA661)</f>
        <v>0</v>
      </c>
      <c r="BB662" s="260">
        <f>SUM(BB654:BB661)</f>
        <v>0</v>
      </c>
      <c r="BC662" s="260">
        <f>SUM(BC654:BC661)</f>
        <v>0</v>
      </c>
      <c r="BD662" s="260">
        <f>SUM(BD654:BD661)</f>
        <v>0</v>
      </c>
      <c r="BE662" s="260">
        <f>SUM(BE654:BE661)</f>
        <v>0</v>
      </c>
    </row>
    <row r="663" spans="1:80">
      <c r="A663" s="222" t="s">
        <v>1659</v>
      </c>
      <c r="B663" s="223" t="s">
        <v>942</v>
      </c>
      <c r="C663" s="224" t="s">
        <v>943</v>
      </c>
      <c r="D663" s="225"/>
      <c r="E663" s="226"/>
      <c r="F663" s="226"/>
      <c r="G663" s="227"/>
      <c r="H663" s="228"/>
      <c r="I663" s="229"/>
      <c r="J663" s="230"/>
      <c r="K663" s="231"/>
      <c r="O663" s="232">
        <v>1</v>
      </c>
    </row>
    <row r="664" spans="1:80">
      <c r="A664" s="233">
        <v>199</v>
      </c>
      <c r="B664" s="234" t="s">
        <v>945</v>
      </c>
      <c r="C664" s="235" t="s">
        <v>946</v>
      </c>
      <c r="D664" s="236" t="s">
        <v>1856</v>
      </c>
      <c r="E664" s="237">
        <v>21</v>
      </c>
      <c r="F664" s="237">
        <v>0</v>
      </c>
      <c r="G664" s="238">
        <f>E664*F664</f>
        <v>0</v>
      </c>
      <c r="H664" s="239">
        <v>0</v>
      </c>
      <c r="I664" s="240">
        <f>E664*H664</f>
        <v>0</v>
      </c>
      <c r="J664" s="239">
        <v>-1.3500000000000001E-3</v>
      </c>
      <c r="K664" s="240">
        <f>E664*J664</f>
        <v>-2.835E-2</v>
      </c>
      <c r="O664" s="232">
        <v>2</v>
      </c>
      <c r="AA664" s="205">
        <v>1</v>
      </c>
      <c r="AB664" s="205">
        <v>7</v>
      </c>
      <c r="AC664" s="205">
        <v>7</v>
      </c>
      <c r="AZ664" s="205">
        <v>2</v>
      </c>
      <c r="BA664" s="205">
        <f>IF(AZ664=1,G664,0)</f>
        <v>0</v>
      </c>
      <c r="BB664" s="205">
        <f>IF(AZ664=2,G664,0)</f>
        <v>0</v>
      </c>
      <c r="BC664" s="205">
        <f>IF(AZ664=3,G664,0)</f>
        <v>0</v>
      </c>
      <c r="BD664" s="205">
        <f>IF(AZ664=4,G664,0)</f>
        <v>0</v>
      </c>
      <c r="BE664" s="205">
        <f>IF(AZ664=5,G664,0)</f>
        <v>0</v>
      </c>
      <c r="CA664" s="232">
        <v>1</v>
      </c>
      <c r="CB664" s="232">
        <v>7</v>
      </c>
    </row>
    <row r="665" spans="1:80">
      <c r="A665" s="241"/>
      <c r="B665" s="245"/>
      <c r="C665" s="375" t="s">
        <v>947</v>
      </c>
      <c r="D665" s="376"/>
      <c r="E665" s="246">
        <v>21</v>
      </c>
      <c r="F665" s="247"/>
      <c r="G665" s="248"/>
      <c r="H665" s="249"/>
      <c r="I665" s="243"/>
      <c r="J665" s="250"/>
      <c r="K665" s="243"/>
      <c r="M665" s="244" t="s">
        <v>947</v>
      </c>
      <c r="O665" s="232"/>
    </row>
    <row r="666" spans="1:80">
      <c r="A666" s="233">
        <v>200</v>
      </c>
      <c r="B666" s="234" t="s">
        <v>948</v>
      </c>
      <c r="C666" s="235" t="s">
        <v>949</v>
      </c>
      <c r="D666" s="236" t="s">
        <v>1856</v>
      </c>
      <c r="E666" s="237">
        <v>45.15</v>
      </c>
      <c r="F666" s="237">
        <v>0</v>
      </c>
      <c r="G666" s="238">
        <f>E666*F666</f>
        <v>0</v>
      </c>
      <c r="H666" s="239">
        <v>0</v>
      </c>
      <c r="I666" s="240">
        <f>E666*H666</f>
        <v>0</v>
      </c>
      <c r="J666" s="239">
        <v>-2.3E-3</v>
      </c>
      <c r="K666" s="240">
        <f>E666*J666</f>
        <v>-0.10384499999999999</v>
      </c>
      <c r="O666" s="232">
        <v>2</v>
      </c>
      <c r="AA666" s="205">
        <v>1</v>
      </c>
      <c r="AB666" s="205">
        <v>7</v>
      </c>
      <c r="AC666" s="205">
        <v>7</v>
      </c>
      <c r="AZ666" s="205">
        <v>2</v>
      </c>
      <c r="BA666" s="205">
        <f>IF(AZ666=1,G666,0)</f>
        <v>0</v>
      </c>
      <c r="BB666" s="205">
        <f>IF(AZ666=2,G666,0)</f>
        <v>0</v>
      </c>
      <c r="BC666" s="205">
        <f>IF(AZ666=3,G666,0)</f>
        <v>0</v>
      </c>
      <c r="BD666" s="205">
        <f>IF(AZ666=4,G666,0)</f>
        <v>0</v>
      </c>
      <c r="BE666" s="205">
        <f>IF(AZ666=5,G666,0)</f>
        <v>0</v>
      </c>
      <c r="CA666" s="232">
        <v>1</v>
      </c>
      <c r="CB666" s="232">
        <v>7</v>
      </c>
    </row>
    <row r="667" spans="1:80">
      <c r="A667" s="241"/>
      <c r="B667" s="245"/>
      <c r="C667" s="375" t="s">
        <v>950</v>
      </c>
      <c r="D667" s="376"/>
      <c r="E667" s="246">
        <v>45.15</v>
      </c>
      <c r="F667" s="247"/>
      <c r="G667" s="248"/>
      <c r="H667" s="249"/>
      <c r="I667" s="243"/>
      <c r="J667" s="250"/>
      <c r="K667" s="243"/>
      <c r="M667" s="244" t="s">
        <v>950</v>
      </c>
      <c r="O667" s="232"/>
    </row>
    <row r="668" spans="1:80">
      <c r="A668" s="233">
        <v>201</v>
      </c>
      <c r="B668" s="234" t="s">
        <v>951</v>
      </c>
      <c r="C668" s="235" t="s">
        <v>952</v>
      </c>
      <c r="D668" s="236" t="s">
        <v>1856</v>
      </c>
      <c r="E668" s="237">
        <v>20.100000000000001</v>
      </c>
      <c r="F668" s="237">
        <v>0</v>
      </c>
      <c r="G668" s="238">
        <f>E668*F668</f>
        <v>0</v>
      </c>
      <c r="H668" s="239">
        <v>3.0400000000000002E-3</v>
      </c>
      <c r="I668" s="240">
        <f>E668*H668</f>
        <v>6.1104000000000006E-2</v>
      </c>
      <c r="J668" s="239">
        <v>0</v>
      </c>
      <c r="K668" s="240">
        <f>E668*J668</f>
        <v>0</v>
      </c>
      <c r="O668" s="232">
        <v>2</v>
      </c>
      <c r="AA668" s="205">
        <v>1</v>
      </c>
      <c r="AB668" s="205">
        <v>7</v>
      </c>
      <c r="AC668" s="205">
        <v>7</v>
      </c>
      <c r="AZ668" s="205">
        <v>2</v>
      </c>
      <c r="BA668" s="205">
        <f>IF(AZ668=1,G668,0)</f>
        <v>0</v>
      </c>
      <c r="BB668" s="205">
        <f>IF(AZ668=2,G668,0)</f>
        <v>0</v>
      </c>
      <c r="BC668" s="205">
        <f>IF(AZ668=3,G668,0)</f>
        <v>0</v>
      </c>
      <c r="BD668" s="205">
        <f>IF(AZ668=4,G668,0)</f>
        <v>0</v>
      </c>
      <c r="BE668" s="205">
        <f>IF(AZ668=5,G668,0)</f>
        <v>0</v>
      </c>
      <c r="CA668" s="232">
        <v>1</v>
      </c>
      <c r="CB668" s="232">
        <v>7</v>
      </c>
    </row>
    <row r="669" spans="1:80">
      <c r="A669" s="241"/>
      <c r="B669" s="245"/>
      <c r="C669" s="375" t="s">
        <v>953</v>
      </c>
      <c r="D669" s="376"/>
      <c r="E669" s="246">
        <v>20.100000000000001</v>
      </c>
      <c r="F669" s="247"/>
      <c r="G669" s="248"/>
      <c r="H669" s="249"/>
      <c r="I669" s="243"/>
      <c r="J669" s="250"/>
      <c r="K669" s="243"/>
      <c r="M669" s="244" t="s">
        <v>953</v>
      </c>
      <c r="O669" s="232"/>
    </row>
    <row r="670" spans="1:80">
      <c r="A670" s="233">
        <v>202</v>
      </c>
      <c r="B670" s="234" t="s">
        <v>954</v>
      </c>
      <c r="C670" s="235" t="s">
        <v>955</v>
      </c>
      <c r="D670" s="236" t="s">
        <v>1856</v>
      </c>
      <c r="E670" s="237">
        <v>45.15</v>
      </c>
      <c r="F670" s="237">
        <v>0</v>
      </c>
      <c r="G670" s="238">
        <f>E670*F670</f>
        <v>0</v>
      </c>
      <c r="H670" s="239">
        <v>1.58E-3</v>
      </c>
      <c r="I670" s="240">
        <f>E670*H670</f>
        <v>7.1336999999999998E-2</v>
      </c>
      <c r="J670" s="239">
        <v>0</v>
      </c>
      <c r="K670" s="240">
        <f>E670*J670</f>
        <v>0</v>
      </c>
      <c r="O670" s="232">
        <v>2</v>
      </c>
      <c r="AA670" s="205">
        <v>1</v>
      </c>
      <c r="AB670" s="205">
        <v>7</v>
      </c>
      <c r="AC670" s="205">
        <v>7</v>
      </c>
      <c r="AZ670" s="205">
        <v>2</v>
      </c>
      <c r="BA670" s="205">
        <f>IF(AZ670=1,G670,0)</f>
        <v>0</v>
      </c>
      <c r="BB670" s="205">
        <f>IF(AZ670=2,G670,0)</f>
        <v>0</v>
      </c>
      <c r="BC670" s="205">
        <f>IF(AZ670=3,G670,0)</f>
        <v>0</v>
      </c>
      <c r="BD670" s="205">
        <f>IF(AZ670=4,G670,0)</f>
        <v>0</v>
      </c>
      <c r="BE670" s="205">
        <f>IF(AZ670=5,G670,0)</f>
        <v>0</v>
      </c>
      <c r="CA670" s="232">
        <v>1</v>
      </c>
      <c r="CB670" s="232">
        <v>7</v>
      </c>
    </row>
    <row r="671" spans="1:80">
      <c r="A671" s="241"/>
      <c r="B671" s="245"/>
      <c r="C671" s="375" t="s">
        <v>956</v>
      </c>
      <c r="D671" s="376"/>
      <c r="E671" s="246">
        <v>45.15</v>
      </c>
      <c r="F671" s="247"/>
      <c r="G671" s="248"/>
      <c r="H671" s="249"/>
      <c r="I671" s="243"/>
      <c r="J671" s="250"/>
      <c r="K671" s="243"/>
      <c r="M671" s="244" t="s">
        <v>956</v>
      </c>
      <c r="O671" s="232"/>
    </row>
    <row r="672" spans="1:80">
      <c r="A672" s="233">
        <v>203</v>
      </c>
      <c r="B672" s="234" t="s">
        <v>957</v>
      </c>
      <c r="C672" s="235" t="s">
        <v>958</v>
      </c>
      <c r="D672" s="236" t="s">
        <v>1739</v>
      </c>
      <c r="E672" s="237">
        <v>27.09</v>
      </c>
      <c r="F672" s="237">
        <v>0</v>
      </c>
      <c r="G672" s="238">
        <f>E672*F672</f>
        <v>0</v>
      </c>
      <c r="H672" s="239">
        <v>4.7999999999999996E-3</v>
      </c>
      <c r="I672" s="240">
        <f>E672*H672</f>
        <v>0.13003199999999998</v>
      </c>
      <c r="J672" s="239"/>
      <c r="K672" s="240">
        <f>E672*J672</f>
        <v>0</v>
      </c>
      <c r="O672" s="232">
        <v>2</v>
      </c>
      <c r="AA672" s="205">
        <v>3</v>
      </c>
      <c r="AB672" s="205">
        <v>7</v>
      </c>
      <c r="AC672" s="205">
        <v>13851063</v>
      </c>
      <c r="AZ672" s="205">
        <v>2</v>
      </c>
      <c r="BA672" s="205">
        <f>IF(AZ672=1,G672,0)</f>
        <v>0</v>
      </c>
      <c r="BB672" s="205">
        <f>IF(AZ672=2,G672,0)</f>
        <v>0</v>
      </c>
      <c r="BC672" s="205">
        <f>IF(AZ672=3,G672,0)</f>
        <v>0</v>
      </c>
      <c r="BD672" s="205">
        <f>IF(AZ672=4,G672,0)</f>
        <v>0</v>
      </c>
      <c r="BE672" s="205">
        <f>IF(AZ672=5,G672,0)</f>
        <v>0</v>
      </c>
      <c r="CA672" s="232">
        <v>3</v>
      </c>
      <c r="CB672" s="232">
        <v>7</v>
      </c>
    </row>
    <row r="673" spans="1:80">
      <c r="A673" s="241"/>
      <c r="B673" s="245"/>
      <c r="C673" s="375" t="s">
        <v>959</v>
      </c>
      <c r="D673" s="376"/>
      <c r="E673" s="246">
        <v>27.09</v>
      </c>
      <c r="F673" s="247"/>
      <c r="G673" s="248"/>
      <c r="H673" s="249"/>
      <c r="I673" s="243"/>
      <c r="J673" s="250"/>
      <c r="K673" s="243"/>
      <c r="M673" s="244" t="s">
        <v>959</v>
      </c>
      <c r="O673" s="232"/>
    </row>
    <row r="674" spans="1:80">
      <c r="A674" s="233">
        <v>204</v>
      </c>
      <c r="B674" s="234" t="s">
        <v>960</v>
      </c>
      <c r="C674" s="235" t="s">
        <v>961</v>
      </c>
      <c r="D674" s="236" t="s">
        <v>1581</v>
      </c>
      <c r="E674" s="237"/>
      <c r="F674" s="237">
        <v>0</v>
      </c>
      <c r="G674" s="238">
        <f>E674*F674</f>
        <v>0</v>
      </c>
      <c r="H674" s="239">
        <v>0</v>
      </c>
      <c r="I674" s="240">
        <f>E674*H674</f>
        <v>0</v>
      </c>
      <c r="J674" s="239"/>
      <c r="K674" s="240">
        <f>E674*J674</f>
        <v>0</v>
      </c>
      <c r="O674" s="232">
        <v>2</v>
      </c>
      <c r="AA674" s="205">
        <v>7</v>
      </c>
      <c r="AB674" s="205">
        <v>1002</v>
      </c>
      <c r="AC674" s="205">
        <v>5</v>
      </c>
      <c r="AZ674" s="205">
        <v>2</v>
      </c>
      <c r="BA674" s="205">
        <f>IF(AZ674=1,G674,0)</f>
        <v>0</v>
      </c>
      <c r="BB674" s="205">
        <f>IF(AZ674=2,G674,0)</f>
        <v>0</v>
      </c>
      <c r="BC674" s="205">
        <f>IF(AZ674=3,G674,0)</f>
        <v>0</v>
      </c>
      <c r="BD674" s="205">
        <f>IF(AZ674=4,G674,0)</f>
        <v>0</v>
      </c>
      <c r="BE674" s="205">
        <f>IF(AZ674=5,G674,0)</f>
        <v>0</v>
      </c>
      <c r="CA674" s="232">
        <v>7</v>
      </c>
      <c r="CB674" s="232">
        <v>1002</v>
      </c>
    </row>
    <row r="675" spans="1:80">
      <c r="A675" s="251"/>
      <c r="B675" s="252" t="s">
        <v>1662</v>
      </c>
      <c r="C675" s="253" t="s">
        <v>944</v>
      </c>
      <c r="D675" s="254"/>
      <c r="E675" s="255"/>
      <c r="F675" s="256"/>
      <c r="G675" s="257">
        <f>SUM(G663:G674)</f>
        <v>0</v>
      </c>
      <c r="H675" s="258"/>
      <c r="I675" s="259">
        <f>SUM(I663:I674)</f>
        <v>0.26247299999999996</v>
      </c>
      <c r="J675" s="258"/>
      <c r="K675" s="259">
        <f>SUM(K663:K674)</f>
        <v>-0.13219500000000001</v>
      </c>
      <c r="O675" s="232">
        <v>4</v>
      </c>
      <c r="BA675" s="260">
        <f>SUM(BA663:BA674)</f>
        <v>0</v>
      </c>
      <c r="BB675" s="260">
        <f>SUM(BB663:BB674)</f>
        <v>0</v>
      </c>
      <c r="BC675" s="260">
        <f>SUM(BC663:BC674)</f>
        <v>0</v>
      </c>
      <c r="BD675" s="260">
        <f>SUM(BD663:BD674)</f>
        <v>0</v>
      </c>
      <c r="BE675" s="260">
        <f>SUM(BE663:BE674)</f>
        <v>0</v>
      </c>
    </row>
    <row r="676" spans="1:80">
      <c r="A676" s="222" t="s">
        <v>1659</v>
      </c>
      <c r="B676" s="223" t="s">
        <v>962</v>
      </c>
      <c r="C676" s="224" t="s">
        <v>963</v>
      </c>
      <c r="D676" s="225"/>
      <c r="E676" s="226"/>
      <c r="F676" s="226"/>
      <c r="G676" s="227"/>
      <c r="H676" s="228"/>
      <c r="I676" s="229"/>
      <c r="J676" s="230"/>
      <c r="K676" s="231"/>
      <c r="O676" s="232">
        <v>1</v>
      </c>
    </row>
    <row r="677" spans="1:80" ht="22.5">
      <c r="A677" s="306">
        <v>205</v>
      </c>
      <c r="B677" s="307" t="s">
        <v>965</v>
      </c>
      <c r="C677" s="308" t="s">
        <v>966</v>
      </c>
      <c r="D677" s="309" t="s">
        <v>1798</v>
      </c>
      <c r="E677" s="310">
        <v>1</v>
      </c>
      <c r="F677" s="310">
        <v>0</v>
      </c>
      <c r="G677" s="311">
        <f>E677*F677</f>
        <v>0</v>
      </c>
      <c r="H677" s="239">
        <v>0</v>
      </c>
      <c r="I677" s="240">
        <f>E677*H677</f>
        <v>0</v>
      </c>
      <c r="J677" s="239"/>
      <c r="K677" s="240">
        <f>E677*J677</f>
        <v>0</v>
      </c>
      <c r="O677" s="232">
        <v>2</v>
      </c>
      <c r="AA677" s="205">
        <v>12</v>
      </c>
      <c r="AB677" s="205">
        <v>0</v>
      </c>
      <c r="AC677" s="205">
        <v>7</v>
      </c>
      <c r="AZ677" s="205">
        <v>2</v>
      </c>
      <c r="BA677" s="205">
        <f>IF(AZ677=1,G677,0)</f>
        <v>0</v>
      </c>
      <c r="BB677" s="205">
        <f>IF(AZ677=2,G677,0)</f>
        <v>0</v>
      </c>
      <c r="BC677" s="205">
        <f>IF(AZ677=3,G677,0)</f>
        <v>0</v>
      </c>
      <c r="BD677" s="205">
        <f>IF(AZ677=4,G677,0)</f>
        <v>0</v>
      </c>
      <c r="BE677" s="205">
        <f>IF(AZ677=5,G677,0)</f>
        <v>0</v>
      </c>
      <c r="CA677" s="232">
        <v>12</v>
      </c>
      <c r="CB677" s="232">
        <v>0</v>
      </c>
    </row>
    <row r="678" spans="1:80">
      <c r="A678" s="312"/>
      <c r="B678" s="313"/>
      <c r="C678" s="379" t="s">
        <v>967</v>
      </c>
      <c r="D678" s="380"/>
      <c r="E678" s="314">
        <v>1</v>
      </c>
      <c r="F678" s="315"/>
      <c r="G678" s="316"/>
      <c r="H678" s="249"/>
      <c r="I678" s="243"/>
      <c r="J678" s="250"/>
      <c r="K678" s="243"/>
      <c r="M678" s="244" t="s">
        <v>967</v>
      </c>
      <c r="O678" s="232"/>
    </row>
    <row r="679" spans="1:80" ht="22.5">
      <c r="A679" s="306">
        <v>206</v>
      </c>
      <c r="B679" s="307" t="s">
        <v>968</v>
      </c>
      <c r="C679" s="308" t="s">
        <v>969</v>
      </c>
      <c r="D679" s="309" t="s">
        <v>1798</v>
      </c>
      <c r="E679" s="310">
        <v>1</v>
      </c>
      <c r="F679" s="310">
        <v>0</v>
      </c>
      <c r="G679" s="311">
        <f>E679*F679</f>
        <v>0</v>
      </c>
      <c r="H679" s="239">
        <v>0</v>
      </c>
      <c r="I679" s="240">
        <f>E679*H679</f>
        <v>0</v>
      </c>
      <c r="J679" s="239"/>
      <c r="K679" s="240">
        <f>E679*J679</f>
        <v>0</v>
      </c>
      <c r="O679" s="232">
        <v>2</v>
      </c>
      <c r="AA679" s="205">
        <v>12</v>
      </c>
      <c r="AB679" s="205">
        <v>0</v>
      </c>
      <c r="AC679" s="205">
        <v>8</v>
      </c>
      <c r="AZ679" s="205">
        <v>2</v>
      </c>
      <c r="BA679" s="205">
        <f>IF(AZ679=1,G679,0)</f>
        <v>0</v>
      </c>
      <c r="BB679" s="205">
        <f>IF(AZ679=2,G679,0)</f>
        <v>0</v>
      </c>
      <c r="BC679" s="205">
        <f>IF(AZ679=3,G679,0)</f>
        <v>0</v>
      </c>
      <c r="BD679" s="205">
        <f>IF(AZ679=4,G679,0)</f>
        <v>0</v>
      </c>
      <c r="BE679" s="205">
        <f>IF(AZ679=5,G679,0)</f>
        <v>0</v>
      </c>
      <c r="CA679" s="232">
        <v>12</v>
      </c>
      <c r="CB679" s="232">
        <v>0</v>
      </c>
    </row>
    <row r="680" spans="1:80">
      <c r="A680" s="312"/>
      <c r="B680" s="313"/>
      <c r="C680" s="379" t="s">
        <v>967</v>
      </c>
      <c r="D680" s="380"/>
      <c r="E680" s="314">
        <v>1</v>
      </c>
      <c r="F680" s="315"/>
      <c r="G680" s="316"/>
      <c r="H680" s="249"/>
      <c r="I680" s="243"/>
      <c r="J680" s="250"/>
      <c r="K680" s="243"/>
      <c r="M680" s="244" t="s">
        <v>967</v>
      </c>
      <c r="O680" s="232"/>
    </row>
    <row r="681" spans="1:80" ht="22.5">
      <c r="A681" s="306">
        <v>207</v>
      </c>
      <c r="B681" s="307" t="s">
        <v>970</v>
      </c>
      <c r="C681" s="308" t="s">
        <v>969</v>
      </c>
      <c r="D681" s="309" t="s">
        <v>1798</v>
      </c>
      <c r="E681" s="310">
        <v>2</v>
      </c>
      <c r="F681" s="310">
        <v>0</v>
      </c>
      <c r="G681" s="311">
        <f>E681*F681</f>
        <v>0</v>
      </c>
      <c r="H681" s="239">
        <v>0</v>
      </c>
      <c r="I681" s="240">
        <f>E681*H681</f>
        <v>0</v>
      </c>
      <c r="J681" s="239"/>
      <c r="K681" s="240">
        <f>E681*J681</f>
        <v>0</v>
      </c>
      <c r="O681" s="232">
        <v>2</v>
      </c>
      <c r="AA681" s="205">
        <v>12</v>
      </c>
      <c r="AB681" s="205">
        <v>0</v>
      </c>
      <c r="AC681" s="205">
        <v>9</v>
      </c>
      <c r="AZ681" s="205">
        <v>2</v>
      </c>
      <c r="BA681" s="205">
        <f>IF(AZ681=1,G681,0)</f>
        <v>0</v>
      </c>
      <c r="BB681" s="205">
        <f>IF(AZ681=2,G681,0)</f>
        <v>0</v>
      </c>
      <c r="BC681" s="205">
        <f>IF(AZ681=3,G681,0)</f>
        <v>0</v>
      </c>
      <c r="BD681" s="205">
        <f>IF(AZ681=4,G681,0)</f>
        <v>0</v>
      </c>
      <c r="BE681" s="205">
        <f>IF(AZ681=5,G681,0)</f>
        <v>0</v>
      </c>
      <c r="CA681" s="232">
        <v>12</v>
      </c>
      <c r="CB681" s="232">
        <v>0</v>
      </c>
    </row>
    <row r="682" spans="1:80">
      <c r="A682" s="312"/>
      <c r="B682" s="313"/>
      <c r="C682" s="379" t="s">
        <v>971</v>
      </c>
      <c r="D682" s="380"/>
      <c r="E682" s="314">
        <v>2</v>
      </c>
      <c r="F682" s="315"/>
      <c r="G682" s="316"/>
      <c r="H682" s="249"/>
      <c r="I682" s="243"/>
      <c r="J682" s="250"/>
      <c r="K682" s="243"/>
      <c r="M682" s="244" t="s">
        <v>971</v>
      </c>
      <c r="O682" s="232"/>
    </row>
    <row r="683" spans="1:80" ht="22.5">
      <c r="A683" s="306">
        <v>208</v>
      </c>
      <c r="B683" s="307" t="s">
        <v>972</v>
      </c>
      <c r="C683" s="308" t="s">
        <v>973</v>
      </c>
      <c r="D683" s="309" t="s">
        <v>1798</v>
      </c>
      <c r="E683" s="310">
        <v>1</v>
      </c>
      <c r="F683" s="310">
        <v>0</v>
      </c>
      <c r="G683" s="311">
        <f>E683*F683</f>
        <v>0</v>
      </c>
      <c r="H683" s="239">
        <v>0</v>
      </c>
      <c r="I683" s="240">
        <f>E683*H683</f>
        <v>0</v>
      </c>
      <c r="J683" s="239"/>
      <c r="K683" s="240">
        <f>E683*J683</f>
        <v>0</v>
      </c>
      <c r="O683" s="232">
        <v>2</v>
      </c>
      <c r="AA683" s="205">
        <v>12</v>
      </c>
      <c r="AB683" s="205">
        <v>0</v>
      </c>
      <c r="AC683" s="205">
        <v>10</v>
      </c>
      <c r="AZ683" s="205">
        <v>2</v>
      </c>
      <c r="BA683" s="205">
        <f>IF(AZ683=1,G683,0)</f>
        <v>0</v>
      </c>
      <c r="BB683" s="205">
        <f>IF(AZ683=2,G683,0)</f>
        <v>0</v>
      </c>
      <c r="BC683" s="205">
        <f>IF(AZ683=3,G683,0)</f>
        <v>0</v>
      </c>
      <c r="BD683" s="205">
        <f>IF(AZ683=4,G683,0)</f>
        <v>0</v>
      </c>
      <c r="BE683" s="205">
        <f>IF(AZ683=5,G683,0)</f>
        <v>0</v>
      </c>
      <c r="CA683" s="232">
        <v>12</v>
      </c>
      <c r="CB683" s="232">
        <v>0</v>
      </c>
    </row>
    <row r="684" spans="1:80">
      <c r="A684" s="312"/>
      <c r="B684" s="313"/>
      <c r="C684" s="379" t="s">
        <v>967</v>
      </c>
      <c r="D684" s="380"/>
      <c r="E684" s="314">
        <v>1</v>
      </c>
      <c r="F684" s="315"/>
      <c r="G684" s="316"/>
      <c r="H684" s="249"/>
      <c r="I684" s="243"/>
      <c r="J684" s="250"/>
      <c r="K684" s="243"/>
      <c r="M684" s="244" t="s">
        <v>967</v>
      </c>
      <c r="O684" s="232"/>
    </row>
    <row r="685" spans="1:80" ht="22.5">
      <c r="A685" s="306">
        <v>209</v>
      </c>
      <c r="B685" s="307" t="s">
        <v>974</v>
      </c>
      <c r="C685" s="308" t="s">
        <v>973</v>
      </c>
      <c r="D685" s="309" t="s">
        <v>1798</v>
      </c>
      <c r="E685" s="310">
        <v>1</v>
      </c>
      <c r="F685" s="310">
        <v>0</v>
      </c>
      <c r="G685" s="311">
        <f>E685*F685</f>
        <v>0</v>
      </c>
      <c r="H685" s="239">
        <v>0</v>
      </c>
      <c r="I685" s="240">
        <f>E685*H685</f>
        <v>0</v>
      </c>
      <c r="J685" s="239"/>
      <c r="K685" s="240">
        <f>E685*J685</f>
        <v>0</v>
      </c>
      <c r="O685" s="232">
        <v>2</v>
      </c>
      <c r="AA685" s="205">
        <v>12</v>
      </c>
      <c r="AB685" s="205">
        <v>0</v>
      </c>
      <c r="AC685" s="205">
        <v>11</v>
      </c>
      <c r="AZ685" s="205">
        <v>2</v>
      </c>
      <c r="BA685" s="205">
        <f>IF(AZ685=1,G685,0)</f>
        <v>0</v>
      </c>
      <c r="BB685" s="205">
        <f>IF(AZ685=2,G685,0)</f>
        <v>0</v>
      </c>
      <c r="BC685" s="205">
        <f>IF(AZ685=3,G685,0)</f>
        <v>0</v>
      </c>
      <c r="BD685" s="205">
        <f>IF(AZ685=4,G685,0)</f>
        <v>0</v>
      </c>
      <c r="BE685" s="205">
        <f>IF(AZ685=5,G685,0)</f>
        <v>0</v>
      </c>
      <c r="CA685" s="232">
        <v>12</v>
      </c>
      <c r="CB685" s="232">
        <v>0</v>
      </c>
    </row>
    <row r="686" spans="1:80">
      <c r="A686" s="312"/>
      <c r="B686" s="313"/>
      <c r="C686" s="379" t="s">
        <v>967</v>
      </c>
      <c r="D686" s="380"/>
      <c r="E686" s="314">
        <v>1</v>
      </c>
      <c r="F686" s="315"/>
      <c r="G686" s="316"/>
      <c r="H686" s="249"/>
      <c r="I686" s="243"/>
      <c r="J686" s="250"/>
      <c r="K686" s="243"/>
      <c r="M686" s="244" t="s">
        <v>967</v>
      </c>
      <c r="O686" s="232"/>
    </row>
    <row r="687" spans="1:80" ht="22.5">
      <c r="A687" s="306">
        <v>210</v>
      </c>
      <c r="B687" s="307" t="s">
        <v>975</v>
      </c>
      <c r="C687" s="308" t="s">
        <v>973</v>
      </c>
      <c r="D687" s="309" t="s">
        <v>1798</v>
      </c>
      <c r="E687" s="310">
        <v>2</v>
      </c>
      <c r="F687" s="310">
        <v>0</v>
      </c>
      <c r="G687" s="311">
        <f>E687*F687</f>
        <v>0</v>
      </c>
      <c r="H687" s="239">
        <v>0</v>
      </c>
      <c r="I687" s="240">
        <f>E687*H687</f>
        <v>0</v>
      </c>
      <c r="J687" s="239"/>
      <c r="K687" s="240">
        <f>E687*J687</f>
        <v>0</v>
      </c>
      <c r="O687" s="232">
        <v>2</v>
      </c>
      <c r="AA687" s="205">
        <v>12</v>
      </c>
      <c r="AB687" s="205">
        <v>0</v>
      </c>
      <c r="AC687" s="205">
        <v>12</v>
      </c>
      <c r="AZ687" s="205">
        <v>2</v>
      </c>
      <c r="BA687" s="205">
        <f>IF(AZ687=1,G687,0)</f>
        <v>0</v>
      </c>
      <c r="BB687" s="205">
        <f>IF(AZ687=2,G687,0)</f>
        <v>0</v>
      </c>
      <c r="BC687" s="205">
        <f>IF(AZ687=3,G687,0)</f>
        <v>0</v>
      </c>
      <c r="BD687" s="205">
        <f>IF(AZ687=4,G687,0)</f>
        <v>0</v>
      </c>
      <c r="BE687" s="205">
        <f>IF(AZ687=5,G687,0)</f>
        <v>0</v>
      </c>
      <c r="CA687" s="232">
        <v>12</v>
      </c>
      <c r="CB687" s="232">
        <v>0</v>
      </c>
    </row>
    <row r="688" spans="1:80">
      <c r="A688" s="312"/>
      <c r="B688" s="313"/>
      <c r="C688" s="379" t="s">
        <v>971</v>
      </c>
      <c r="D688" s="380"/>
      <c r="E688" s="314">
        <v>2</v>
      </c>
      <c r="F688" s="315"/>
      <c r="G688" s="316"/>
      <c r="H688" s="249"/>
      <c r="I688" s="243"/>
      <c r="J688" s="250"/>
      <c r="K688" s="243"/>
      <c r="M688" s="244" t="s">
        <v>971</v>
      </c>
      <c r="O688" s="232"/>
    </row>
    <row r="689" spans="1:80" ht="22.5">
      <c r="A689" s="306">
        <v>211</v>
      </c>
      <c r="B689" s="307" t="s">
        <v>976</v>
      </c>
      <c r="C689" s="308" t="s">
        <v>973</v>
      </c>
      <c r="D689" s="309" t="s">
        <v>1798</v>
      </c>
      <c r="E689" s="310">
        <v>3</v>
      </c>
      <c r="F689" s="310">
        <v>0</v>
      </c>
      <c r="G689" s="311">
        <f>E689*F689</f>
        <v>0</v>
      </c>
      <c r="H689" s="239">
        <v>0</v>
      </c>
      <c r="I689" s="240">
        <f>E689*H689</f>
        <v>0</v>
      </c>
      <c r="J689" s="239"/>
      <c r="K689" s="240">
        <f>E689*J689</f>
        <v>0</v>
      </c>
      <c r="O689" s="232">
        <v>2</v>
      </c>
      <c r="AA689" s="205">
        <v>12</v>
      </c>
      <c r="AB689" s="205">
        <v>0</v>
      </c>
      <c r="AC689" s="205">
        <v>13</v>
      </c>
      <c r="AZ689" s="205">
        <v>2</v>
      </c>
      <c r="BA689" s="205">
        <f>IF(AZ689=1,G689,0)</f>
        <v>0</v>
      </c>
      <c r="BB689" s="205">
        <f>IF(AZ689=2,G689,0)</f>
        <v>0</v>
      </c>
      <c r="BC689" s="205">
        <f>IF(AZ689=3,G689,0)</f>
        <v>0</v>
      </c>
      <c r="BD689" s="205">
        <f>IF(AZ689=4,G689,0)</f>
        <v>0</v>
      </c>
      <c r="BE689" s="205">
        <f>IF(AZ689=5,G689,0)</f>
        <v>0</v>
      </c>
      <c r="CA689" s="232">
        <v>12</v>
      </c>
      <c r="CB689" s="232">
        <v>0</v>
      </c>
    </row>
    <row r="690" spans="1:80">
      <c r="A690" s="312"/>
      <c r="B690" s="313"/>
      <c r="C690" s="379" t="s">
        <v>977</v>
      </c>
      <c r="D690" s="380"/>
      <c r="E690" s="314">
        <v>3</v>
      </c>
      <c r="F690" s="315"/>
      <c r="G690" s="316"/>
      <c r="H690" s="249"/>
      <c r="I690" s="243"/>
      <c r="J690" s="250"/>
      <c r="K690" s="243"/>
      <c r="M690" s="244" t="s">
        <v>977</v>
      </c>
      <c r="O690" s="232"/>
    </row>
    <row r="691" spans="1:80" ht="22.5">
      <c r="A691" s="306">
        <v>212</v>
      </c>
      <c r="B691" s="307" t="s">
        <v>978</v>
      </c>
      <c r="C691" s="308" t="s">
        <v>973</v>
      </c>
      <c r="D691" s="309" t="s">
        <v>1798</v>
      </c>
      <c r="E691" s="310">
        <v>3</v>
      </c>
      <c r="F691" s="310">
        <v>0</v>
      </c>
      <c r="G691" s="311">
        <f>E691*F691</f>
        <v>0</v>
      </c>
      <c r="H691" s="239">
        <v>0</v>
      </c>
      <c r="I691" s="240">
        <f>E691*H691</f>
        <v>0</v>
      </c>
      <c r="J691" s="239"/>
      <c r="K691" s="240">
        <f>E691*J691</f>
        <v>0</v>
      </c>
      <c r="O691" s="232">
        <v>2</v>
      </c>
      <c r="AA691" s="205">
        <v>12</v>
      </c>
      <c r="AB691" s="205">
        <v>0</v>
      </c>
      <c r="AC691" s="205">
        <v>14</v>
      </c>
      <c r="AZ691" s="205">
        <v>2</v>
      </c>
      <c r="BA691" s="205">
        <f>IF(AZ691=1,G691,0)</f>
        <v>0</v>
      </c>
      <c r="BB691" s="205">
        <f>IF(AZ691=2,G691,0)</f>
        <v>0</v>
      </c>
      <c r="BC691" s="205">
        <f>IF(AZ691=3,G691,0)</f>
        <v>0</v>
      </c>
      <c r="BD691" s="205">
        <f>IF(AZ691=4,G691,0)</f>
        <v>0</v>
      </c>
      <c r="BE691" s="205">
        <f>IF(AZ691=5,G691,0)</f>
        <v>0</v>
      </c>
      <c r="CA691" s="232">
        <v>12</v>
      </c>
      <c r="CB691" s="232">
        <v>0</v>
      </c>
    </row>
    <row r="692" spans="1:80">
      <c r="A692" s="312"/>
      <c r="B692" s="313"/>
      <c r="C692" s="379" t="s">
        <v>977</v>
      </c>
      <c r="D692" s="380"/>
      <c r="E692" s="314">
        <v>3</v>
      </c>
      <c r="F692" s="315"/>
      <c r="G692" s="316"/>
      <c r="H692" s="249"/>
      <c r="I692" s="243"/>
      <c r="J692" s="250"/>
      <c r="K692" s="243"/>
      <c r="M692" s="244" t="s">
        <v>977</v>
      </c>
      <c r="O692" s="232"/>
    </row>
    <row r="693" spans="1:80" ht="22.5">
      <c r="A693" s="306">
        <v>213</v>
      </c>
      <c r="B693" s="307" t="s">
        <v>979</v>
      </c>
      <c r="C693" s="308" t="s">
        <v>980</v>
      </c>
      <c r="D693" s="309" t="s">
        <v>1798</v>
      </c>
      <c r="E693" s="310">
        <v>1</v>
      </c>
      <c r="F693" s="310">
        <v>0</v>
      </c>
      <c r="G693" s="311">
        <f>E693*F693</f>
        <v>0</v>
      </c>
      <c r="H693" s="239">
        <v>0</v>
      </c>
      <c r="I693" s="240">
        <f>E693*H693</f>
        <v>0</v>
      </c>
      <c r="J693" s="239"/>
      <c r="K693" s="240">
        <f>E693*J693</f>
        <v>0</v>
      </c>
      <c r="O693" s="232">
        <v>2</v>
      </c>
      <c r="AA693" s="205">
        <v>12</v>
      </c>
      <c r="AB693" s="205">
        <v>0</v>
      </c>
      <c r="AC693" s="205">
        <v>15</v>
      </c>
      <c r="AZ693" s="205">
        <v>2</v>
      </c>
      <c r="BA693" s="205">
        <f>IF(AZ693=1,G693,0)</f>
        <v>0</v>
      </c>
      <c r="BB693" s="205">
        <f>IF(AZ693=2,G693,0)</f>
        <v>0</v>
      </c>
      <c r="BC693" s="205">
        <f>IF(AZ693=3,G693,0)</f>
        <v>0</v>
      </c>
      <c r="BD693" s="205">
        <f>IF(AZ693=4,G693,0)</f>
        <v>0</v>
      </c>
      <c r="BE693" s="205">
        <f>IF(AZ693=5,G693,0)</f>
        <v>0</v>
      </c>
      <c r="CA693" s="232">
        <v>12</v>
      </c>
      <c r="CB693" s="232">
        <v>0</v>
      </c>
    </row>
    <row r="694" spans="1:80">
      <c r="A694" s="312"/>
      <c r="B694" s="313"/>
      <c r="C694" s="379" t="s">
        <v>967</v>
      </c>
      <c r="D694" s="380"/>
      <c r="E694" s="314">
        <v>1</v>
      </c>
      <c r="F694" s="315"/>
      <c r="G694" s="316"/>
      <c r="H694" s="249"/>
      <c r="I694" s="243"/>
      <c r="J694" s="250"/>
      <c r="K694" s="243"/>
      <c r="M694" s="244" t="s">
        <v>967</v>
      </c>
      <c r="O694" s="232"/>
    </row>
    <row r="695" spans="1:80" ht="22.5">
      <c r="A695" s="306">
        <v>214</v>
      </c>
      <c r="B695" s="307" t="s">
        <v>981</v>
      </c>
      <c r="C695" s="308" t="s">
        <v>980</v>
      </c>
      <c r="D695" s="309" t="s">
        <v>1798</v>
      </c>
      <c r="E695" s="310">
        <v>1</v>
      </c>
      <c r="F695" s="310">
        <v>0</v>
      </c>
      <c r="G695" s="311">
        <f>E695*F695</f>
        <v>0</v>
      </c>
      <c r="H695" s="239">
        <v>0</v>
      </c>
      <c r="I695" s="240">
        <f>E695*H695</f>
        <v>0</v>
      </c>
      <c r="J695" s="239"/>
      <c r="K695" s="240">
        <f>E695*J695</f>
        <v>0</v>
      </c>
      <c r="O695" s="232">
        <v>2</v>
      </c>
      <c r="AA695" s="205">
        <v>12</v>
      </c>
      <c r="AB695" s="205">
        <v>0</v>
      </c>
      <c r="AC695" s="205">
        <v>16</v>
      </c>
      <c r="AZ695" s="205">
        <v>2</v>
      </c>
      <c r="BA695" s="205">
        <f>IF(AZ695=1,G695,0)</f>
        <v>0</v>
      </c>
      <c r="BB695" s="205">
        <f>IF(AZ695=2,G695,0)</f>
        <v>0</v>
      </c>
      <c r="BC695" s="205">
        <f>IF(AZ695=3,G695,0)</f>
        <v>0</v>
      </c>
      <c r="BD695" s="205">
        <f>IF(AZ695=4,G695,0)</f>
        <v>0</v>
      </c>
      <c r="BE695" s="205">
        <f>IF(AZ695=5,G695,0)</f>
        <v>0</v>
      </c>
      <c r="CA695" s="232">
        <v>12</v>
      </c>
      <c r="CB695" s="232">
        <v>0</v>
      </c>
    </row>
    <row r="696" spans="1:80">
      <c r="A696" s="312"/>
      <c r="B696" s="313"/>
      <c r="C696" s="379" t="s">
        <v>967</v>
      </c>
      <c r="D696" s="380"/>
      <c r="E696" s="314">
        <v>1</v>
      </c>
      <c r="F696" s="315"/>
      <c r="G696" s="316"/>
      <c r="H696" s="249"/>
      <c r="I696" s="243"/>
      <c r="J696" s="250"/>
      <c r="K696" s="243"/>
      <c r="M696" s="244" t="s">
        <v>967</v>
      </c>
      <c r="O696" s="232"/>
    </row>
    <row r="697" spans="1:80" ht="22.5">
      <c r="A697" s="306">
        <v>215</v>
      </c>
      <c r="B697" s="307" t="s">
        <v>982</v>
      </c>
      <c r="C697" s="308" t="s">
        <v>983</v>
      </c>
      <c r="D697" s="309" t="s">
        <v>1798</v>
      </c>
      <c r="E697" s="310">
        <v>1</v>
      </c>
      <c r="F697" s="310">
        <v>0</v>
      </c>
      <c r="G697" s="311">
        <f>E697*F697</f>
        <v>0</v>
      </c>
      <c r="H697" s="239">
        <v>0</v>
      </c>
      <c r="I697" s="240">
        <f>E697*H697</f>
        <v>0</v>
      </c>
      <c r="J697" s="239"/>
      <c r="K697" s="240">
        <f>E697*J697</f>
        <v>0</v>
      </c>
      <c r="O697" s="232">
        <v>2</v>
      </c>
      <c r="AA697" s="205">
        <v>12</v>
      </c>
      <c r="AB697" s="205">
        <v>0</v>
      </c>
      <c r="AC697" s="205">
        <v>17</v>
      </c>
      <c r="AZ697" s="205">
        <v>2</v>
      </c>
      <c r="BA697" s="205">
        <f>IF(AZ697=1,G697,0)</f>
        <v>0</v>
      </c>
      <c r="BB697" s="205">
        <f>IF(AZ697=2,G697,0)</f>
        <v>0</v>
      </c>
      <c r="BC697" s="205">
        <f>IF(AZ697=3,G697,0)</f>
        <v>0</v>
      </c>
      <c r="BD697" s="205">
        <f>IF(AZ697=4,G697,0)</f>
        <v>0</v>
      </c>
      <c r="BE697" s="205">
        <f>IF(AZ697=5,G697,0)</f>
        <v>0</v>
      </c>
      <c r="CA697" s="232">
        <v>12</v>
      </c>
      <c r="CB697" s="232">
        <v>0</v>
      </c>
    </row>
    <row r="698" spans="1:80">
      <c r="A698" s="312"/>
      <c r="B698" s="313"/>
      <c r="C698" s="379" t="s">
        <v>967</v>
      </c>
      <c r="D698" s="380"/>
      <c r="E698" s="314">
        <v>1</v>
      </c>
      <c r="F698" s="315"/>
      <c r="G698" s="316"/>
      <c r="H698" s="249"/>
      <c r="I698" s="243"/>
      <c r="J698" s="250"/>
      <c r="K698" s="243"/>
      <c r="M698" s="244" t="s">
        <v>967</v>
      </c>
      <c r="O698" s="232"/>
    </row>
    <row r="699" spans="1:80" ht="22.5">
      <c r="A699" s="306">
        <v>216</v>
      </c>
      <c r="B699" s="307" t="s">
        <v>984</v>
      </c>
      <c r="C699" s="308" t="s">
        <v>983</v>
      </c>
      <c r="D699" s="309" t="s">
        <v>1798</v>
      </c>
      <c r="E699" s="310">
        <v>3</v>
      </c>
      <c r="F699" s="310">
        <v>0</v>
      </c>
      <c r="G699" s="311">
        <f>E699*F699</f>
        <v>0</v>
      </c>
      <c r="H699" s="239">
        <v>0</v>
      </c>
      <c r="I699" s="240">
        <f>E699*H699</f>
        <v>0</v>
      </c>
      <c r="J699" s="239"/>
      <c r="K699" s="240">
        <f>E699*J699</f>
        <v>0</v>
      </c>
      <c r="O699" s="232">
        <v>2</v>
      </c>
      <c r="AA699" s="205">
        <v>12</v>
      </c>
      <c r="AB699" s="205">
        <v>0</v>
      </c>
      <c r="AC699" s="205">
        <v>18</v>
      </c>
      <c r="AZ699" s="205">
        <v>2</v>
      </c>
      <c r="BA699" s="205">
        <f>IF(AZ699=1,G699,0)</f>
        <v>0</v>
      </c>
      <c r="BB699" s="205">
        <f>IF(AZ699=2,G699,0)</f>
        <v>0</v>
      </c>
      <c r="BC699" s="205">
        <f>IF(AZ699=3,G699,0)</f>
        <v>0</v>
      </c>
      <c r="BD699" s="205">
        <f>IF(AZ699=4,G699,0)</f>
        <v>0</v>
      </c>
      <c r="BE699" s="205">
        <f>IF(AZ699=5,G699,0)</f>
        <v>0</v>
      </c>
      <c r="CA699" s="232">
        <v>12</v>
      </c>
      <c r="CB699" s="232">
        <v>0</v>
      </c>
    </row>
    <row r="700" spans="1:80">
      <c r="A700" s="312"/>
      <c r="B700" s="313"/>
      <c r="C700" s="379" t="s">
        <v>977</v>
      </c>
      <c r="D700" s="380"/>
      <c r="E700" s="314">
        <v>3</v>
      </c>
      <c r="F700" s="315"/>
      <c r="G700" s="316"/>
      <c r="H700" s="249"/>
      <c r="I700" s="243"/>
      <c r="J700" s="250"/>
      <c r="K700" s="243"/>
      <c r="M700" s="244" t="s">
        <v>977</v>
      </c>
      <c r="O700" s="232"/>
    </row>
    <row r="701" spans="1:80" ht="22.5">
      <c r="A701" s="306">
        <v>217</v>
      </c>
      <c r="B701" s="307" t="s">
        <v>985</v>
      </c>
      <c r="C701" s="308" t="s">
        <v>983</v>
      </c>
      <c r="D701" s="309" t="s">
        <v>1798</v>
      </c>
      <c r="E701" s="310">
        <v>1</v>
      </c>
      <c r="F701" s="310">
        <v>0</v>
      </c>
      <c r="G701" s="311">
        <f>E701*F701</f>
        <v>0</v>
      </c>
      <c r="H701" s="239">
        <v>0</v>
      </c>
      <c r="I701" s="240">
        <f>E701*H701</f>
        <v>0</v>
      </c>
      <c r="J701" s="239"/>
      <c r="K701" s="240">
        <f>E701*J701</f>
        <v>0</v>
      </c>
      <c r="O701" s="232">
        <v>2</v>
      </c>
      <c r="AA701" s="205">
        <v>12</v>
      </c>
      <c r="AB701" s="205">
        <v>0</v>
      </c>
      <c r="AC701" s="205">
        <v>19</v>
      </c>
      <c r="AZ701" s="205">
        <v>2</v>
      </c>
      <c r="BA701" s="205">
        <f>IF(AZ701=1,G701,0)</f>
        <v>0</v>
      </c>
      <c r="BB701" s="205">
        <f>IF(AZ701=2,G701,0)</f>
        <v>0</v>
      </c>
      <c r="BC701" s="205">
        <f>IF(AZ701=3,G701,0)</f>
        <v>0</v>
      </c>
      <c r="BD701" s="205">
        <f>IF(AZ701=4,G701,0)</f>
        <v>0</v>
      </c>
      <c r="BE701" s="205">
        <f>IF(AZ701=5,G701,0)</f>
        <v>0</v>
      </c>
      <c r="CA701" s="232">
        <v>12</v>
      </c>
      <c r="CB701" s="232">
        <v>0</v>
      </c>
    </row>
    <row r="702" spans="1:80">
      <c r="A702" s="312"/>
      <c r="B702" s="313"/>
      <c r="C702" s="379" t="s">
        <v>967</v>
      </c>
      <c r="D702" s="380"/>
      <c r="E702" s="314">
        <v>1</v>
      </c>
      <c r="F702" s="315"/>
      <c r="G702" s="316"/>
      <c r="H702" s="249"/>
      <c r="I702" s="243"/>
      <c r="J702" s="250"/>
      <c r="K702" s="243"/>
      <c r="M702" s="244" t="s">
        <v>967</v>
      </c>
      <c r="O702" s="232"/>
    </row>
    <row r="703" spans="1:80" ht="22.5">
      <c r="A703" s="306">
        <v>218</v>
      </c>
      <c r="B703" s="307" t="s">
        <v>986</v>
      </c>
      <c r="C703" s="308" t="s">
        <v>983</v>
      </c>
      <c r="D703" s="309" t="s">
        <v>1798</v>
      </c>
      <c r="E703" s="310">
        <v>1</v>
      </c>
      <c r="F703" s="310">
        <v>0</v>
      </c>
      <c r="G703" s="311">
        <f>E703*F703</f>
        <v>0</v>
      </c>
      <c r="H703" s="239">
        <v>0</v>
      </c>
      <c r="I703" s="240">
        <f>E703*H703</f>
        <v>0</v>
      </c>
      <c r="J703" s="239"/>
      <c r="K703" s="240">
        <f>E703*J703</f>
        <v>0</v>
      </c>
      <c r="O703" s="232">
        <v>2</v>
      </c>
      <c r="AA703" s="205">
        <v>12</v>
      </c>
      <c r="AB703" s="205">
        <v>0</v>
      </c>
      <c r="AC703" s="205">
        <v>20</v>
      </c>
      <c r="AZ703" s="205">
        <v>2</v>
      </c>
      <c r="BA703" s="205">
        <f>IF(AZ703=1,G703,0)</f>
        <v>0</v>
      </c>
      <c r="BB703" s="205">
        <f>IF(AZ703=2,G703,0)</f>
        <v>0</v>
      </c>
      <c r="BC703" s="205">
        <f>IF(AZ703=3,G703,0)</f>
        <v>0</v>
      </c>
      <c r="BD703" s="205">
        <f>IF(AZ703=4,G703,0)</f>
        <v>0</v>
      </c>
      <c r="BE703" s="205">
        <f>IF(AZ703=5,G703,0)</f>
        <v>0</v>
      </c>
      <c r="CA703" s="232">
        <v>12</v>
      </c>
      <c r="CB703" s="232">
        <v>0</v>
      </c>
    </row>
    <row r="704" spans="1:80">
      <c r="A704" s="312"/>
      <c r="B704" s="313"/>
      <c r="C704" s="379" t="s">
        <v>967</v>
      </c>
      <c r="D704" s="380"/>
      <c r="E704" s="314">
        <v>1</v>
      </c>
      <c r="F704" s="315"/>
      <c r="G704" s="316"/>
      <c r="H704" s="249"/>
      <c r="I704" s="243"/>
      <c r="J704" s="250"/>
      <c r="K704" s="243"/>
      <c r="M704" s="244" t="s">
        <v>967</v>
      </c>
      <c r="O704" s="232"/>
    </row>
    <row r="705" spans="1:80" ht="22.5">
      <c r="A705" s="306">
        <v>219</v>
      </c>
      <c r="B705" s="307" t="s">
        <v>987</v>
      </c>
      <c r="C705" s="308" t="s">
        <v>988</v>
      </c>
      <c r="D705" s="309" t="s">
        <v>1798</v>
      </c>
      <c r="E705" s="310">
        <v>3</v>
      </c>
      <c r="F705" s="310">
        <v>0</v>
      </c>
      <c r="G705" s="311">
        <f>E705*F705</f>
        <v>0</v>
      </c>
      <c r="H705" s="239">
        <v>0</v>
      </c>
      <c r="I705" s="240">
        <f>E705*H705</f>
        <v>0</v>
      </c>
      <c r="J705" s="239"/>
      <c r="K705" s="240">
        <f>E705*J705</f>
        <v>0</v>
      </c>
      <c r="O705" s="232">
        <v>2</v>
      </c>
      <c r="AA705" s="205">
        <v>12</v>
      </c>
      <c r="AB705" s="205">
        <v>0</v>
      </c>
      <c r="AC705" s="205">
        <v>21</v>
      </c>
      <c r="AZ705" s="205">
        <v>2</v>
      </c>
      <c r="BA705" s="205">
        <f>IF(AZ705=1,G705,0)</f>
        <v>0</v>
      </c>
      <c r="BB705" s="205">
        <f>IF(AZ705=2,G705,0)</f>
        <v>0</v>
      </c>
      <c r="BC705" s="205">
        <f>IF(AZ705=3,G705,0)</f>
        <v>0</v>
      </c>
      <c r="BD705" s="205">
        <f>IF(AZ705=4,G705,0)</f>
        <v>0</v>
      </c>
      <c r="BE705" s="205">
        <f>IF(AZ705=5,G705,0)</f>
        <v>0</v>
      </c>
      <c r="CA705" s="232">
        <v>12</v>
      </c>
      <c r="CB705" s="232">
        <v>0</v>
      </c>
    </row>
    <row r="706" spans="1:80">
      <c r="A706" s="312"/>
      <c r="B706" s="313"/>
      <c r="C706" s="379" t="s">
        <v>977</v>
      </c>
      <c r="D706" s="380"/>
      <c r="E706" s="314">
        <v>3</v>
      </c>
      <c r="F706" s="315"/>
      <c r="G706" s="316"/>
      <c r="H706" s="249"/>
      <c r="I706" s="243"/>
      <c r="J706" s="250"/>
      <c r="K706" s="243"/>
      <c r="M706" s="244" t="s">
        <v>977</v>
      </c>
      <c r="O706" s="232"/>
    </row>
    <row r="707" spans="1:80" ht="22.5">
      <c r="A707" s="306">
        <v>220</v>
      </c>
      <c r="B707" s="307" t="s">
        <v>989</v>
      </c>
      <c r="C707" s="308" t="s">
        <v>988</v>
      </c>
      <c r="D707" s="309" t="s">
        <v>1798</v>
      </c>
      <c r="E707" s="310">
        <v>1</v>
      </c>
      <c r="F707" s="310">
        <v>0</v>
      </c>
      <c r="G707" s="311">
        <f>E707*F707</f>
        <v>0</v>
      </c>
      <c r="H707" s="239">
        <v>0</v>
      </c>
      <c r="I707" s="240">
        <f>E707*H707</f>
        <v>0</v>
      </c>
      <c r="J707" s="239"/>
      <c r="K707" s="240">
        <f>E707*J707</f>
        <v>0</v>
      </c>
      <c r="O707" s="232">
        <v>2</v>
      </c>
      <c r="AA707" s="205">
        <v>12</v>
      </c>
      <c r="AB707" s="205">
        <v>0</v>
      </c>
      <c r="AC707" s="205">
        <v>22</v>
      </c>
      <c r="AZ707" s="205">
        <v>2</v>
      </c>
      <c r="BA707" s="205">
        <f>IF(AZ707=1,G707,0)</f>
        <v>0</v>
      </c>
      <c r="BB707" s="205">
        <f>IF(AZ707=2,G707,0)</f>
        <v>0</v>
      </c>
      <c r="BC707" s="205">
        <f>IF(AZ707=3,G707,0)</f>
        <v>0</v>
      </c>
      <c r="BD707" s="205">
        <f>IF(AZ707=4,G707,0)</f>
        <v>0</v>
      </c>
      <c r="BE707" s="205">
        <f>IF(AZ707=5,G707,0)</f>
        <v>0</v>
      </c>
      <c r="CA707" s="232">
        <v>12</v>
      </c>
      <c r="CB707" s="232">
        <v>0</v>
      </c>
    </row>
    <row r="708" spans="1:80">
      <c r="A708" s="312"/>
      <c r="B708" s="313"/>
      <c r="C708" s="379" t="s">
        <v>967</v>
      </c>
      <c r="D708" s="380"/>
      <c r="E708" s="314">
        <v>1</v>
      </c>
      <c r="F708" s="315"/>
      <c r="G708" s="316"/>
      <c r="H708" s="249"/>
      <c r="I708" s="243"/>
      <c r="J708" s="250"/>
      <c r="K708" s="243"/>
      <c r="M708" s="244" t="s">
        <v>967</v>
      </c>
      <c r="O708" s="232"/>
    </row>
    <row r="709" spans="1:80" ht="22.5">
      <c r="A709" s="306">
        <v>221</v>
      </c>
      <c r="B709" s="307" t="s">
        <v>990</v>
      </c>
      <c r="C709" s="308" t="s">
        <v>988</v>
      </c>
      <c r="D709" s="309" t="s">
        <v>1798</v>
      </c>
      <c r="E709" s="310">
        <v>6</v>
      </c>
      <c r="F709" s="310">
        <v>0</v>
      </c>
      <c r="G709" s="311">
        <f>E709*F709</f>
        <v>0</v>
      </c>
      <c r="H709" s="239">
        <v>0</v>
      </c>
      <c r="I709" s="240">
        <f>E709*H709</f>
        <v>0</v>
      </c>
      <c r="J709" s="239"/>
      <c r="K709" s="240">
        <f>E709*J709</f>
        <v>0</v>
      </c>
      <c r="O709" s="232">
        <v>2</v>
      </c>
      <c r="AA709" s="205">
        <v>12</v>
      </c>
      <c r="AB709" s="205">
        <v>0</v>
      </c>
      <c r="AC709" s="205">
        <v>23</v>
      </c>
      <c r="AZ709" s="205">
        <v>2</v>
      </c>
      <c r="BA709" s="205">
        <f>IF(AZ709=1,G709,0)</f>
        <v>0</v>
      </c>
      <c r="BB709" s="205">
        <f>IF(AZ709=2,G709,0)</f>
        <v>0</v>
      </c>
      <c r="BC709" s="205">
        <f>IF(AZ709=3,G709,0)</f>
        <v>0</v>
      </c>
      <c r="BD709" s="205">
        <f>IF(AZ709=4,G709,0)</f>
        <v>0</v>
      </c>
      <c r="BE709" s="205">
        <f>IF(AZ709=5,G709,0)</f>
        <v>0</v>
      </c>
      <c r="CA709" s="232">
        <v>12</v>
      </c>
      <c r="CB709" s="232">
        <v>0</v>
      </c>
    </row>
    <row r="710" spans="1:80">
      <c r="A710" s="312"/>
      <c r="B710" s="313"/>
      <c r="C710" s="379" t="s">
        <v>991</v>
      </c>
      <c r="D710" s="380"/>
      <c r="E710" s="314">
        <v>6</v>
      </c>
      <c r="F710" s="315"/>
      <c r="G710" s="316"/>
      <c r="H710" s="249"/>
      <c r="I710" s="243"/>
      <c r="J710" s="250"/>
      <c r="K710" s="243"/>
      <c r="M710" s="244" t="s">
        <v>991</v>
      </c>
      <c r="O710" s="232"/>
    </row>
    <row r="711" spans="1:80" ht="22.5">
      <c r="A711" s="306">
        <v>222</v>
      </c>
      <c r="B711" s="307" t="s">
        <v>992</v>
      </c>
      <c r="C711" s="308" t="s">
        <v>993</v>
      </c>
      <c r="D711" s="309" t="s">
        <v>1798</v>
      </c>
      <c r="E711" s="310">
        <v>3</v>
      </c>
      <c r="F711" s="310">
        <v>0</v>
      </c>
      <c r="G711" s="311">
        <f>E711*F711</f>
        <v>0</v>
      </c>
      <c r="H711" s="239">
        <v>0</v>
      </c>
      <c r="I711" s="240">
        <f>E711*H711</f>
        <v>0</v>
      </c>
      <c r="J711" s="239"/>
      <c r="K711" s="240">
        <f>E711*J711</f>
        <v>0</v>
      </c>
      <c r="O711" s="232">
        <v>2</v>
      </c>
      <c r="AA711" s="205">
        <v>12</v>
      </c>
      <c r="AB711" s="205">
        <v>0</v>
      </c>
      <c r="AC711" s="205">
        <v>24</v>
      </c>
      <c r="AZ711" s="205">
        <v>2</v>
      </c>
      <c r="BA711" s="205">
        <f>IF(AZ711=1,G711,0)</f>
        <v>0</v>
      </c>
      <c r="BB711" s="205">
        <f>IF(AZ711=2,G711,0)</f>
        <v>0</v>
      </c>
      <c r="BC711" s="205">
        <f>IF(AZ711=3,G711,0)</f>
        <v>0</v>
      </c>
      <c r="BD711" s="205">
        <f>IF(AZ711=4,G711,0)</f>
        <v>0</v>
      </c>
      <c r="BE711" s="205">
        <f>IF(AZ711=5,G711,0)</f>
        <v>0</v>
      </c>
      <c r="CA711" s="232">
        <v>12</v>
      </c>
      <c r="CB711" s="232">
        <v>0</v>
      </c>
    </row>
    <row r="712" spans="1:80">
      <c r="A712" s="312"/>
      <c r="B712" s="313"/>
      <c r="C712" s="379" t="s">
        <v>977</v>
      </c>
      <c r="D712" s="380"/>
      <c r="E712" s="314">
        <v>3</v>
      </c>
      <c r="F712" s="315"/>
      <c r="G712" s="316"/>
      <c r="H712" s="249"/>
      <c r="I712" s="243"/>
      <c r="J712" s="250"/>
      <c r="K712" s="243"/>
      <c r="M712" s="244" t="s">
        <v>977</v>
      </c>
      <c r="O712" s="232"/>
    </row>
    <row r="713" spans="1:80" ht="22.5">
      <c r="A713" s="306">
        <v>223</v>
      </c>
      <c r="B713" s="307" t="s">
        <v>994</v>
      </c>
      <c r="C713" s="308" t="s">
        <v>993</v>
      </c>
      <c r="D713" s="309" t="s">
        <v>1798</v>
      </c>
      <c r="E713" s="310">
        <v>1</v>
      </c>
      <c r="F713" s="310">
        <v>0</v>
      </c>
      <c r="G713" s="311">
        <f>E713*F713</f>
        <v>0</v>
      </c>
      <c r="H713" s="239">
        <v>0</v>
      </c>
      <c r="I713" s="240">
        <f>E713*H713</f>
        <v>0</v>
      </c>
      <c r="J713" s="239"/>
      <c r="K713" s="240">
        <f>E713*J713</f>
        <v>0</v>
      </c>
      <c r="O713" s="232">
        <v>2</v>
      </c>
      <c r="AA713" s="205">
        <v>12</v>
      </c>
      <c r="AB713" s="205">
        <v>0</v>
      </c>
      <c r="AC713" s="205">
        <v>25</v>
      </c>
      <c r="AZ713" s="205">
        <v>2</v>
      </c>
      <c r="BA713" s="205">
        <f>IF(AZ713=1,G713,0)</f>
        <v>0</v>
      </c>
      <c r="BB713" s="205">
        <f>IF(AZ713=2,G713,0)</f>
        <v>0</v>
      </c>
      <c r="BC713" s="205">
        <f>IF(AZ713=3,G713,0)</f>
        <v>0</v>
      </c>
      <c r="BD713" s="205">
        <f>IF(AZ713=4,G713,0)</f>
        <v>0</v>
      </c>
      <c r="BE713" s="205">
        <f>IF(AZ713=5,G713,0)</f>
        <v>0</v>
      </c>
      <c r="CA713" s="232">
        <v>12</v>
      </c>
      <c r="CB713" s="232">
        <v>0</v>
      </c>
    </row>
    <row r="714" spans="1:80">
      <c r="A714" s="312"/>
      <c r="B714" s="313"/>
      <c r="C714" s="379" t="s">
        <v>967</v>
      </c>
      <c r="D714" s="380"/>
      <c r="E714" s="314">
        <v>1</v>
      </c>
      <c r="F714" s="315"/>
      <c r="G714" s="316"/>
      <c r="H714" s="249"/>
      <c r="I714" s="243"/>
      <c r="J714" s="250"/>
      <c r="K714" s="243"/>
      <c r="M714" s="244" t="s">
        <v>967</v>
      </c>
      <c r="O714" s="232"/>
    </row>
    <row r="715" spans="1:80" ht="22.5">
      <c r="A715" s="306">
        <v>224</v>
      </c>
      <c r="B715" s="307" t="s">
        <v>995</v>
      </c>
      <c r="C715" s="308" t="s">
        <v>996</v>
      </c>
      <c r="D715" s="309" t="s">
        <v>1798</v>
      </c>
      <c r="E715" s="310">
        <v>3</v>
      </c>
      <c r="F715" s="310">
        <v>0</v>
      </c>
      <c r="G715" s="311">
        <f>E715*F715</f>
        <v>0</v>
      </c>
      <c r="H715" s="239">
        <v>0</v>
      </c>
      <c r="I715" s="240">
        <f>E715*H715</f>
        <v>0</v>
      </c>
      <c r="J715" s="239"/>
      <c r="K715" s="240">
        <f>E715*J715</f>
        <v>0</v>
      </c>
      <c r="O715" s="232">
        <v>2</v>
      </c>
      <c r="AA715" s="205">
        <v>12</v>
      </c>
      <c r="AB715" s="205">
        <v>0</v>
      </c>
      <c r="AC715" s="205">
        <v>26</v>
      </c>
      <c r="AZ715" s="205">
        <v>2</v>
      </c>
      <c r="BA715" s="205">
        <f>IF(AZ715=1,G715,0)</f>
        <v>0</v>
      </c>
      <c r="BB715" s="205">
        <f>IF(AZ715=2,G715,0)</f>
        <v>0</v>
      </c>
      <c r="BC715" s="205">
        <f>IF(AZ715=3,G715,0)</f>
        <v>0</v>
      </c>
      <c r="BD715" s="205">
        <f>IF(AZ715=4,G715,0)</f>
        <v>0</v>
      </c>
      <c r="BE715" s="205">
        <f>IF(AZ715=5,G715,0)</f>
        <v>0</v>
      </c>
      <c r="CA715" s="232">
        <v>12</v>
      </c>
      <c r="CB715" s="232">
        <v>0</v>
      </c>
    </row>
    <row r="716" spans="1:80">
      <c r="A716" s="312"/>
      <c r="B716" s="313"/>
      <c r="C716" s="379" t="s">
        <v>977</v>
      </c>
      <c r="D716" s="380"/>
      <c r="E716" s="314">
        <v>3</v>
      </c>
      <c r="F716" s="315"/>
      <c r="G716" s="316"/>
      <c r="H716" s="249"/>
      <c r="I716" s="243"/>
      <c r="J716" s="250"/>
      <c r="K716" s="243"/>
      <c r="M716" s="244" t="s">
        <v>977</v>
      </c>
      <c r="O716" s="232"/>
    </row>
    <row r="717" spans="1:80" ht="22.5">
      <c r="A717" s="306">
        <v>225</v>
      </c>
      <c r="B717" s="307" t="s">
        <v>997</v>
      </c>
      <c r="C717" s="308" t="s">
        <v>998</v>
      </c>
      <c r="D717" s="309" t="s">
        <v>1798</v>
      </c>
      <c r="E717" s="310">
        <v>1</v>
      </c>
      <c r="F717" s="310">
        <v>0</v>
      </c>
      <c r="G717" s="311">
        <f>E717*F717</f>
        <v>0</v>
      </c>
      <c r="H717" s="239">
        <v>0</v>
      </c>
      <c r="I717" s="240">
        <f>E717*H717</f>
        <v>0</v>
      </c>
      <c r="J717" s="239"/>
      <c r="K717" s="240">
        <f>E717*J717</f>
        <v>0</v>
      </c>
      <c r="O717" s="232">
        <v>2</v>
      </c>
      <c r="AA717" s="205">
        <v>12</v>
      </c>
      <c r="AB717" s="205">
        <v>0</v>
      </c>
      <c r="AC717" s="205">
        <v>27</v>
      </c>
      <c r="AZ717" s="205">
        <v>2</v>
      </c>
      <c r="BA717" s="205">
        <f>IF(AZ717=1,G717,0)</f>
        <v>0</v>
      </c>
      <c r="BB717" s="205">
        <f>IF(AZ717=2,G717,0)</f>
        <v>0</v>
      </c>
      <c r="BC717" s="205">
        <f>IF(AZ717=3,G717,0)</f>
        <v>0</v>
      </c>
      <c r="BD717" s="205">
        <f>IF(AZ717=4,G717,0)</f>
        <v>0</v>
      </c>
      <c r="BE717" s="205">
        <f>IF(AZ717=5,G717,0)</f>
        <v>0</v>
      </c>
      <c r="CA717" s="232">
        <v>12</v>
      </c>
      <c r="CB717" s="232">
        <v>0</v>
      </c>
    </row>
    <row r="718" spans="1:80">
      <c r="A718" s="312"/>
      <c r="B718" s="313"/>
      <c r="C718" s="379" t="s">
        <v>967</v>
      </c>
      <c r="D718" s="380"/>
      <c r="E718" s="314">
        <v>1</v>
      </c>
      <c r="F718" s="315"/>
      <c r="G718" s="316"/>
      <c r="H718" s="249"/>
      <c r="I718" s="243"/>
      <c r="J718" s="250"/>
      <c r="K718" s="243"/>
      <c r="M718" s="244" t="s">
        <v>967</v>
      </c>
      <c r="O718" s="232"/>
    </row>
    <row r="719" spans="1:80">
      <c r="A719" s="306">
        <v>226</v>
      </c>
      <c r="B719" s="307" t="s">
        <v>999</v>
      </c>
      <c r="C719" s="308" t="s">
        <v>1000</v>
      </c>
      <c r="D719" s="309" t="s">
        <v>1798</v>
      </c>
      <c r="E719" s="310">
        <v>1</v>
      </c>
      <c r="F719" s="310">
        <v>0</v>
      </c>
      <c r="G719" s="311">
        <f>E719*F719</f>
        <v>0</v>
      </c>
      <c r="H719" s="239">
        <v>0</v>
      </c>
      <c r="I719" s="240">
        <f>E719*H719</f>
        <v>0</v>
      </c>
      <c r="J719" s="239"/>
      <c r="K719" s="240">
        <f>E719*J719</f>
        <v>0</v>
      </c>
      <c r="O719" s="232">
        <v>2</v>
      </c>
      <c r="AA719" s="205">
        <v>12</v>
      </c>
      <c r="AB719" s="205">
        <v>0</v>
      </c>
      <c r="AC719" s="205">
        <v>28</v>
      </c>
      <c r="AZ719" s="205">
        <v>2</v>
      </c>
      <c r="BA719" s="205">
        <f>IF(AZ719=1,G719,0)</f>
        <v>0</v>
      </c>
      <c r="BB719" s="205">
        <f>IF(AZ719=2,G719,0)</f>
        <v>0</v>
      </c>
      <c r="BC719" s="205">
        <f>IF(AZ719=3,G719,0)</f>
        <v>0</v>
      </c>
      <c r="BD719" s="205">
        <f>IF(AZ719=4,G719,0)</f>
        <v>0</v>
      </c>
      <c r="BE719" s="205">
        <f>IF(AZ719=5,G719,0)</f>
        <v>0</v>
      </c>
      <c r="CA719" s="232">
        <v>12</v>
      </c>
      <c r="CB719" s="232">
        <v>0</v>
      </c>
    </row>
    <row r="720" spans="1:80">
      <c r="A720" s="312"/>
      <c r="B720" s="313"/>
      <c r="C720" s="379" t="s">
        <v>967</v>
      </c>
      <c r="D720" s="380"/>
      <c r="E720" s="314">
        <v>1</v>
      </c>
      <c r="F720" s="315"/>
      <c r="G720" s="316"/>
      <c r="H720" s="249"/>
      <c r="I720" s="243"/>
      <c r="J720" s="250"/>
      <c r="K720" s="243"/>
      <c r="M720" s="244" t="s">
        <v>967</v>
      </c>
      <c r="O720" s="232"/>
    </row>
    <row r="721" spans="1:80" ht="22.5">
      <c r="A721" s="306">
        <v>227</v>
      </c>
      <c r="B721" s="307" t="s">
        <v>1001</v>
      </c>
      <c r="C721" s="308" t="s">
        <v>1002</v>
      </c>
      <c r="D721" s="309" t="s">
        <v>1798</v>
      </c>
      <c r="E721" s="310">
        <v>3</v>
      </c>
      <c r="F721" s="310">
        <v>0</v>
      </c>
      <c r="G721" s="311">
        <f>E721*F721</f>
        <v>0</v>
      </c>
      <c r="H721" s="239">
        <v>0</v>
      </c>
      <c r="I721" s="240">
        <f>E721*H721</f>
        <v>0</v>
      </c>
      <c r="J721" s="239"/>
      <c r="K721" s="240">
        <f>E721*J721</f>
        <v>0</v>
      </c>
      <c r="O721" s="232">
        <v>2</v>
      </c>
      <c r="AA721" s="205">
        <v>12</v>
      </c>
      <c r="AB721" s="205">
        <v>0</v>
      </c>
      <c r="AC721" s="205">
        <v>29</v>
      </c>
      <c r="AZ721" s="205">
        <v>2</v>
      </c>
      <c r="BA721" s="205">
        <f>IF(AZ721=1,G721,0)</f>
        <v>0</v>
      </c>
      <c r="BB721" s="205">
        <f>IF(AZ721=2,G721,0)</f>
        <v>0</v>
      </c>
      <c r="BC721" s="205">
        <f>IF(AZ721=3,G721,0)</f>
        <v>0</v>
      </c>
      <c r="BD721" s="205">
        <f>IF(AZ721=4,G721,0)</f>
        <v>0</v>
      </c>
      <c r="BE721" s="205">
        <f>IF(AZ721=5,G721,0)</f>
        <v>0</v>
      </c>
      <c r="CA721" s="232">
        <v>12</v>
      </c>
      <c r="CB721" s="232">
        <v>0</v>
      </c>
    </row>
    <row r="722" spans="1:80">
      <c r="A722" s="312"/>
      <c r="B722" s="313"/>
      <c r="C722" s="379" t="s">
        <v>977</v>
      </c>
      <c r="D722" s="380"/>
      <c r="E722" s="314">
        <v>3</v>
      </c>
      <c r="F722" s="315"/>
      <c r="G722" s="316"/>
      <c r="H722" s="249"/>
      <c r="I722" s="243"/>
      <c r="J722" s="250"/>
      <c r="K722" s="243"/>
      <c r="M722" s="244" t="s">
        <v>977</v>
      </c>
      <c r="O722" s="232"/>
    </row>
    <row r="723" spans="1:80" ht="22.5">
      <c r="A723" s="306">
        <v>228</v>
      </c>
      <c r="B723" s="307" t="s">
        <v>1003</v>
      </c>
      <c r="C723" s="308" t="s">
        <v>1002</v>
      </c>
      <c r="D723" s="309" t="s">
        <v>1798</v>
      </c>
      <c r="E723" s="310">
        <v>2</v>
      </c>
      <c r="F723" s="310">
        <v>0</v>
      </c>
      <c r="G723" s="311">
        <f>E723*F723</f>
        <v>0</v>
      </c>
      <c r="H723" s="239">
        <v>0</v>
      </c>
      <c r="I723" s="240">
        <f>E723*H723</f>
        <v>0</v>
      </c>
      <c r="J723" s="239"/>
      <c r="K723" s="240">
        <f>E723*J723</f>
        <v>0</v>
      </c>
      <c r="O723" s="232">
        <v>2</v>
      </c>
      <c r="AA723" s="205">
        <v>12</v>
      </c>
      <c r="AB723" s="205">
        <v>0</v>
      </c>
      <c r="AC723" s="205">
        <v>30</v>
      </c>
      <c r="AZ723" s="205">
        <v>2</v>
      </c>
      <c r="BA723" s="205">
        <f>IF(AZ723=1,G723,0)</f>
        <v>0</v>
      </c>
      <c r="BB723" s="205">
        <f>IF(AZ723=2,G723,0)</f>
        <v>0</v>
      </c>
      <c r="BC723" s="205">
        <f>IF(AZ723=3,G723,0)</f>
        <v>0</v>
      </c>
      <c r="BD723" s="205">
        <f>IF(AZ723=4,G723,0)</f>
        <v>0</v>
      </c>
      <c r="BE723" s="205">
        <f>IF(AZ723=5,G723,0)</f>
        <v>0</v>
      </c>
      <c r="CA723" s="232">
        <v>12</v>
      </c>
      <c r="CB723" s="232">
        <v>0</v>
      </c>
    </row>
    <row r="724" spans="1:80">
      <c r="A724" s="312"/>
      <c r="B724" s="313"/>
      <c r="C724" s="379" t="s">
        <v>971</v>
      </c>
      <c r="D724" s="380"/>
      <c r="E724" s="314">
        <v>2</v>
      </c>
      <c r="F724" s="315"/>
      <c r="G724" s="316"/>
      <c r="H724" s="249"/>
      <c r="I724" s="243"/>
      <c r="J724" s="250"/>
      <c r="K724" s="243"/>
      <c r="M724" s="244" t="s">
        <v>971</v>
      </c>
      <c r="O724" s="232"/>
    </row>
    <row r="725" spans="1:80" ht="22.5">
      <c r="A725" s="306">
        <v>229</v>
      </c>
      <c r="B725" s="307" t="s">
        <v>1004</v>
      </c>
      <c r="C725" s="308" t="s">
        <v>1005</v>
      </c>
      <c r="D725" s="309" t="s">
        <v>1798</v>
      </c>
      <c r="E725" s="310">
        <v>1</v>
      </c>
      <c r="F725" s="310">
        <v>0</v>
      </c>
      <c r="G725" s="311">
        <f>E725*F725</f>
        <v>0</v>
      </c>
      <c r="H725" s="239">
        <v>0</v>
      </c>
      <c r="I725" s="240">
        <f>E725*H725</f>
        <v>0</v>
      </c>
      <c r="J725" s="239"/>
      <c r="K725" s="240">
        <f>E725*J725</f>
        <v>0</v>
      </c>
      <c r="O725" s="232">
        <v>2</v>
      </c>
      <c r="AA725" s="205">
        <v>12</v>
      </c>
      <c r="AB725" s="205">
        <v>0</v>
      </c>
      <c r="AC725" s="205">
        <v>31</v>
      </c>
      <c r="AZ725" s="205">
        <v>2</v>
      </c>
      <c r="BA725" s="205">
        <f>IF(AZ725=1,G725,0)</f>
        <v>0</v>
      </c>
      <c r="BB725" s="205">
        <f>IF(AZ725=2,G725,0)</f>
        <v>0</v>
      </c>
      <c r="BC725" s="205">
        <f>IF(AZ725=3,G725,0)</f>
        <v>0</v>
      </c>
      <c r="BD725" s="205">
        <f>IF(AZ725=4,G725,0)</f>
        <v>0</v>
      </c>
      <c r="BE725" s="205">
        <f>IF(AZ725=5,G725,0)</f>
        <v>0</v>
      </c>
      <c r="CA725" s="232">
        <v>12</v>
      </c>
      <c r="CB725" s="232">
        <v>0</v>
      </c>
    </row>
    <row r="726" spans="1:80">
      <c r="A726" s="312"/>
      <c r="B726" s="313"/>
      <c r="C726" s="379" t="s">
        <v>967</v>
      </c>
      <c r="D726" s="380"/>
      <c r="E726" s="314">
        <v>1</v>
      </c>
      <c r="F726" s="315"/>
      <c r="G726" s="316"/>
      <c r="H726" s="249"/>
      <c r="I726" s="243"/>
      <c r="J726" s="250"/>
      <c r="K726" s="243"/>
      <c r="M726" s="244" t="s">
        <v>967</v>
      </c>
      <c r="O726" s="232"/>
    </row>
    <row r="727" spans="1:80" ht="22.5">
      <c r="A727" s="306">
        <v>230</v>
      </c>
      <c r="B727" s="307" t="s">
        <v>1006</v>
      </c>
      <c r="C727" s="308" t="s">
        <v>1007</v>
      </c>
      <c r="D727" s="309" t="s">
        <v>1798</v>
      </c>
      <c r="E727" s="310">
        <v>2</v>
      </c>
      <c r="F727" s="310">
        <v>0</v>
      </c>
      <c r="G727" s="311">
        <f>E727*F727</f>
        <v>0</v>
      </c>
      <c r="H727" s="239">
        <v>0</v>
      </c>
      <c r="I727" s="240">
        <f>E727*H727</f>
        <v>0</v>
      </c>
      <c r="J727" s="239"/>
      <c r="K727" s="240">
        <f>E727*J727</f>
        <v>0</v>
      </c>
      <c r="O727" s="232">
        <v>2</v>
      </c>
      <c r="AA727" s="205">
        <v>12</v>
      </c>
      <c r="AB727" s="205">
        <v>0</v>
      </c>
      <c r="AC727" s="205">
        <v>32</v>
      </c>
      <c r="AZ727" s="205">
        <v>2</v>
      </c>
      <c r="BA727" s="205">
        <f>IF(AZ727=1,G727,0)</f>
        <v>0</v>
      </c>
      <c r="BB727" s="205">
        <f>IF(AZ727=2,G727,0)</f>
        <v>0</v>
      </c>
      <c r="BC727" s="205">
        <f>IF(AZ727=3,G727,0)</f>
        <v>0</v>
      </c>
      <c r="BD727" s="205">
        <f>IF(AZ727=4,G727,0)</f>
        <v>0</v>
      </c>
      <c r="BE727" s="205">
        <f>IF(AZ727=5,G727,0)</f>
        <v>0</v>
      </c>
      <c r="CA727" s="232">
        <v>12</v>
      </c>
      <c r="CB727" s="232">
        <v>0</v>
      </c>
    </row>
    <row r="728" spans="1:80">
      <c r="A728" s="312"/>
      <c r="B728" s="313"/>
      <c r="C728" s="379" t="s">
        <v>971</v>
      </c>
      <c r="D728" s="380"/>
      <c r="E728" s="314">
        <v>2</v>
      </c>
      <c r="F728" s="315"/>
      <c r="G728" s="316"/>
      <c r="H728" s="249"/>
      <c r="I728" s="243"/>
      <c r="J728" s="250"/>
      <c r="K728" s="243"/>
      <c r="M728" s="244" t="s">
        <v>971</v>
      </c>
      <c r="O728" s="232"/>
    </row>
    <row r="729" spans="1:80" ht="22.5">
      <c r="A729" s="306">
        <v>231</v>
      </c>
      <c r="B729" s="307" t="s">
        <v>1008</v>
      </c>
      <c r="C729" s="308" t="s">
        <v>1009</v>
      </c>
      <c r="D729" s="309" t="s">
        <v>1798</v>
      </c>
      <c r="E729" s="310">
        <v>1</v>
      </c>
      <c r="F729" s="310">
        <v>0</v>
      </c>
      <c r="G729" s="311">
        <f>E729*F729</f>
        <v>0</v>
      </c>
      <c r="H729" s="239">
        <v>0</v>
      </c>
      <c r="I729" s="240">
        <f>E729*H729</f>
        <v>0</v>
      </c>
      <c r="J729" s="239"/>
      <c r="K729" s="240">
        <f>E729*J729</f>
        <v>0</v>
      </c>
      <c r="O729" s="232">
        <v>2</v>
      </c>
      <c r="AA729" s="205">
        <v>12</v>
      </c>
      <c r="AB729" s="205">
        <v>0</v>
      </c>
      <c r="AC729" s="205">
        <v>33</v>
      </c>
      <c r="AZ729" s="205">
        <v>2</v>
      </c>
      <c r="BA729" s="205">
        <f>IF(AZ729=1,G729,0)</f>
        <v>0</v>
      </c>
      <c r="BB729" s="205">
        <f>IF(AZ729=2,G729,0)</f>
        <v>0</v>
      </c>
      <c r="BC729" s="205">
        <f>IF(AZ729=3,G729,0)</f>
        <v>0</v>
      </c>
      <c r="BD729" s="205">
        <f>IF(AZ729=4,G729,0)</f>
        <v>0</v>
      </c>
      <c r="BE729" s="205">
        <f>IF(AZ729=5,G729,0)</f>
        <v>0</v>
      </c>
      <c r="CA729" s="232">
        <v>12</v>
      </c>
      <c r="CB729" s="232">
        <v>0</v>
      </c>
    </row>
    <row r="730" spans="1:80">
      <c r="A730" s="312"/>
      <c r="B730" s="313"/>
      <c r="C730" s="379" t="s">
        <v>967</v>
      </c>
      <c r="D730" s="380"/>
      <c r="E730" s="314">
        <v>1</v>
      </c>
      <c r="F730" s="315"/>
      <c r="G730" s="316"/>
      <c r="H730" s="249"/>
      <c r="I730" s="243"/>
      <c r="J730" s="250"/>
      <c r="K730" s="243"/>
      <c r="M730" s="244" t="s">
        <v>967</v>
      </c>
      <c r="O730" s="232"/>
    </row>
    <row r="731" spans="1:80" ht="22.5">
      <c r="A731" s="306">
        <v>232</v>
      </c>
      <c r="B731" s="307" t="s">
        <v>1010</v>
      </c>
      <c r="C731" s="308" t="s">
        <v>1011</v>
      </c>
      <c r="D731" s="309" t="s">
        <v>1798</v>
      </c>
      <c r="E731" s="310">
        <v>1</v>
      </c>
      <c r="F731" s="310">
        <v>0</v>
      </c>
      <c r="G731" s="311">
        <f>E731*F731</f>
        <v>0</v>
      </c>
      <c r="H731" s="239">
        <v>0</v>
      </c>
      <c r="I731" s="240">
        <f>E731*H731</f>
        <v>0</v>
      </c>
      <c r="J731" s="239"/>
      <c r="K731" s="240">
        <f>E731*J731</f>
        <v>0</v>
      </c>
      <c r="O731" s="232">
        <v>2</v>
      </c>
      <c r="AA731" s="205">
        <v>12</v>
      </c>
      <c r="AB731" s="205">
        <v>0</v>
      </c>
      <c r="AC731" s="205">
        <v>34</v>
      </c>
      <c r="AZ731" s="205">
        <v>2</v>
      </c>
      <c r="BA731" s="205">
        <f>IF(AZ731=1,G731,0)</f>
        <v>0</v>
      </c>
      <c r="BB731" s="205">
        <f>IF(AZ731=2,G731,0)</f>
        <v>0</v>
      </c>
      <c r="BC731" s="205">
        <f>IF(AZ731=3,G731,0)</f>
        <v>0</v>
      </c>
      <c r="BD731" s="205">
        <f>IF(AZ731=4,G731,0)</f>
        <v>0</v>
      </c>
      <c r="BE731" s="205">
        <f>IF(AZ731=5,G731,0)</f>
        <v>0</v>
      </c>
      <c r="CA731" s="232">
        <v>12</v>
      </c>
      <c r="CB731" s="232">
        <v>0</v>
      </c>
    </row>
    <row r="732" spans="1:80">
      <c r="A732" s="312"/>
      <c r="B732" s="313"/>
      <c r="C732" s="379" t="s">
        <v>967</v>
      </c>
      <c r="D732" s="380"/>
      <c r="E732" s="314">
        <v>1</v>
      </c>
      <c r="F732" s="315"/>
      <c r="G732" s="316"/>
      <c r="H732" s="249"/>
      <c r="I732" s="243"/>
      <c r="J732" s="250"/>
      <c r="K732" s="243"/>
      <c r="M732" s="244" t="s">
        <v>967</v>
      </c>
      <c r="O732" s="232"/>
    </row>
    <row r="733" spans="1:80" ht="22.5">
      <c r="A733" s="306">
        <v>233</v>
      </c>
      <c r="B733" s="307" t="s">
        <v>1012</v>
      </c>
      <c r="C733" s="308" t="s">
        <v>1013</v>
      </c>
      <c r="D733" s="309" t="s">
        <v>1798</v>
      </c>
      <c r="E733" s="310">
        <v>1</v>
      </c>
      <c r="F733" s="310">
        <v>0</v>
      </c>
      <c r="G733" s="311">
        <f>E733*F733</f>
        <v>0</v>
      </c>
      <c r="H733" s="239">
        <v>0</v>
      </c>
      <c r="I733" s="240">
        <f>E733*H733</f>
        <v>0</v>
      </c>
      <c r="J733" s="239"/>
      <c r="K733" s="240">
        <f>E733*J733</f>
        <v>0</v>
      </c>
      <c r="O733" s="232">
        <v>2</v>
      </c>
      <c r="AA733" s="205">
        <v>12</v>
      </c>
      <c r="AB733" s="205">
        <v>0</v>
      </c>
      <c r="AC733" s="205">
        <v>35</v>
      </c>
      <c r="AZ733" s="205">
        <v>2</v>
      </c>
      <c r="BA733" s="205">
        <f>IF(AZ733=1,G733,0)</f>
        <v>0</v>
      </c>
      <c r="BB733" s="205">
        <f>IF(AZ733=2,G733,0)</f>
        <v>0</v>
      </c>
      <c r="BC733" s="205">
        <f>IF(AZ733=3,G733,0)</f>
        <v>0</v>
      </c>
      <c r="BD733" s="205">
        <f>IF(AZ733=4,G733,0)</f>
        <v>0</v>
      </c>
      <c r="BE733" s="205">
        <f>IF(AZ733=5,G733,0)</f>
        <v>0</v>
      </c>
      <c r="CA733" s="232">
        <v>12</v>
      </c>
      <c r="CB733" s="232">
        <v>0</v>
      </c>
    </row>
    <row r="734" spans="1:80">
      <c r="A734" s="312"/>
      <c r="B734" s="313"/>
      <c r="C734" s="379" t="s">
        <v>967</v>
      </c>
      <c r="D734" s="380"/>
      <c r="E734" s="314">
        <v>1</v>
      </c>
      <c r="F734" s="315"/>
      <c r="G734" s="316"/>
      <c r="H734" s="249"/>
      <c r="I734" s="243"/>
      <c r="J734" s="250"/>
      <c r="K734" s="243"/>
      <c r="M734" s="244" t="s">
        <v>967</v>
      </c>
      <c r="O734" s="232"/>
    </row>
    <row r="735" spans="1:80" ht="22.5">
      <c r="A735" s="306">
        <v>234</v>
      </c>
      <c r="B735" s="307" t="s">
        <v>1014</v>
      </c>
      <c r="C735" s="308" t="s">
        <v>1015</v>
      </c>
      <c r="D735" s="309" t="s">
        <v>1798</v>
      </c>
      <c r="E735" s="310">
        <v>1</v>
      </c>
      <c r="F735" s="310">
        <v>0</v>
      </c>
      <c r="G735" s="311">
        <f>E735*F735</f>
        <v>0</v>
      </c>
      <c r="H735" s="239">
        <v>0</v>
      </c>
      <c r="I735" s="240">
        <f>E735*H735</f>
        <v>0</v>
      </c>
      <c r="J735" s="239"/>
      <c r="K735" s="240">
        <f>E735*J735</f>
        <v>0</v>
      </c>
      <c r="O735" s="232">
        <v>2</v>
      </c>
      <c r="AA735" s="205">
        <v>12</v>
      </c>
      <c r="AB735" s="205">
        <v>0</v>
      </c>
      <c r="AC735" s="205">
        <v>36</v>
      </c>
      <c r="AZ735" s="205">
        <v>2</v>
      </c>
      <c r="BA735" s="205">
        <f>IF(AZ735=1,G735,0)</f>
        <v>0</v>
      </c>
      <c r="BB735" s="205">
        <f>IF(AZ735=2,G735,0)</f>
        <v>0</v>
      </c>
      <c r="BC735" s="205">
        <f>IF(AZ735=3,G735,0)</f>
        <v>0</v>
      </c>
      <c r="BD735" s="205">
        <f>IF(AZ735=4,G735,0)</f>
        <v>0</v>
      </c>
      <c r="BE735" s="205">
        <f>IF(AZ735=5,G735,0)</f>
        <v>0</v>
      </c>
      <c r="CA735" s="232">
        <v>12</v>
      </c>
      <c r="CB735" s="232">
        <v>0</v>
      </c>
    </row>
    <row r="736" spans="1:80">
      <c r="A736" s="312"/>
      <c r="B736" s="313"/>
      <c r="C736" s="379" t="s">
        <v>967</v>
      </c>
      <c r="D736" s="380"/>
      <c r="E736" s="314">
        <v>1</v>
      </c>
      <c r="F736" s="315"/>
      <c r="G736" s="316"/>
      <c r="H736" s="249"/>
      <c r="I736" s="243"/>
      <c r="J736" s="250"/>
      <c r="K736" s="243"/>
      <c r="M736" s="244" t="s">
        <v>967</v>
      </c>
      <c r="O736" s="232"/>
    </row>
    <row r="737" spans="1:80" ht="22.5">
      <c r="A737" s="306">
        <v>235</v>
      </c>
      <c r="B737" s="307" t="s">
        <v>1016</v>
      </c>
      <c r="C737" s="308" t="s">
        <v>1017</v>
      </c>
      <c r="D737" s="309" t="s">
        <v>1798</v>
      </c>
      <c r="E737" s="310">
        <v>1</v>
      </c>
      <c r="F737" s="310">
        <v>0</v>
      </c>
      <c r="G737" s="311">
        <f>E737*F737</f>
        <v>0</v>
      </c>
      <c r="H737" s="239">
        <v>0</v>
      </c>
      <c r="I737" s="240">
        <f>E737*H737</f>
        <v>0</v>
      </c>
      <c r="J737" s="239"/>
      <c r="K737" s="240">
        <f>E737*J737</f>
        <v>0</v>
      </c>
      <c r="O737" s="232">
        <v>2</v>
      </c>
      <c r="AA737" s="205">
        <v>12</v>
      </c>
      <c r="AB737" s="205">
        <v>0</v>
      </c>
      <c r="AC737" s="205">
        <v>37</v>
      </c>
      <c r="AZ737" s="205">
        <v>2</v>
      </c>
      <c r="BA737" s="205">
        <f>IF(AZ737=1,G737,0)</f>
        <v>0</v>
      </c>
      <c r="BB737" s="205">
        <f>IF(AZ737=2,G737,0)</f>
        <v>0</v>
      </c>
      <c r="BC737" s="205">
        <f>IF(AZ737=3,G737,0)</f>
        <v>0</v>
      </c>
      <c r="BD737" s="205">
        <f>IF(AZ737=4,G737,0)</f>
        <v>0</v>
      </c>
      <c r="BE737" s="205">
        <f>IF(AZ737=5,G737,0)</f>
        <v>0</v>
      </c>
      <c r="CA737" s="232">
        <v>12</v>
      </c>
      <c r="CB737" s="232">
        <v>0</v>
      </c>
    </row>
    <row r="738" spans="1:80">
      <c r="A738" s="312"/>
      <c r="B738" s="313"/>
      <c r="C738" s="379" t="s">
        <v>967</v>
      </c>
      <c r="D738" s="380"/>
      <c r="E738" s="314">
        <v>1</v>
      </c>
      <c r="F738" s="315"/>
      <c r="G738" s="316"/>
      <c r="H738" s="249"/>
      <c r="I738" s="243"/>
      <c r="J738" s="250"/>
      <c r="K738" s="243"/>
      <c r="M738" s="244" t="s">
        <v>967</v>
      </c>
      <c r="O738" s="232"/>
    </row>
    <row r="739" spans="1:80" ht="22.5">
      <c r="A739" s="306">
        <v>236</v>
      </c>
      <c r="B739" s="307" t="s">
        <v>1018</v>
      </c>
      <c r="C739" s="308" t="s">
        <v>1019</v>
      </c>
      <c r="D739" s="309" t="s">
        <v>1798</v>
      </c>
      <c r="E739" s="310">
        <v>1</v>
      </c>
      <c r="F739" s="310">
        <v>0</v>
      </c>
      <c r="G739" s="311">
        <f>E739*F739</f>
        <v>0</v>
      </c>
      <c r="H739" s="239">
        <v>0</v>
      </c>
      <c r="I739" s="240">
        <f>E739*H739</f>
        <v>0</v>
      </c>
      <c r="J739" s="239"/>
      <c r="K739" s="240">
        <f>E739*J739</f>
        <v>0</v>
      </c>
      <c r="O739" s="232">
        <v>2</v>
      </c>
      <c r="AA739" s="205">
        <v>12</v>
      </c>
      <c r="AB739" s="205">
        <v>0</v>
      </c>
      <c r="AC739" s="205">
        <v>38</v>
      </c>
      <c r="AZ739" s="205">
        <v>2</v>
      </c>
      <c r="BA739" s="205">
        <f>IF(AZ739=1,G739,0)</f>
        <v>0</v>
      </c>
      <c r="BB739" s="205">
        <f>IF(AZ739=2,G739,0)</f>
        <v>0</v>
      </c>
      <c r="BC739" s="205">
        <f>IF(AZ739=3,G739,0)</f>
        <v>0</v>
      </c>
      <c r="BD739" s="205">
        <f>IF(AZ739=4,G739,0)</f>
        <v>0</v>
      </c>
      <c r="BE739" s="205">
        <f>IF(AZ739=5,G739,0)</f>
        <v>0</v>
      </c>
      <c r="CA739" s="232">
        <v>12</v>
      </c>
      <c r="CB739" s="232">
        <v>0</v>
      </c>
    </row>
    <row r="740" spans="1:80">
      <c r="A740" s="312"/>
      <c r="B740" s="313"/>
      <c r="C740" s="379" t="s">
        <v>967</v>
      </c>
      <c r="D740" s="380"/>
      <c r="E740" s="314">
        <v>1</v>
      </c>
      <c r="F740" s="315"/>
      <c r="G740" s="316"/>
      <c r="H740" s="249"/>
      <c r="I740" s="243"/>
      <c r="J740" s="250"/>
      <c r="K740" s="243"/>
      <c r="M740" s="244" t="s">
        <v>967</v>
      </c>
      <c r="O740" s="232"/>
    </row>
    <row r="741" spans="1:80" ht="22.5">
      <c r="A741" s="306">
        <v>237</v>
      </c>
      <c r="B741" s="307" t="s">
        <v>1020</v>
      </c>
      <c r="C741" s="308" t="s">
        <v>1021</v>
      </c>
      <c r="D741" s="309" t="s">
        <v>1798</v>
      </c>
      <c r="E741" s="310">
        <v>1</v>
      </c>
      <c r="F741" s="310">
        <v>0</v>
      </c>
      <c r="G741" s="311">
        <f>E741*F741</f>
        <v>0</v>
      </c>
      <c r="H741" s="239">
        <v>0</v>
      </c>
      <c r="I741" s="240">
        <f>E741*H741</f>
        <v>0</v>
      </c>
      <c r="J741" s="239"/>
      <c r="K741" s="240">
        <f>E741*J741</f>
        <v>0</v>
      </c>
      <c r="O741" s="232">
        <v>2</v>
      </c>
      <c r="AA741" s="205">
        <v>12</v>
      </c>
      <c r="AB741" s="205">
        <v>0</v>
      </c>
      <c r="AC741" s="205">
        <v>39</v>
      </c>
      <c r="AZ741" s="205">
        <v>2</v>
      </c>
      <c r="BA741" s="205">
        <f>IF(AZ741=1,G741,0)</f>
        <v>0</v>
      </c>
      <c r="BB741" s="205">
        <f>IF(AZ741=2,G741,0)</f>
        <v>0</v>
      </c>
      <c r="BC741" s="205">
        <f>IF(AZ741=3,G741,0)</f>
        <v>0</v>
      </c>
      <c r="BD741" s="205">
        <f>IF(AZ741=4,G741,0)</f>
        <v>0</v>
      </c>
      <c r="BE741" s="205">
        <f>IF(AZ741=5,G741,0)</f>
        <v>0</v>
      </c>
      <c r="CA741" s="232">
        <v>12</v>
      </c>
      <c r="CB741" s="232">
        <v>0</v>
      </c>
    </row>
    <row r="742" spans="1:80">
      <c r="A742" s="312"/>
      <c r="B742" s="313"/>
      <c r="C742" s="379" t="s">
        <v>967</v>
      </c>
      <c r="D742" s="380"/>
      <c r="E742" s="314">
        <v>1</v>
      </c>
      <c r="F742" s="315"/>
      <c r="G742" s="316"/>
      <c r="H742" s="249"/>
      <c r="I742" s="243"/>
      <c r="J742" s="250"/>
      <c r="K742" s="243"/>
      <c r="M742" s="244" t="s">
        <v>967</v>
      </c>
      <c r="O742" s="232"/>
    </row>
    <row r="743" spans="1:80" ht="22.5">
      <c r="A743" s="306">
        <v>238</v>
      </c>
      <c r="B743" s="307" t="s">
        <v>1022</v>
      </c>
      <c r="C743" s="308" t="s">
        <v>1023</v>
      </c>
      <c r="D743" s="309" t="s">
        <v>1798</v>
      </c>
      <c r="E743" s="310">
        <v>1</v>
      </c>
      <c r="F743" s="310">
        <v>0</v>
      </c>
      <c r="G743" s="311">
        <f>E743*F743</f>
        <v>0</v>
      </c>
      <c r="H743" s="239">
        <v>0</v>
      </c>
      <c r="I743" s="240">
        <f>E743*H743</f>
        <v>0</v>
      </c>
      <c r="J743" s="239"/>
      <c r="K743" s="240">
        <f>E743*J743</f>
        <v>0</v>
      </c>
      <c r="O743" s="232">
        <v>2</v>
      </c>
      <c r="AA743" s="205">
        <v>12</v>
      </c>
      <c r="AB743" s="205">
        <v>0</v>
      </c>
      <c r="AC743" s="205">
        <v>40</v>
      </c>
      <c r="AZ743" s="205">
        <v>2</v>
      </c>
      <c r="BA743" s="205">
        <f>IF(AZ743=1,G743,0)</f>
        <v>0</v>
      </c>
      <c r="BB743" s="205">
        <f>IF(AZ743=2,G743,0)</f>
        <v>0</v>
      </c>
      <c r="BC743" s="205">
        <f>IF(AZ743=3,G743,0)</f>
        <v>0</v>
      </c>
      <c r="BD743" s="205">
        <f>IF(AZ743=4,G743,0)</f>
        <v>0</v>
      </c>
      <c r="BE743" s="205">
        <f>IF(AZ743=5,G743,0)</f>
        <v>0</v>
      </c>
      <c r="CA743" s="232">
        <v>12</v>
      </c>
      <c r="CB743" s="232">
        <v>0</v>
      </c>
    </row>
    <row r="744" spans="1:80">
      <c r="A744" s="312"/>
      <c r="B744" s="313"/>
      <c r="C744" s="379" t="s">
        <v>967</v>
      </c>
      <c r="D744" s="380"/>
      <c r="E744" s="314">
        <v>1</v>
      </c>
      <c r="F744" s="315"/>
      <c r="G744" s="316"/>
      <c r="H744" s="249"/>
      <c r="I744" s="243"/>
      <c r="J744" s="250"/>
      <c r="K744" s="243"/>
      <c r="M744" s="244" t="s">
        <v>967</v>
      </c>
      <c r="O744" s="232"/>
    </row>
    <row r="745" spans="1:80" ht="22.5">
      <c r="A745" s="306">
        <v>239</v>
      </c>
      <c r="B745" s="307" t="s">
        <v>1024</v>
      </c>
      <c r="C745" s="308" t="s">
        <v>1025</v>
      </c>
      <c r="D745" s="309" t="s">
        <v>1798</v>
      </c>
      <c r="E745" s="310">
        <v>1</v>
      </c>
      <c r="F745" s="310">
        <v>0</v>
      </c>
      <c r="G745" s="311">
        <f>E745*F745</f>
        <v>0</v>
      </c>
      <c r="H745" s="239">
        <v>0</v>
      </c>
      <c r="I745" s="240">
        <f>E745*H745</f>
        <v>0</v>
      </c>
      <c r="J745" s="239"/>
      <c r="K745" s="240">
        <f>E745*J745</f>
        <v>0</v>
      </c>
      <c r="O745" s="232">
        <v>2</v>
      </c>
      <c r="AA745" s="205">
        <v>12</v>
      </c>
      <c r="AB745" s="205">
        <v>0</v>
      </c>
      <c r="AC745" s="205">
        <v>41</v>
      </c>
      <c r="AZ745" s="205">
        <v>2</v>
      </c>
      <c r="BA745" s="205">
        <f>IF(AZ745=1,G745,0)</f>
        <v>0</v>
      </c>
      <c r="BB745" s="205">
        <f>IF(AZ745=2,G745,0)</f>
        <v>0</v>
      </c>
      <c r="BC745" s="205">
        <f>IF(AZ745=3,G745,0)</f>
        <v>0</v>
      </c>
      <c r="BD745" s="205">
        <f>IF(AZ745=4,G745,0)</f>
        <v>0</v>
      </c>
      <c r="BE745" s="205">
        <f>IF(AZ745=5,G745,0)</f>
        <v>0</v>
      </c>
      <c r="CA745" s="232">
        <v>12</v>
      </c>
      <c r="CB745" s="232">
        <v>0</v>
      </c>
    </row>
    <row r="746" spans="1:80">
      <c r="A746" s="312"/>
      <c r="B746" s="313"/>
      <c r="C746" s="379" t="s">
        <v>967</v>
      </c>
      <c r="D746" s="380"/>
      <c r="E746" s="314">
        <v>1</v>
      </c>
      <c r="F746" s="315"/>
      <c r="G746" s="316"/>
      <c r="H746" s="249"/>
      <c r="I746" s="243"/>
      <c r="J746" s="250"/>
      <c r="K746" s="243"/>
      <c r="M746" s="244" t="s">
        <v>967</v>
      </c>
      <c r="O746" s="232"/>
    </row>
    <row r="747" spans="1:80" ht="22.5">
      <c r="A747" s="306">
        <v>240</v>
      </c>
      <c r="B747" s="307" t="s">
        <v>1026</v>
      </c>
      <c r="C747" s="308" t="s">
        <v>1027</v>
      </c>
      <c r="D747" s="309" t="s">
        <v>1798</v>
      </c>
      <c r="E747" s="310">
        <v>1</v>
      </c>
      <c r="F747" s="310">
        <v>0</v>
      </c>
      <c r="G747" s="311">
        <f>E747*F747</f>
        <v>0</v>
      </c>
      <c r="H747" s="239">
        <v>0</v>
      </c>
      <c r="I747" s="240">
        <f>E747*H747</f>
        <v>0</v>
      </c>
      <c r="J747" s="239"/>
      <c r="K747" s="240">
        <f>E747*J747</f>
        <v>0</v>
      </c>
      <c r="O747" s="232">
        <v>2</v>
      </c>
      <c r="AA747" s="205">
        <v>12</v>
      </c>
      <c r="AB747" s="205">
        <v>0</v>
      </c>
      <c r="AC747" s="205">
        <v>42</v>
      </c>
      <c r="AZ747" s="205">
        <v>2</v>
      </c>
      <c r="BA747" s="205">
        <f>IF(AZ747=1,G747,0)</f>
        <v>0</v>
      </c>
      <c r="BB747" s="205">
        <f>IF(AZ747=2,G747,0)</f>
        <v>0</v>
      </c>
      <c r="BC747" s="205">
        <f>IF(AZ747=3,G747,0)</f>
        <v>0</v>
      </c>
      <c r="BD747" s="205">
        <f>IF(AZ747=4,G747,0)</f>
        <v>0</v>
      </c>
      <c r="BE747" s="205">
        <f>IF(AZ747=5,G747,0)</f>
        <v>0</v>
      </c>
      <c r="CA747" s="232">
        <v>12</v>
      </c>
      <c r="CB747" s="232">
        <v>0</v>
      </c>
    </row>
    <row r="748" spans="1:80">
      <c r="A748" s="312"/>
      <c r="B748" s="313"/>
      <c r="C748" s="379" t="s">
        <v>967</v>
      </c>
      <c r="D748" s="380"/>
      <c r="E748" s="314">
        <v>1</v>
      </c>
      <c r="F748" s="315"/>
      <c r="G748" s="316"/>
      <c r="H748" s="249"/>
      <c r="I748" s="243"/>
      <c r="J748" s="250"/>
      <c r="K748" s="243"/>
      <c r="M748" s="244" t="s">
        <v>967</v>
      </c>
      <c r="O748" s="232"/>
    </row>
    <row r="749" spans="1:80" ht="22.5">
      <c r="A749" s="306">
        <v>241</v>
      </c>
      <c r="B749" s="307" t="s">
        <v>1028</v>
      </c>
      <c r="C749" s="308" t="s">
        <v>1029</v>
      </c>
      <c r="D749" s="309" t="s">
        <v>1798</v>
      </c>
      <c r="E749" s="310">
        <v>1</v>
      </c>
      <c r="F749" s="310">
        <v>0</v>
      </c>
      <c r="G749" s="311">
        <f>E749*F749</f>
        <v>0</v>
      </c>
      <c r="H749" s="239">
        <v>0</v>
      </c>
      <c r="I749" s="240">
        <f>E749*H749</f>
        <v>0</v>
      </c>
      <c r="J749" s="239"/>
      <c r="K749" s="240">
        <f>E749*J749</f>
        <v>0</v>
      </c>
      <c r="O749" s="232">
        <v>2</v>
      </c>
      <c r="AA749" s="205">
        <v>12</v>
      </c>
      <c r="AB749" s="205">
        <v>0</v>
      </c>
      <c r="AC749" s="205">
        <v>43</v>
      </c>
      <c r="AZ749" s="205">
        <v>2</v>
      </c>
      <c r="BA749" s="205">
        <f>IF(AZ749=1,G749,0)</f>
        <v>0</v>
      </c>
      <c r="BB749" s="205">
        <f>IF(AZ749=2,G749,0)</f>
        <v>0</v>
      </c>
      <c r="BC749" s="205">
        <f>IF(AZ749=3,G749,0)</f>
        <v>0</v>
      </c>
      <c r="BD749" s="205">
        <f>IF(AZ749=4,G749,0)</f>
        <v>0</v>
      </c>
      <c r="BE749" s="205">
        <f>IF(AZ749=5,G749,0)</f>
        <v>0</v>
      </c>
      <c r="CA749" s="232">
        <v>12</v>
      </c>
      <c r="CB749" s="232">
        <v>0</v>
      </c>
    </row>
    <row r="750" spans="1:80">
      <c r="A750" s="312"/>
      <c r="B750" s="313"/>
      <c r="C750" s="379" t="s">
        <v>967</v>
      </c>
      <c r="D750" s="380"/>
      <c r="E750" s="314">
        <v>1</v>
      </c>
      <c r="F750" s="315"/>
      <c r="G750" s="316"/>
      <c r="H750" s="249"/>
      <c r="I750" s="243"/>
      <c r="J750" s="250"/>
      <c r="K750" s="243"/>
      <c r="M750" s="244" t="s">
        <v>967</v>
      </c>
      <c r="O750" s="232"/>
    </row>
    <row r="751" spans="1:80">
      <c r="A751" s="306">
        <v>242</v>
      </c>
      <c r="B751" s="307" t="s">
        <v>1030</v>
      </c>
      <c r="C751" s="308" t="s">
        <v>1031</v>
      </c>
      <c r="D751" s="309" t="s">
        <v>1798</v>
      </c>
      <c r="E751" s="310">
        <v>1</v>
      </c>
      <c r="F751" s="310">
        <v>0</v>
      </c>
      <c r="G751" s="311">
        <f>E751*F751</f>
        <v>0</v>
      </c>
      <c r="H751" s="239">
        <v>0</v>
      </c>
      <c r="I751" s="240">
        <f>E751*H751</f>
        <v>0</v>
      </c>
      <c r="J751" s="239"/>
      <c r="K751" s="240">
        <f>E751*J751</f>
        <v>0</v>
      </c>
      <c r="O751" s="232">
        <v>2</v>
      </c>
      <c r="AA751" s="205">
        <v>12</v>
      </c>
      <c r="AB751" s="205">
        <v>0</v>
      </c>
      <c r="AC751" s="205">
        <v>44</v>
      </c>
      <c r="AZ751" s="205">
        <v>2</v>
      </c>
      <c r="BA751" s="205">
        <f>IF(AZ751=1,G751,0)</f>
        <v>0</v>
      </c>
      <c r="BB751" s="205">
        <f>IF(AZ751=2,G751,0)</f>
        <v>0</v>
      </c>
      <c r="BC751" s="205">
        <f>IF(AZ751=3,G751,0)</f>
        <v>0</v>
      </c>
      <c r="BD751" s="205">
        <f>IF(AZ751=4,G751,0)</f>
        <v>0</v>
      </c>
      <c r="BE751" s="205">
        <f>IF(AZ751=5,G751,0)</f>
        <v>0</v>
      </c>
      <c r="CA751" s="232">
        <v>12</v>
      </c>
      <c r="CB751" s="232">
        <v>0</v>
      </c>
    </row>
    <row r="752" spans="1:80">
      <c r="A752" s="312"/>
      <c r="B752" s="313"/>
      <c r="C752" s="379" t="s">
        <v>967</v>
      </c>
      <c r="D752" s="380"/>
      <c r="E752" s="314">
        <v>1</v>
      </c>
      <c r="F752" s="315"/>
      <c r="G752" s="316"/>
      <c r="H752" s="249"/>
      <c r="I752" s="243"/>
      <c r="J752" s="250"/>
      <c r="K752" s="243"/>
      <c r="M752" s="244" t="s">
        <v>967</v>
      </c>
      <c r="O752" s="232"/>
    </row>
    <row r="753" spans="1:80" ht="22.5">
      <c r="A753" s="306">
        <v>243</v>
      </c>
      <c r="B753" s="307" t="s">
        <v>1032</v>
      </c>
      <c r="C753" s="308" t="s">
        <v>1033</v>
      </c>
      <c r="D753" s="309" t="s">
        <v>1798</v>
      </c>
      <c r="E753" s="310">
        <v>8</v>
      </c>
      <c r="F753" s="310">
        <v>0</v>
      </c>
      <c r="G753" s="311">
        <f>E753*F753</f>
        <v>0</v>
      </c>
      <c r="H753" s="239">
        <v>0</v>
      </c>
      <c r="I753" s="240">
        <f>E753*H753</f>
        <v>0</v>
      </c>
      <c r="J753" s="239"/>
      <c r="K753" s="240">
        <f>E753*J753</f>
        <v>0</v>
      </c>
      <c r="O753" s="232">
        <v>2</v>
      </c>
      <c r="AA753" s="205">
        <v>12</v>
      </c>
      <c r="AB753" s="205">
        <v>0</v>
      </c>
      <c r="AC753" s="205">
        <v>45</v>
      </c>
      <c r="AZ753" s="205">
        <v>2</v>
      </c>
      <c r="BA753" s="205">
        <f>IF(AZ753=1,G753,0)</f>
        <v>0</v>
      </c>
      <c r="BB753" s="205">
        <f>IF(AZ753=2,G753,0)</f>
        <v>0</v>
      </c>
      <c r="BC753" s="205">
        <f>IF(AZ753=3,G753,0)</f>
        <v>0</v>
      </c>
      <c r="BD753" s="205">
        <f>IF(AZ753=4,G753,0)</f>
        <v>0</v>
      </c>
      <c r="BE753" s="205">
        <f>IF(AZ753=5,G753,0)</f>
        <v>0</v>
      </c>
      <c r="CA753" s="232">
        <v>12</v>
      </c>
      <c r="CB753" s="232">
        <v>0</v>
      </c>
    </row>
    <row r="754" spans="1:80">
      <c r="A754" s="312"/>
      <c r="B754" s="313"/>
      <c r="C754" s="379" t="s">
        <v>1034</v>
      </c>
      <c r="D754" s="380"/>
      <c r="E754" s="314">
        <v>8</v>
      </c>
      <c r="F754" s="315"/>
      <c r="G754" s="316"/>
      <c r="H754" s="249"/>
      <c r="I754" s="243"/>
      <c r="J754" s="250"/>
      <c r="K754" s="243"/>
      <c r="M754" s="244" t="s">
        <v>1034</v>
      </c>
      <c r="O754" s="232"/>
    </row>
    <row r="755" spans="1:80" ht="22.5">
      <c r="A755" s="306">
        <v>244</v>
      </c>
      <c r="B755" s="307" t="s">
        <v>1035</v>
      </c>
      <c r="C755" s="308" t="s">
        <v>1036</v>
      </c>
      <c r="D755" s="309" t="s">
        <v>1798</v>
      </c>
      <c r="E755" s="310">
        <v>2</v>
      </c>
      <c r="F755" s="310">
        <v>0</v>
      </c>
      <c r="G755" s="311">
        <f>E755*F755</f>
        <v>0</v>
      </c>
      <c r="H755" s="239">
        <v>0</v>
      </c>
      <c r="I755" s="240">
        <f>E755*H755</f>
        <v>0</v>
      </c>
      <c r="J755" s="239"/>
      <c r="K755" s="240">
        <f>E755*J755</f>
        <v>0</v>
      </c>
      <c r="O755" s="232">
        <v>2</v>
      </c>
      <c r="AA755" s="205">
        <v>12</v>
      </c>
      <c r="AB755" s="205">
        <v>0</v>
      </c>
      <c r="AC755" s="205">
        <v>46</v>
      </c>
      <c r="AZ755" s="205">
        <v>2</v>
      </c>
      <c r="BA755" s="205">
        <f>IF(AZ755=1,G755,0)</f>
        <v>0</v>
      </c>
      <c r="BB755" s="205">
        <f>IF(AZ755=2,G755,0)</f>
        <v>0</v>
      </c>
      <c r="BC755" s="205">
        <f>IF(AZ755=3,G755,0)</f>
        <v>0</v>
      </c>
      <c r="BD755" s="205">
        <f>IF(AZ755=4,G755,0)</f>
        <v>0</v>
      </c>
      <c r="BE755" s="205">
        <f>IF(AZ755=5,G755,0)</f>
        <v>0</v>
      </c>
      <c r="CA755" s="232">
        <v>12</v>
      </c>
      <c r="CB755" s="232">
        <v>0</v>
      </c>
    </row>
    <row r="756" spans="1:80">
      <c r="A756" s="312"/>
      <c r="B756" s="313"/>
      <c r="C756" s="379" t="s">
        <v>1037</v>
      </c>
      <c r="D756" s="380"/>
      <c r="E756" s="314">
        <v>2</v>
      </c>
      <c r="F756" s="315"/>
      <c r="G756" s="316"/>
      <c r="H756" s="249"/>
      <c r="I756" s="243"/>
      <c r="J756" s="250"/>
      <c r="K756" s="243"/>
      <c r="M756" s="244" t="s">
        <v>1037</v>
      </c>
      <c r="O756" s="232"/>
    </row>
    <row r="757" spans="1:80" ht="22.5">
      <c r="A757" s="306">
        <v>245</v>
      </c>
      <c r="B757" s="307" t="s">
        <v>1038</v>
      </c>
      <c r="C757" s="308" t="s">
        <v>1039</v>
      </c>
      <c r="D757" s="309" t="s">
        <v>1798</v>
      </c>
      <c r="E757" s="310">
        <v>1</v>
      </c>
      <c r="F757" s="310">
        <v>0</v>
      </c>
      <c r="G757" s="311">
        <f>E757*F757</f>
        <v>0</v>
      </c>
      <c r="H757" s="239">
        <v>0</v>
      </c>
      <c r="I757" s="240">
        <f>E757*H757</f>
        <v>0</v>
      </c>
      <c r="J757" s="239"/>
      <c r="K757" s="240">
        <f>E757*J757</f>
        <v>0</v>
      </c>
      <c r="O757" s="232">
        <v>2</v>
      </c>
      <c r="AA757" s="205">
        <v>12</v>
      </c>
      <c r="AB757" s="205">
        <v>0</v>
      </c>
      <c r="AC757" s="205">
        <v>47</v>
      </c>
      <c r="AZ757" s="205">
        <v>2</v>
      </c>
      <c r="BA757" s="205">
        <f>IF(AZ757=1,G757,0)</f>
        <v>0</v>
      </c>
      <c r="BB757" s="205">
        <f>IF(AZ757=2,G757,0)</f>
        <v>0</v>
      </c>
      <c r="BC757" s="205">
        <f>IF(AZ757=3,G757,0)</f>
        <v>0</v>
      </c>
      <c r="BD757" s="205">
        <f>IF(AZ757=4,G757,0)</f>
        <v>0</v>
      </c>
      <c r="BE757" s="205">
        <f>IF(AZ757=5,G757,0)</f>
        <v>0</v>
      </c>
      <c r="CA757" s="232">
        <v>12</v>
      </c>
      <c r="CB757" s="232">
        <v>0</v>
      </c>
    </row>
    <row r="758" spans="1:80">
      <c r="A758" s="312"/>
      <c r="B758" s="313"/>
      <c r="C758" s="379" t="s">
        <v>1040</v>
      </c>
      <c r="D758" s="380"/>
      <c r="E758" s="314">
        <v>1</v>
      </c>
      <c r="F758" s="315"/>
      <c r="G758" s="316"/>
      <c r="H758" s="249"/>
      <c r="I758" s="243"/>
      <c r="J758" s="250"/>
      <c r="K758" s="243"/>
      <c r="M758" s="244" t="s">
        <v>1040</v>
      </c>
      <c r="O758" s="232"/>
    </row>
    <row r="759" spans="1:80" ht="22.5">
      <c r="A759" s="306">
        <v>246</v>
      </c>
      <c r="B759" s="307" t="s">
        <v>1041</v>
      </c>
      <c r="C759" s="308" t="s">
        <v>1042</v>
      </c>
      <c r="D759" s="309" t="s">
        <v>1798</v>
      </c>
      <c r="E759" s="310">
        <v>8</v>
      </c>
      <c r="F759" s="310">
        <v>0</v>
      </c>
      <c r="G759" s="311">
        <f>E759*F759</f>
        <v>0</v>
      </c>
      <c r="H759" s="239">
        <v>0</v>
      </c>
      <c r="I759" s="240">
        <f>E759*H759</f>
        <v>0</v>
      </c>
      <c r="J759" s="239"/>
      <c r="K759" s="240">
        <f>E759*J759</f>
        <v>0</v>
      </c>
      <c r="O759" s="232">
        <v>2</v>
      </c>
      <c r="AA759" s="205">
        <v>12</v>
      </c>
      <c r="AB759" s="205">
        <v>0</v>
      </c>
      <c r="AC759" s="205">
        <v>48</v>
      </c>
      <c r="AZ759" s="205">
        <v>2</v>
      </c>
      <c r="BA759" s="205">
        <f>IF(AZ759=1,G759,0)</f>
        <v>0</v>
      </c>
      <c r="BB759" s="205">
        <f>IF(AZ759=2,G759,0)</f>
        <v>0</v>
      </c>
      <c r="BC759" s="205">
        <f>IF(AZ759=3,G759,0)</f>
        <v>0</v>
      </c>
      <c r="BD759" s="205">
        <f>IF(AZ759=4,G759,0)</f>
        <v>0</v>
      </c>
      <c r="BE759" s="205">
        <f>IF(AZ759=5,G759,0)</f>
        <v>0</v>
      </c>
      <c r="CA759" s="232">
        <v>12</v>
      </c>
      <c r="CB759" s="232">
        <v>0</v>
      </c>
    </row>
    <row r="760" spans="1:80">
      <c r="A760" s="312"/>
      <c r="B760" s="313"/>
      <c r="C760" s="379" t="s">
        <v>1043</v>
      </c>
      <c r="D760" s="380"/>
      <c r="E760" s="314">
        <v>8</v>
      </c>
      <c r="F760" s="315"/>
      <c r="G760" s="316"/>
      <c r="H760" s="249"/>
      <c r="I760" s="243"/>
      <c r="J760" s="250"/>
      <c r="K760" s="243"/>
      <c r="M760" s="244" t="s">
        <v>1043</v>
      </c>
      <c r="O760" s="232"/>
    </row>
    <row r="761" spans="1:80" ht="22.5">
      <c r="A761" s="306">
        <v>247</v>
      </c>
      <c r="B761" s="307" t="s">
        <v>1044</v>
      </c>
      <c r="C761" s="308" t="s">
        <v>1045</v>
      </c>
      <c r="D761" s="309" t="s">
        <v>1798</v>
      </c>
      <c r="E761" s="310">
        <v>1</v>
      </c>
      <c r="F761" s="310">
        <v>0</v>
      </c>
      <c r="G761" s="311">
        <f>E761*F761</f>
        <v>0</v>
      </c>
      <c r="H761" s="239">
        <v>0</v>
      </c>
      <c r="I761" s="240">
        <f>E761*H761</f>
        <v>0</v>
      </c>
      <c r="J761" s="239"/>
      <c r="K761" s="240">
        <f>E761*J761</f>
        <v>0</v>
      </c>
      <c r="O761" s="232">
        <v>2</v>
      </c>
      <c r="AA761" s="205">
        <v>12</v>
      </c>
      <c r="AB761" s="205">
        <v>0</v>
      </c>
      <c r="AC761" s="205">
        <v>49</v>
      </c>
      <c r="AZ761" s="205">
        <v>2</v>
      </c>
      <c r="BA761" s="205">
        <f>IF(AZ761=1,G761,0)</f>
        <v>0</v>
      </c>
      <c r="BB761" s="205">
        <f>IF(AZ761=2,G761,0)</f>
        <v>0</v>
      </c>
      <c r="BC761" s="205">
        <f>IF(AZ761=3,G761,0)</f>
        <v>0</v>
      </c>
      <c r="BD761" s="205">
        <f>IF(AZ761=4,G761,0)</f>
        <v>0</v>
      </c>
      <c r="BE761" s="205">
        <f>IF(AZ761=5,G761,0)</f>
        <v>0</v>
      </c>
      <c r="CA761" s="232">
        <v>12</v>
      </c>
      <c r="CB761" s="232">
        <v>0</v>
      </c>
    </row>
    <row r="762" spans="1:80">
      <c r="A762" s="312"/>
      <c r="B762" s="313"/>
      <c r="C762" s="379" t="s">
        <v>1046</v>
      </c>
      <c r="D762" s="380"/>
      <c r="E762" s="314">
        <v>1</v>
      </c>
      <c r="F762" s="315"/>
      <c r="G762" s="316"/>
      <c r="H762" s="249"/>
      <c r="I762" s="243"/>
      <c r="J762" s="250"/>
      <c r="K762" s="243"/>
      <c r="M762" s="244" t="s">
        <v>1046</v>
      </c>
      <c r="O762" s="232"/>
    </row>
    <row r="763" spans="1:80">
      <c r="A763" s="306">
        <v>248</v>
      </c>
      <c r="B763" s="307" t="s">
        <v>1047</v>
      </c>
      <c r="C763" s="308" t="s">
        <v>1048</v>
      </c>
      <c r="D763" s="309" t="s">
        <v>1798</v>
      </c>
      <c r="E763" s="310">
        <v>1</v>
      </c>
      <c r="F763" s="310">
        <v>0</v>
      </c>
      <c r="G763" s="311">
        <f>E763*F763</f>
        <v>0</v>
      </c>
      <c r="H763" s="239">
        <v>0</v>
      </c>
      <c r="I763" s="240">
        <f>E763*H763</f>
        <v>0</v>
      </c>
      <c r="J763" s="239"/>
      <c r="K763" s="240">
        <f>E763*J763</f>
        <v>0</v>
      </c>
      <c r="O763" s="232">
        <v>2</v>
      </c>
      <c r="AA763" s="205">
        <v>12</v>
      </c>
      <c r="AB763" s="205">
        <v>0</v>
      </c>
      <c r="AC763" s="205">
        <v>50</v>
      </c>
      <c r="AZ763" s="205">
        <v>2</v>
      </c>
      <c r="BA763" s="205">
        <f>IF(AZ763=1,G763,0)</f>
        <v>0</v>
      </c>
      <c r="BB763" s="205">
        <f>IF(AZ763=2,G763,0)</f>
        <v>0</v>
      </c>
      <c r="BC763" s="205">
        <f>IF(AZ763=3,G763,0)</f>
        <v>0</v>
      </c>
      <c r="BD763" s="205">
        <f>IF(AZ763=4,G763,0)</f>
        <v>0</v>
      </c>
      <c r="BE763" s="205">
        <f>IF(AZ763=5,G763,0)</f>
        <v>0</v>
      </c>
      <c r="CA763" s="232">
        <v>12</v>
      </c>
      <c r="CB763" s="232">
        <v>0</v>
      </c>
    </row>
    <row r="764" spans="1:80">
      <c r="A764" s="312"/>
      <c r="B764" s="313"/>
      <c r="C764" s="379" t="s">
        <v>1046</v>
      </c>
      <c r="D764" s="380"/>
      <c r="E764" s="314">
        <v>1</v>
      </c>
      <c r="F764" s="315"/>
      <c r="G764" s="316"/>
      <c r="H764" s="249"/>
      <c r="I764" s="243"/>
      <c r="J764" s="250"/>
      <c r="K764" s="243"/>
      <c r="M764" s="244" t="s">
        <v>1046</v>
      </c>
      <c r="O764" s="232"/>
    </row>
    <row r="765" spans="1:80">
      <c r="A765" s="306">
        <v>249</v>
      </c>
      <c r="B765" s="307" t="s">
        <v>1049</v>
      </c>
      <c r="C765" s="308" t="s">
        <v>1050</v>
      </c>
      <c r="D765" s="309" t="s">
        <v>1798</v>
      </c>
      <c r="E765" s="310">
        <v>1</v>
      </c>
      <c r="F765" s="310">
        <v>0</v>
      </c>
      <c r="G765" s="311">
        <f>E765*F765</f>
        <v>0</v>
      </c>
      <c r="H765" s="239">
        <v>0</v>
      </c>
      <c r="I765" s="240">
        <f>E765*H765</f>
        <v>0</v>
      </c>
      <c r="J765" s="239"/>
      <c r="K765" s="240">
        <f>E765*J765</f>
        <v>0</v>
      </c>
      <c r="O765" s="232">
        <v>2</v>
      </c>
      <c r="AA765" s="205">
        <v>12</v>
      </c>
      <c r="AB765" s="205">
        <v>0</v>
      </c>
      <c r="AC765" s="205">
        <v>51</v>
      </c>
      <c r="AZ765" s="205">
        <v>2</v>
      </c>
      <c r="BA765" s="205">
        <f>IF(AZ765=1,G765,0)</f>
        <v>0</v>
      </c>
      <c r="BB765" s="205">
        <f>IF(AZ765=2,G765,0)</f>
        <v>0</v>
      </c>
      <c r="BC765" s="205">
        <f>IF(AZ765=3,G765,0)</f>
        <v>0</v>
      </c>
      <c r="BD765" s="205">
        <f>IF(AZ765=4,G765,0)</f>
        <v>0</v>
      </c>
      <c r="BE765" s="205">
        <f>IF(AZ765=5,G765,0)</f>
        <v>0</v>
      </c>
      <c r="CA765" s="232">
        <v>12</v>
      </c>
      <c r="CB765" s="232">
        <v>0</v>
      </c>
    </row>
    <row r="766" spans="1:80">
      <c r="A766" s="312"/>
      <c r="B766" s="313"/>
      <c r="C766" s="379" t="s">
        <v>1046</v>
      </c>
      <c r="D766" s="380"/>
      <c r="E766" s="314">
        <v>1</v>
      </c>
      <c r="F766" s="315"/>
      <c r="G766" s="316"/>
      <c r="H766" s="249"/>
      <c r="I766" s="243"/>
      <c r="J766" s="250"/>
      <c r="K766" s="243"/>
      <c r="M766" s="244" t="s">
        <v>1046</v>
      </c>
      <c r="O766" s="232"/>
    </row>
    <row r="767" spans="1:80">
      <c r="A767" s="306">
        <v>250</v>
      </c>
      <c r="B767" s="307" t="s">
        <v>1051</v>
      </c>
      <c r="C767" s="308" t="s">
        <v>1052</v>
      </c>
      <c r="D767" s="309" t="s">
        <v>1798</v>
      </c>
      <c r="E767" s="310">
        <v>1</v>
      </c>
      <c r="F767" s="310">
        <v>0</v>
      </c>
      <c r="G767" s="311">
        <f>E767*F767</f>
        <v>0</v>
      </c>
      <c r="H767" s="239">
        <v>0</v>
      </c>
      <c r="I767" s="240">
        <f>E767*H767</f>
        <v>0</v>
      </c>
      <c r="J767" s="239"/>
      <c r="K767" s="240">
        <f>E767*J767</f>
        <v>0</v>
      </c>
      <c r="O767" s="232">
        <v>2</v>
      </c>
      <c r="AA767" s="205">
        <v>12</v>
      </c>
      <c r="AB767" s="205">
        <v>0</v>
      </c>
      <c r="AC767" s="205">
        <v>52</v>
      </c>
      <c r="AZ767" s="205">
        <v>2</v>
      </c>
      <c r="BA767" s="205">
        <f>IF(AZ767=1,G767,0)</f>
        <v>0</v>
      </c>
      <c r="BB767" s="205">
        <f>IF(AZ767=2,G767,0)</f>
        <v>0</v>
      </c>
      <c r="BC767" s="205">
        <f>IF(AZ767=3,G767,0)</f>
        <v>0</v>
      </c>
      <c r="BD767" s="205">
        <f>IF(AZ767=4,G767,0)</f>
        <v>0</v>
      </c>
      <c r="BE767" s="205">
        <f>IF(AZ767=5,G767,0)</f>
        <v>0</v>
      </c>
      <c r="CA767" s="232">
        <v>12</v>
      </c>
      <c r="CB767" s="232">
        <v>0</v>
      </c>
    </row>
    <row r="768" spans="1:80">
      <c r="A768" s="312"/>
      <c r="B768" s="313"/>
      <c r="C768" s="379" t="s">
        <v>1046</v>
      </c>
      <c r="D768" s="380"/>
      <c r="E768" s="314">
        <v>1</v>
      </c>
      <c r="F768" s="315"/>
      <c r="G768" s="316"/>
      <c r="H768" s="249"/>
      <c r="I768" s="243"/>
      <c r="J768" s="250"/>
      <c r="K768" s="243"/>
      <c r="M768" s="244" t="s">
        <v>1046</v>
      </c>
      <c r="O768" s="232"/>
    </row>
    <row r="769" spans="1:80">
      <c r="A769" s="306">
        <v>251</v>
      </c>
      <c r="B769" s="307" t="s">
        <v>1053</v>
      </c>
      <c r="C769" s="308" t="s">
        <v>1054</v>
      </c>
      <c r="D769" s="309" t="s">
        <v>1798</v>
      </c>
      <c r="E769" s="310">
        <v>8</v>
      </c>
      <c r="F769" s="310">
        <v>0</v>
      </c>
      <c r="G769" s="311">
        <f>E769*F769</f>
        <v>0</v>
      </c>
      <c r="H769" s="239">
        <v>0</v>
      </c>
      <c r="I769" s="240">
        <f>E769*H769</f>
        <v>0</v>
      </c>
      <c r="J769" s="239"/>
      <c r="K769" s="240">
        <f>E769*J769</f>
        <v>0</v>
      </c>
      <c r="O769" s="232">
        <v>2</v>
      </c>
      <c r="AA769" s="205">
        <v>12</v>
      </c>
      <c r="AB769" s="205">
        <v>0</v>
      </c>
      <c r="AC769" s="205">
        <v>53</v>
      </c>
      <c r="AZ769" s="205">
        <v>2</v>
      </c>
      <c r="BA769" s="205">
        <f>IF(AZ769=1,G769,0)</f>
        <v>0</v>
      </c>
      <c r="BB769" s="205">
        <f>IF(AZ769=2,G769,0)</f>
        <v>0</v>
      </c>
      <c r="BC769" s="205">
        <f>IF(AZ769=3,G769,0)</f>
        <v>0</v>
      </c>
      <c r="BD769" s="205">
        <f>IF(AZ769=4,G769,0)</f>
        <v>0</v>
      </c>
      <c r="BE769" s="205">
        <f>IF(AZ769=5,G769,0)</f>
        <v>0</v>
      </c>
      <c r="CA769" s="232">
        <v>12</v>
      </c>
      <c r="CB769" s="232">
        <v>0</v>
      </c>
    </row>
    <row r="770" spans="1:80">
      <c r="A770" s="312"/>
      <c r="B770" s="313"/>
      <c r="C770" s="379" t="s">
        <v>1043</v>
      </c>
      <c r="D770" s="380"/>
      <c r="E770" s="314">
        <v>8</v>
      </c>
      <c r="F770" s="315"/>
      <c r="G770" s="316"/>
      <c r="H770" s="249"/>
      <c r="I770" s="243"/>
      <c r="J770" s="250"/>
      <c r="K770" s="243"/>
      <c r="M770" s="244" t="s">
        <v>1043</v>
      </c>
      <c r="O770" s="232"/>
    </row>
    <row r="771" spans="1:80">
      <c r="A771" s="306">
        <v>252</v>
      </c>
      <c r="B771" s="307" t="s">
        <v>1055</v>
      </c>
      <c r="C771" s="308" t="s">
        <v>1056</v>
      </c>
      <c r="D771" s="309" t="s">
        <v>1798</v>
      </c>
      <c r="E771" s="310">
        <v>5</v>
      </c>
      <c r="F771" s="310">
        <v>0</v>
      </c>
      <c r="G771" s="311">
        <f>E771*F771</f>
        <v>0</v>
      </c>
      <c r="H771" s="239">
        <v>0</v>
      </c>
      <c r="I771" s="240">
        <f>E771*H771</f>
        <v>0</v>
      </c>
      <c r="J771" s="239"/>
      <c r="K771" s="240">
        <f>E771*J771</f>
        <v>0</v>
      </c>
      <c r="O771" s="232">
        <v>2</v>
      </c>
      <c r="AA771" s="205">
        <v>12</v>
      </c>
      <c r="AB771" s="205">
        <v>0</v>
      </c>
      <c r="AC771" s="205">
        <v>54</v>
      </c>
      <c r="AZ771" s="205">
        <v>2</v>
      </c>
      <c r="BA771" s="205">
        <f>IF(AZ771=1,G771,0)</f>
        <v>0</v>
      </c>
      <c r="BB771" s="205">
        <f>IF(AZ771=2,G771,0)</f>
        <v>0</v>
      </c>
      <c r="BC771" s="205">
        <f>IF(AZ771=3,G771,0)</f>
        <v>0</v>
      </c>
      <c r="BD771" s="205">
        <f>IF(AZ771=4,G771,0)</f>
        <v>0</v>
      </c>
      <c r="BE771" s="205">
        <f>IF(AZ771=5,G771,0)</f>
        <v>0</v>
      </c>
      <c r="CA771" s="232">
        <v>12</v>
      </c>
      <c r="CB771" s="232">
        <v>0</v>
      </c>
    </row>
    <row r="772" spans="1:80">
      <c r="A772" s="312"/>
      <c r="B772" s="313"/>
      <c r="C772" s="379" t="s">
        <v>1057</v>
      </c>
      <c r="D772" s="380"/>
      <c r="E772" s="314">
        <v>5</v>
      </c>
      <c r="F772" s="315"/>
      <c r="G772" s="316"/>
      <c r="H772" s="249"/>
      <c r="I772" s="243"/>
      <c r="J772" s="250"/>
      <c r="K772" s="243"/>
      <c r="M772" s="244" t="s">
        <v>1057</v>
      </c>
      <c r="O772" s="232"/>
    </row>
    <row r="773" spans="1:80" ht="22.5">
      <c r="A773" s="306">
        <v>253</v>
      </c>
      <c r="B773" s="307" t="s">
        <v>1058</v>
      </c>
      <c r="C773" s="308" t="s">
        <v>1059</v>
      </c>
      <c r="D773" s="309" t="s">
        <v>1798</v>
      </c>
      <c r="E773" s="310">
        <v>4</v>
      </c>
      <c r="F773" s="310">
        <v>0</v>
      </c>
      <c r="G773" s="311">
        <f>E773*F773</f>
        <v>0</v>
      </c>
      <c r="H773" s="239">
        <v>0</v>
      </c>
      <c r="I773" s="240">
        <f>E773*H773</f>
        <v>0</v>
      </c>
      <c r="J773" s="239"/>
      <c r="K773" s="240">
        <f>E773*J773</f>
        <v>0</v>
      </c>
      <c r="O773" s="232">
        <v>2</v>
      </c>
      <c r="AA773" s="205">
        <v>12</v>
      </c>
      <c r="AB773" s="205">
        <v>0</v>
      </c>
      <c r="AC773" s="205">
        <v>55</v>
      </c>
      <c r="AZ773" s="205">
        <v>2</v>
      </c>
      <c r="BA773" s="205">
        <f>IF(AZ773=1,G773,0)</f>
        <v>0</v>
      </c>
      <c r="BB773" s="205">
        <f>IF(AZ773=2,G773,0)</f>
        <v>0</v>
      </c>
      <c r="BC773" s="205">
        <f>IF(AZ773=3,G773,0)</f>
        <v>0</v>
      </c>
      <c r="BD773" s="205">
        <f>IF(AZ773=4,G773,0)</f>
        <v>0</v>
      </c>
      <c r="BE773" s="205">
        <f>IF(AZ773=5,G773,0)</f>
        <v>0</v>
      </c>
      <c r="CA773" s="232">
        <v>12</v>
      </c>
      <c r="CB773" s="232">
        <v>0</v>
      </c>
    </row>
    <row r="774" spans="1:80">
      <c r="A774" s="312"/>
      <c r="B774" s="313"/>
      <c r="C774" s="379" t="s">
        <v>1060</v>
      </c>
      <c r="D774" s="380"/>
      <c r="E774" s="314">
        <v>4</v>
      </c>
      <c r="F774" s="315"/>
      <c r="G774" s="316"/>
      <c r="H774" s="249"/>
      <c r="I774" s="243"/>
      <c r="J774" s="250"/>
      <c r="K774" s="243"/>
      <c r="M774" s="244" t="s">
        <v>1060</v>
      </c>
      <c r="O774" s="232"/>
    </row>
    <row r="775" spans="1:80">
      <c r="A775" s="306">
        <v>254</v>
      </c>
      <c r="B775" s="307" t="s">
        <v>1061</v>
      </c>
      <c r="C775" s="308" t="s">
        <v>1062</v>
      </c>
      <c r="D775" s="309" t="s">
        <v>1798</v>
      </c>
      <c r="E775" s="310">
        <v>8</v>
      </c>
      <c r="F775" s="310">
        <v>0</v>
      </c>
      <c r="G775" s="311">
        <f>E775*F775</f>
        <v>0</v>
      </c>
      <c r="H775" s="239">
        <v>0</v>
      </c>
      <c r="I775" s="240">
        <f>E775*H775</f>
        <v>0</v>
      </c>
      <c r="J775" s="239"/>
      <c r="K775" s="240">
        <f>E775*J775</f>
        <v>0</v>
      </c>
      <c r="O775" s="232">
        <v>2</v>
      </c>
      <c r="AA775" s="205">
        <v>12</v>
      </c>
      <c r="AB775" s="205">
        <v>0</v>
      </c>
      <c r="AC775" s="205">
        <v>56</v>
      </c>
      <c r="AZ775" s="205">
        <v>2</v>
      </c>
      <c r="BA775" s="205">
        <f>IF(AZ775=1,G775,0)</f>
        <v>0</v>
      </c>
      <c r="BB775" s="205">
        <f>IF(AZ775=2,G775,0)</f>
        <v>0</v>
      </c>
      <c r="BC775" s="205">
        <f>IF(AZ775=3,G775,0)</f>
        <v>0</v>
      </c>
      <c r="BD775" s="205">
        <f>IF(AZ775=4,G775,0)</f>
        <v>0</v>
      </c>
      <c r="BE775" s="205">
        <f>IF(AZ775=5,G775,0)</f>
        <v>0</v>
      </c>
      <c r="CA775" s="232">
        <v>12</v>
      </c>
      <c r="CB775" s="232">
        <v>0</v>
      </c>
    </row>
    <row r="776" spans="1:80">
      <c r="A776" s="312"/>
      <c r="B776" s="313"/>
      <c r="C776" s="379" t="s">
        <v>1043</v>
      </c>
      <c r="D776" s="380"/>
      <c r="E776" s="314">
        <v>8</v>
      </c>
      <c r="F776" s="315"/>
      <c r="G776" s="316"/>
      <c r="H776" s="249"/>
      <c r="I776" s="243"/>
      <c r="J776" s="250"/>
      <c r="K776" s="243"/>
      <c r="M776" s="244" t="s">
        <v>1043</v>
      </c>
      <c r="O776" s="232"/>
    </row>
    <row r="777" spans="1:80" ht="22.5">
      <c r="A777" s="306">
        <v>255</v>
      </c>
      <c r="B777" s="307" t="s">
        <v>1063</v>
      </c>
      <c r="C777" s="308" t="s">
        <v>1064</v>
      </c>
      <c r="D777" s="309" t="s">
        <v>1798</v>
      </c>
      <c r="E777" s="310">
        <v>8</v>
      </c>
      <c r="F777" s="310">
        <v>0</v>
      </c>
      <c r="G777" s="311">
        <f>E777*F777</f>
        <v>0</v>
      </c>
      <c r="H777" s="239">
        <v>0</v>
      </c>
      <c r="I777" s="240">
        <f>E777*H777</f>
        <v>0</v>
      </c>
      <c r="J777" s="239"/>
      <c r="K777" s="240">
        <f>E777*J777</f>
        <v>0</v>
      </c>
      <c r="O777" s="232">
        <v>2</v>
      </c>
      <c r="AA777" s="205">
        <v>12</v>
      </c>
      <c r="AB777" s="205">
        <v>0</v>
      </c>
      <c r="AC777" s="205">
        <v>57</v>
      </c>
      <c r="AZ777" s="205">
        <v>2</v>
      </c>
      <c r="BA777" s="205">
        <f>IF(AZ777=1,G777,0)</f>
        <v>0</v>
      </c>
      <c r="BB777" s="205">
        <f>IF(AZ777=2,G777,0)</f>
        <v>0</v>
      </c>
      <c r="BC777" s="205">
        <f>IF(AZ777=3,G777,0)</f>
        <v>0</v>
      </c>
      <c r="BD777" s="205">
        <f>IF(AZ777=4,G777,0)</f>
        <v>0</v>
      </c>
      <c r="BE777" s="205">
        <f>IF(AZ777=5,G777,0)</f>
        <v>0</v>
      </c>
      <c r="CA777" s="232">
        <v>12</v>
      </c>
      <c r="CB777" s="232">
        <v>0</v>
      </c>
    </row>
    <row r="778" spans="1:80">
      <c r="A778" s="312"/>
      <c r="B778" s="313"/>
      <c r="C778" s="379" t="s">
        <v>1043</v>
      </c>
      <c r="D778" s="380"/>
      <c r="E778" s="314">
        <v>8</v>
      </c>
      <c r="F778" s="315"/>
      <c r="G778" s="316"/>
      <c r="H778" s="249"/>
      <c r="I778" s="243"/>
      <c r="J778" s="250"/>
      <c r="K778" s="243"/>
      <c r="M778" s="244" t="s">
        <v>1043</v>
      </c>
      <c r="O778" s="232"/>
    </row>
    <row r="779" spans="1:80" ht="22.5">
      <c r="A779" s="306">
        <v>256</v>
      </c>
      <c r="B779" s="307" t="s">
        <v>1065</v>
      </c>
      <c r="C779" s="308" t="s">
        <v>1066</v>
      </c>
      <c r="D779" s="309" t="s">
        <v>1798</v>
      </c>
      <c r="E779" s="310">
        <v>4</v>
      </c>
      <c r="F779" s="310">
        <v>0</v>
      </c>
      <c r="G779" s="311">
        <f>E779*F779</f>
        <v>0</v>
      </c>
      <c r="H779" s="239">
        <v>0</v>
      </c>
      <c r="I779" s="240">
        <f>E779*H779</f>
        <v>0</v>
      </c>
      <c r="J779" s="239"/>
      <c r="K779" s="240">
        <f>E779*J779</f>
        <v>0</v>
      </c>
      <c r="O779" s="232">
        <v>2</v>
      </c>
      <c r="AA779" s="205">
        <v>12</v>
      </c>
      <c r="AB779" s="205">
        <v>0</v>
      </c>
      <c r="AC779" s="205">
        <v>58</v>
      </c>
      <c r="AZ779" s="205">
        <v>2</v>
      </c>
      <c r="BA779" s="205">
        <f>IF(AZ779=1,G779,0)</f>
        <v>0</v>
      </c>
      <c r="BB779" s="205">
        <f>IF(AZ779=2,G779,0)</f>
        <v>0</v>
      </c>
      <c r="BC779" s="205">
        <f>IF(AZ779=3,G779,0)</f>
        <v>0</v>
      </c>
      <c r="BD779" s="205">
        <f>IF(AZ779=4,G779,0)</f>
        <v>0</v>
      </c>
      <c r="BE779" s="205">
        <f>IF(AZ779=5,G779,0)</f>
        <v>0</v>
      </c>
      <c r="CA779" s="232">
        <v>12</v>
      </c>
      <c r="CB779" s="232">
        <v>0</v>
      </c>
    </row>
    <row r="780" spans="1:80">
      <c r="A780" s="312"/>
      <c r="B780" s="313"/>
      <c r="C780" s="379" t="s">
        <v>1060</v>
      </c>
      <c r="D780" s="380"/>
      <c r="E780" s="314">
        <v>4</v>
      </c>
      <c r="F780" s="315"/>
      <c r="G780" s="316"/>
      <c r="H780" s="249"/>
      <c r="I780" s="243"/>
      <c r="J780" s="250"/>
      <c r="K780" s="243"/>
      <c r="M780" s="244" t="s">
        <v>1060</v>
      </c>
      <c r="O780" s="232"/>
    </row>
    <row r="781" spans="1:80">
      <c r="A781" s="306">
        <v>257</v>
      </c>
      <c r="B781" s="307" t="s">
        <v>1067</v>
      </c>
      <c r="C781" s="308" t="s">
        <v>1068</v>
      </c>
      <c r="D781" s="309" t="s">
        <v>1798</v>
      </c>
      <c r="E781" s="310">
        <v>4</v>
      </c>
      <c r="F781" s="310">
        <v>0</v>
      </c>
      <c r="G781" s="311">
        <f>E781*F781</f>
        <v>0</v>
      </c>
      <c r="H781" s="239">
        <v>0</v>
      </c>
      <c r="I781" s="240">
        <f>E781*H781</f>
        <v>0</v>
      </c>
      <c r="J781" s="239"/>
      <c r="K781" s="240">
        <f>E781*J781</f>
        <v>0</v>
      </c>
      <c r="O781" s="232">
        <v>2</v>
      </c>
      <c r="AA781" s="205">
        <v>12</v>
      </c>
      <c r="AB781" s="205">
        <v>0</v>
      </c>
      <c r="AC781" s="205">
        <v>59</v>
      </c>
      <c r="AZ781" s="205">
        <v>2</v>
      </c>
      <c r="BA781" s="205">
        <f>IF(AZ781=1,G781,0)</f>
        <v>0</v>
      </c>
      <c r="BB781" s="205">
        <f>IF(AZ781=2,G781,0)</f>
        <v>0</v>
      </c>
      <c r="BC781" s="205">
        <f>IF(AZ781=3,G781,0)</f>
        <v>0</v>
      </c>
      <c r="BD781" s="205">
        <f>IF(AZ781=4,G781,0)</f>
        <v>0</v>
      </c>
      <c r="BE781" s="205">
        <f>IF(AZ781=5,G781,0)</f>
        <v>0</v>
      </c>
      <c r="CA781" s="232">
        <v>12</v>
      </c>
      <c r="CB781" s="232">
        <v>0</v>
      </c>
    </row>
    <row r="782" spans="1:80">
      <c r="A782" s="312"/>
      <c r="B782" s="313"/>
      <c r="C782" s="379" t="s">
        <v>1060</v>
      </c>
      <c r="D782" s="380"/>
      <c r="E782" s="314">
        <v>4</v>
      </c>
      <c r="F782" s="315"/>
      <c r="G782" s="316"/>
      <c r="H782" s="249"/>
      <c r="I782" s="243"/>
      <c r="J782" s="250"/>
      <c r="K782" s="243"/>
      <c r="M782" s="244" t="s">
        <v>1060</v>
      </c>
      <c r="O782" s="232"/>
    </row>
    <row r="783" spans="1:80">
      <c r="A783" s="306">
        <v>258</v>
      </c>
      <c r="B783" s="307" t="s">
        <v>1069</v>
      </c>
      <c r="C783" s="308" t="s">
        <v>1070</v>
      </c>
      <c r="D783" s="309" t="s">
        <v>1798</v>
      </c>
      <c r="E783" s="310">
        <v>3</v>
      </c>
      <c r="F783" s="310">
        <v>0</v>
      </c>
      <c r="G783" s="311">
        <f>E783*F783</f>
        <v>0</v>
      </c>
      <c r="H783" s="239">
        <v>0</v>
      </c>
      <c r="I783" s="240">
        <f>E783*H783</f>
        <v>0</v>
      </c>
      <c r="J783" s="239"/>
      <c r="K783" s="240">
        <f>E783*J783</f>
        <v>0</v>
      </c>
      <c r="O783" s="232">
        <v>2</v>
      </c>
      <c r="AA783" s="205">
        <v>12</v>
      </c>
      <c r="AB783" s="205">
        <v>0</v>
      </c>
      <c r="AC783" s="205">
        <v>60</v>
      </c>
      <c r="AZ783" s="205">
        <v>2</v>
      </c>
      <c r="BA783" s="205">
        <f>IF(AZ783=1,G783,0)</f>
        <v>0</v>
      </c>
      <c r="BB783" s="205">
        <f>IF(AZ783=2,G783,0)</f>
        <v>0</v>
      </c>
      <c r="BC783" s="205">
        <f>IF(AZ783=3,G783,0)</f>
        <v>0</v>
      </c>
      <c r="BD783" s="205">
        <f>IF(AZ783=4,G783,0)</f>
        <v>0</v>
      </c>
      <c r="BE783" s="205">
        <f>IF(AZ783=5,G783,0)</f>
        <v>0</v>
      </c>
      <c r="CA783" s="232">
        <v>12</v>
      </c>
      <c r="CB783" s="232">
        <v>0</v>
      </c>
    </row>
    <row r="784" spans="1:80">
      <c r="A784" s="312"/>
      <c r="B784" s="313"/>
      <c r="C784" s="379" t="s">
        <v>1071</v>
      </c>
      <c r="D784" s="380"/>
      <c r="E784" s="314">
        <v>3</v>
      </c>
      <c r="F784" s="315"/>
      <c r="G784" s="316"/>
      <c r="H784" s="249"/>
      <c r="I784" s="243"/>
      <c r="J784" s="250"/>
      <c r="K784" s="243"/>
      <c r="M784" s="244" t="s">
        <v>1071</v>
      </c>
      <c r="O784" s="232"/>
    </row>
    <row r="785" spans="1:80" ht="22.5">
      <c r="A785" s="306">
        <v>259</v>
      </c>
      <c r="B785" s="307" t="s">
        <v>1072</v>
      </c>
      <c r="C785" s="308" t="s">
        <v>1073</v>
      </c>
      <c r="D785" s="309" t="s">
        <v>1798</v>
      </c>
      <c r="E785" s="310">
        <v>1</v>
      </c>
      <c r="F785" s="310">
        <v>0</v>
      </c>
      <c r="G785" s="311">
        <f>E785*F785</f>
        <v>0</v>
      </c>
      <c r="H785" s="239">
        <v>0</v>
      </c>
      <c r="I785" s="240">
        <f>E785*H785</f>
        <v>0</v>
      </c>
      <c r="J785" s="239"/>
      <c r="K785" s="240">
        <f>E785*J785</f>
        <v>0</v>
      </c>
      <c r="O785" s="232">
        <v>2</v>
      </c>
      <c r="AA785" s="205">
        <v>12</v>
      </c>
      <c r="AB785" s="205">
        <v>0</v>
      </c>
      <c r="AC785" s="205">
        <v>61</v>
      </c>
      <c r="AZ785" s="205">
        <v>2</v>
      </c>
      <c r="BA785" s="205">
        <f>IF(AZ785=1,G785,0)</f>
        <v>0</v>
      </c>
      <c r="BB785" s="205">
        <f>IF(AZ785=2,G785,0)</f>
        <v>0</v>
      </c>
      <c r="BC785" s="205">
        <f>IF(AZ785=3,G785,0)</f>
        <v>0</v>
      </c>
      <c r="BD785" s="205">
        <f>IF(AZ785=4,G785,0)</f>
        <v>0</v>
      </c>
      <c r="BE785" s="205">
        <f>IF(AZ785=5,G785,0)</f>
        <v>0</v>
      </c>
      <c r="CA785" s="232">
        <v>12</v>
      </c>
      <c r="CB785" s="232">
        <v>0</v>
      </c>
    </row>
    <row r="786" spans="1:80">
      <c r="A786" s="312"/>
      <c r="B786" s="313"/>
      <c r="C786" s="379" t="s">
        <v>1046</v>
      </c>
      <c r="D786" s="380"/>
      <c r="E786" s="314">
        <v>1</v>
      </c>
      <c r="F786" s="315"/>
      <c r="G786" s="316"/>
      <c r="H786" s="249"/>
      <c r="I786" s="243"/>
      <c r="J786" s="250"/>
      <c r="K786" s="243"/>
      <c r="M786" s="244" t="s">
        <v>1046</v>
      </c>
      <c r="O786" s="232"/>
    </row>
    <row r="787" spans="1:80">
      <c r="A787" s="306">
        <v>260</v>
      </c>
      <c r="B787" s="307" t="s">
        <v>1074</v>
      </c>
      <c r="C787" s="308" t="s">
        <v>1075</v>
      </c>
      <c r="D787" s="309" t="s">
        <v>1798</v>
      </c>
      <c r="E787" s="310">
        <v>1</v>
      </c>
      <c r="F787" s="310">
        <v>0</v>
      </c>
      <c r="G787" s="311">
        <f>E787*F787</f>
        <v>0</v>
      </c>
      <c r="H787" s="239">
        <v>0</v>
      </c>
      <c r="I787" s="240">
        <f>E787*H787</f>
        <v>0</v>
      </c>
      <c r="J787" s="239"/>
      <c r="K787" s="240">
        <f>E787*J787</f>
        <v>0</v>
      </c>
      <c r="O787" s="232">
        <v>2</v>
      </c>
      <c r="AA787" s="205">
        <v>12</v>
      </c>
      <c r="AB787" s="205">
        <v>0</v>
      </c>
      <c r="AC787" s="205">
        <v>62</v>
      </c>
      <c r="AZ787" s="205">
        <v>2</v>
      </c>
      <c r="BA787" s="205">
        <f>IF(AZ787=1,G787,0)</f>
        <v>0</v>
      </c>
      <c r="BB787" s="205">
        <f>IF(AZ787=2,G787,0)</f>
        <v>0</v>
      </c>
      <c r="BC787" s="205">
        <f>IF(AZ787=3,G787,0)</f>
        <v>0</v>
      </c>
      <c r="BD787" s="205">
        <f>IF(AZ787=4,G787,0)</f>
        <v>0</v>
      </c>
      <c r="BE787" s="205">
        <f>IF(AZ787=5,G787,0)</f>
        <v>0</v>
      </c>
      <c r="CA787" s="232">
        <v>12</v>
      </c>
      <c r="CB787" s="232">
        <v>0</v>
      </c>
    </row>
    <row r="788" spans="1:80">
      <c r="A788" s="312"/>
      <c r="B788" s="313"/>
      <c r="C788" s="379" t="s">
        <v>1046</v>
      </c>
      <c r="D788" s="380"/>
      <c r="E788" s="314">
        <v>1</v>
      </c>
      <c r="F788" s="315"/>
      <c r="G788" s="316"/>
      <c r="H788" s="249"/>
      <c r="I788" s="243"/>
      <c r="J788" s="250"/>
      <c r="K788" s="243"/>
      <c r="M788" s="244" t="s">
        <v>1046</v>
      </c>
      <c r="O788" s="232"/>
    </row>
    <row r="789" spans="1:80">
      <c r="A789" s="306">
        <v>261</v>
      </c>
      <c r="B789" s="307" t="s">
        <v>1076</v>
      </c>
      <c r="C789" s="308" t="s">
        <v>1077</v>
      </c>
      <c r="D789" s="309" t="s">
        <v>1798</v>
      </c>
      <c r="E789" s="310">
        <v>1</v>
      </c>
      <c r="F789" s="310">
        <v>0</v>
      </c>
      <c r="G789" s="311">
        <f>E789*F789</f>
        <v>0</v>
      </c>
      <c r="H789" s="239">
        <v>0</v>
      </c>
      <c r="I789" s="240">
        <f>E789*H789</f>
        <v>0</v>
      </c>
      <c r="J789" s="239"/>
      <c r="K789" s="240">
        <f>E789*J789</f>
        <v>0</v>
      </c>
      <c r="O789" s="232">
        <v>2</v>
      </c>
      <c r="AA789" s="205">
        <v>12</v>
      </c>
      <c r="AB789" s="205">
        <v>0</v>
      </c>
      <c r="AC789" s="205">
        <v>63</v>
      </c>
      <c r="AZ789" s="205">
        <v>2</v>
      </c>
      <c r="BA789" s="205">
        <f>IF(AZ789=1,G789,0)</f>
        <v>0</v>
      </c>
      <c r="BB789" s="205">
        <f>IF(AZ789=2,G789,0)</f>
        <v>0</v>
      </c>
      <c r="BC789" s="205">
        <f>IF(AZ789=3,G789,0)</f>
        <v>0</v>
      </c>
      <c r="BD789" s="205">
        <f>IF(AZ789=4,G789,0)</f>
        <v>0</v>
      </c>
      <c r="BE789" s="205">
        <f>IF(AZ789=5,G789,0)</f>
        <v>0</v>
      </c>
      <c r="CA789" s="232">
        <v>12</v>
      </c>
      <c r="CB789" s="232">
        <v>0</v>
      </c>
    </row>
    <row r="790" spans="1:80">
      <c r="A790" s="312"/>
      <c r="B790" s="313"/>
      <c r="C790" s="379" t="s">
        <v>1046</v>
      </c>
      <c r="D790" s="380"/>
      <c r="E790" s="314">
        <v>1</v>
      </c>
      <c r="F790" s="315"/>
      <c r="G790" s="316"/>
      <c r="H790" s="249"/>
      <c r="I790" s="243"/>
      <c r="J790" s="250"/>
      <c r="K790" s="243"/>
      <c r="M790" s="244" t="s">
        <v>1046</v>
      </c>
      <c r="O790" s="232"/>
    </row>
    <row r="791" spans="1:80">
      <c r="A791" s="306">
        <v>262</v>
      </c>
      <c r="B791" s="307" t="s">
        <v>1078</v>
      </c>
      <c r="C791" s="308" t="s">
        <v>1079</v>
      </c>
      <c r="D791" s="309" t="s">
        <v>1798</v>
      </c>
      <c r="E791" s="310">
        <v>1</v>
      </c>
      <c r="F791" s="310">
        <v>0</v>
      </c>
      <c r="G791" s="311">
        <f>E791*F791</f>
        <v>0</v>
      </c>
      <c r="H791" s="239">
        <v>0</v>
      </c>
      <c r="I791" s="240">
        <f>E791*H791</f>
        <v>0</v>
      </c>
      <c r="J791" s="239"/>
      <c r="K791" s="240">
        <f>E791*J791</f>
        <v>0</v>
      </c>
      <c r="O791" s="232">
        <v>2</v>
      </c>
      <c r="AA791" s="205">
        <v>12</v>
      </c>
      <c r="AB791" s="205">
        <v>0</v>
      </c>
      <c r="AC791" s="205">
        <v>64</v>
      </c>
      <c r="AZ791" s="205">
        <v>2</v>
      </c>
      <c r="BA791" s="205">
        <f>IF(AZ791=1,G791,0)</f>
        <v>0</v>
      </c>
      <c r="BB791" s="205">
        <f>IF(AZ791=2,G791,0)</f>
        <v>0</v>
      </c>
      <c r="BC791" s="205">
        <f>IF(AZ791=3,G791,0)</f>
        <v>0</v>
      </c>
      <c r="BD791" s="205">
        <f>IF(AZ791=4,G791,0)</f>
        <v>0</v>
      </c>
      <c r="BE791" s="205">
        <f>IF(AZ791=5,G791,0)</f>
        <v>0</v>
      </c>
      <c r="CA791" s="232">
        <v>12</v>
      </c>
      <c r="CB791" s="232">
        <v>0</v>
      </c>
    </row>
    <row r="792" spans="1:80">
      <c r="A792" s="312"/>
      <c r="B792" s="313"/>
      <c r="C792" s="379" t="s">
        <v>1046</v>
      </c>
      <c r="D792" s="380"/>
      <c r="E792" s="314">
        <v>1</v>
      </c>
      <c r="F792" s="315"/>
      <c r="G792" s="316"/>
      <c r="H792" s="249"/>
      <c r="I792" s="243"/>
      <c r="J792" s="250"/>
      <c r="K792" s="243"/>
      <c r="M792" s="244" t="s">
        <v>1046</v>
      </c>
      <c r="O792" s="232"/>
    </row>
    <row r="793" spans="1:80">
      <c r="A793" s="306">
        <v>263</v>
      </c>
      <c r="B793" s="307" t="s">
        <v>1080</v>
      </c>
      <c r="C793" s="308" t="s">
        <v>1081</v>
      </c>
      <c r="D793" s="309" t="s">
        <v>1798</v>
      </c>
      <c r="E793" s="310">
        <v>1</v>
      </c>
      <c r="F793" s="310">
        <v>0</v>
      </c>
      <c r="G793" s="311">
        <f>E793*F793</f>
        <v>0</v>
      </c>
      <c r="H793" s="239">
        <v>0</v>
      </c>
      <c r="I793" s="240">
        <f>E793*H793</f>
        <v>0</v>
      </c>
      <c r="J793" s="239"/>
      <c r="K793" s="240">
        <f>E793*J793</f>
        <v>0</v>
      </c>
      <c r="O793" s="232">
        <v>2</v>
      </c>
      <c r="AA793" s="205">
        <v>12</v>
      </c>
      <c r="AB793" s="205">
        <v>0</v>
      </c>
      <c r="AC793" s="205">
        <v>65</v>
      </c>
      <c r="AZ793" s="205">
        <v>2</v>
      </c>
      <c r="BA793" s="205">
        <f>IF(AZ793=1,G793,0)</f>
        <v>0</v>
      </c>
      <c r="BB793" s="205">
        <f>IF(AZ793=2,G793,0)</f>
        <v>0</v>
      </c>
      <c r="BC793" s="205">
        <f>IF(AZ793=3,G793,0)</f>
        <v>0</v>
      </c>
      <c r="BD793" s="205">
        <f>IF(AZ793=4,G793,0)</f>
        <v>0</v>
      </c>
      <c r="BE793" s="205">
        <f>IF(AZ793=5,G793,0)</f>
        <v>0</v>
      </c>
      <c r="CA793" s="232">
        <v>12</v>
      </c>
      <c r="CB793" s="232">
        <v>0</v>
      </c>
    </row>
    <row r="794" spans="1:80">
      <c r="A794" s="312"/>
      <c r="B794" s="313"/>
      <c r="C794" s="379" t="s">
        <v>1046</v>
      </c>
      <c r="D794" s="380"/>
      <c r="E794" s="314">
        <v>1</v>
      </c>
      <c r="F794" s="315"/>
      <c r="G794" s="316"/>
      <c r="H794" s="249"/>
      <c r="I794" s="243"/>
      <c r="J794" s="250"/>
      <c r="K794" s="243"/>
      <c r="M794" s="244" t="s">
        <v>1046</v>
      </c>
      <c r="O794" s="232"/>
    </row>
    <row r="795" spans="1:80">
      <c r="A795" s="306">
        <v>264</v>
      </c>
      <c r="B795" s="307" t="s">
        <v>1082</v>
      </c>
      <c r="C795" s="308" t="s">
        <v>1083</v>
      </c>
      <c r="D795" s="309" t="s">
        <v>1798</v>
      </c>
      <c r="E795" s="310">
        <v>1</v>
      </c>
      <c r="F795" s="310">
        <v>0</v>
      </c>
      <c r="G795" s="311">
        <f>E795*F795</f>
        <v>0</v>
      </c>
      <c r="H795" s="239">
        <v>0</v>
      </c>
      <c r="I795" s="240">
        <f>E795*H795</f>
        <v>0</v>
      </c>
      <c r="J795" s="239"/>
      <c r="K795" s="240">
        <f>E795*J795</f>
        <v>0</v>
      </c>
      <c r="O795" s="232">
        <v>2</v>
      </c>
      <c r="AA795" s="205">
        <v>12</v>
      </c>
      <c r="AB795" s="205">
        <v>0</v>
      </c>
      <c r="AC795" s="205">
        <v>66</v>
      </c>
      <c r="AZ795" s="205">
        <v>2</v>
      </c>
      <c r="BA795" s="205">
        <f>IF(AZ795=1,G795,0)</f>
        <v>0</v>
      </c>
      <c r="BB795" s="205">
        <f>IF(AZ795=2,G795,0)</f>
        <v>0</v>
      </c>
      <c r="BC795" s="205">
        <f>IF(AZ795=3,G795,0)</f>
        <v>0</v>
      </c>
      <c r="BD795" s="205">
        <f>IF(AZ795=4,G795,0)</f>
        <v>0</v>
      </c>
      <c r="BE795" s="205">
        <f>IF(AZ795=5,G795,0)</f>
        <v>0</v>
      </c>
      <c r="CA795" s="232">
        <v>12</v>
      </c>
      <c r="CB795" s="232">
        <v>0</v>
      </c>
    </row>
    <row r="796" spans="1:80">
      <c r="A796" s="312"/>
      <c r="B796" s="313"/>
      <c r="C796" s="379" t="s">
        <v>1046</v>
      </c>
      <c r="D796" s="380"/>
      <c r="E796" s="314">
        <v>1</v>
      </c>
      <c r="F796" s="315"/>
      <c r="G796" s="316"/>
      <c r="H796" s="249"/>
      <c r="I796" s="243"/>
      <c r="J796" s="250"/>
      <c r="K796" s="243"/>
      <c r="M796" s="244" t="s">
        <v>1046</v>
      </c>
      <c r="O796" s="232"/>
    </row>
    <row r="797" spans="1:80" ht="22.5">
      <c r="A797" s="306">
        <v>265</v>
      </c>
      <c r="B797" s="307" t="s">
        <v>1084</v>
      </c>
      <c r="C797" s="308" t="s">
        <v>1085</v>
      </c>
      <c r="D797" s="309" t="s">
        <v>1798</v>
      </c>
      <c r="E797" s="310">
        <v>1</v>
      </c>
      <c r="F797" s="310">
        <v>0</v>
      </c>
      <c r="G797" s="311">
        <f>E797*F797</f>
        <v>0</v>
      </c>
      <c r="H797" s="239">
        <v>0</v>
      </c>
      <c r="I797" s="240">
        <f>E797*H797</f>
        <v>0</v>
      </c>
      <c r="J797" s="239"/>
      <c r="K797" s="240">
        <f>E797*J797</f>
        <v>0</v>
      </c>
      <c r="O797" s="232">
        <v>2</v>
      </c>
      <c r="AA797" s="205">
        <v>12</v>
      </c>
      <c r="AB797" s="205">
        <v>0</v>
      </c>
      <c r="AC797" s="205">
        <v>67</v>
      </c>
      <c r="AZ797" s="205">
        <v>2</v>
      </c>
      <c r="BA797" s="205">
        <f>IF(AZ797=1,G797,0)</f>
        <v>0</v>
      </c>
      <c r="BB797" s="205">
        <f>IF(AZ797=2,G797,0)</f>
        <v>0</v>
      </c>
      <c r="BC797" s="205">
        <f>IF(AZ797=3,G797,0)</f>
        <v>0</v>
      </c>
      <c r="BD797" s="205">
        <f>IF(AZ797=4,G797,0)</f>
        <v>0</v>
      </c>
      <c r="BE797" s="205">
        <f>IF(AZ797=5,G797,0)</f>
        <v>0</v>
      </c>
      <c r="CA797" s="232">
        <v>12</v>
      </c>
      <c r="CB797" s="232">
        <v>0</v>
      </c>
    </row>
    <row r="798" spans="1:80">
      <c r="A798" s="312"/>
      <c r="B798" s="313"/>
      <c r="C798" s="379" t="s">
        <v>1046</v>
      </c>
      <c r="D798" s="380"/>
      <c r="E798" s="314">
        <v>1</v>
      </c>
      <c r="F798" s="315"/>
      <c r="G798" s="316"/>
      <c r="H798" s="249"/>
      <c r="I798" s="243"/>
      <c r="J798" s="250"/>
      <c r="K798" s="243"/>
      <c r="M798" s="244" t="s">
        <v>1046</v>
      </c>
      <c r="O798" s="232"/>
    </row>
    <row r="799" spans="1:80">
      <c r="A799" s="306">
        <v>266</v>
      </c>
      <c r="B799" s="307" t="s">
        <v>1086</v>
      </c>
      <c r="C799" s="308" t="s">
        <v>1087</v>
      </c>
      <c r="D799" s="309" t="s">
        <v>1798</v>
      </c>
      <c r="E799" s="310">
        <v>8</v>
      </c>
      <c r="F799" s="310">
        <v>0</v>
      </c>
      <c r="G799" s="311">
        <f>E799*F799</f>
        <v>0</v>
      </c>
      <c r="H799" s="239">
        <v>0</v>
      </c>
      <c r="I799" s="240">
        <f>E799*H799</f>
        <v>0</v>
      </c>
      <c r="J799" s="239"/>
      <c r="K799" s="240">
        <f>E799*J799</f>
        <v>0</v>
      </c>
      <c r="O799" s="232">
        <v>2</v>
      </c>
      <c r="AA799" s="205">
        <v>12</v>
      </c>
      <c r="AB799" s="205">
        <v>0</v>
      </c>
      <c r="AC799" s="205">
        <v>68</v>
      </c>
      <c r="AZ799" s="205">
        <v>2</v>
      </c>
      <c r="BA799" s="205">
        <f>IF(AZ799=1,G799,0)</f>
        <v>0</v>
      </c>
      <c r="BB799" s="205">
        <f>IF(AZ799=2,G799,0)</f>
        <v>0</v>
      </c>
      <c r="BC799" s="205">
        <f>IF(AZ799=3,G799,0)</f>
        <v>0</v>
      </c>
      <c r="BD799" s="205">
        <f>IF(AZ799=4,G799,0)</f>
        <v>0</v>
      </c>
      <c r="BE799" s="205">
        <f>IF(AZ799=5,G799,0)</f>
        <v>0</v>
      </c>
      <c r="CA799" s="232">
        <v>12</v>
      </c>
      <c r="CB799" s="232">
        <v>0</v>
      </c>
    </row>
    <row r="800" spans="1:80">
      <c r="A800" s="312"/>
      <c r="B800" s="313"/>
      <c r="C800" s="379" t="s">
        <v>1043</v>
      </c>
      <c r="D800" s="380"/>
      <c r="E800" s="314">
        <v>8</v>
      </c>
      <c r="F800" s="315"/>
      <c r="G800" s="316"/>
      <c r="H800" s="249"/>
      <c r="I800" s="243"/>
      <c r="J800" s="250"/>
      <c r="K800" s="243"/>
      <c r="M800" s="244" t="s">
        <v>1043</v>
      </c>
      <c r="O800" s="232"/>
    </row>
    <row r="801" spans="1:80">
      <c r="A801" s="306">
        <v>267</v>
      </c>
      <c r="B801" s="307" t="s">
        <v>1088</v>
      </c>
      <c r="C801" s="308" t="s">
        <v>1089</v>
      </c>
      <c r="D801" s="309" t="s">
        <v>1798</v>
      </c>
      <c r="E801" s="310">
        <v>8</v>
      </c>
      <c r="F801" s="310">
        <v>0</v>
      </c>
      <c r="G801" s="311">
        <f>E801*F801</f>
        <v>0</v>
      </c>
      <c r="H801" s="239">
        <v>0</v>
      </c>
      <c r="I801" s="240">
        <f>E801*H801</f>
        <v>0</v>
      </c>
      <c r="J801" s="239"/>
      <c r="K801" s="240">
        <f>E801*J801</f>
        <v>0</v>
      </c>
      <c r="O801" s="232">
        <v>2</v>
      </c>
      <c r="AA801" s="205">
        <v>12</v>
      </c>
      <c r="AB801" s="205">
        <v>0</v>
      </c>
      <c r="AC801" s="205">
        <v>69</v>
      </c>
      <c r="AZ801" s="205">
        <v>2</v>
      </c>
      <c r="BA801" s="205">
        <f>IF(AZ801=1,G801,0)</f>
        <v>0</v>
      </c>
      <c r="BB801" s="205">
        <f>IF(AZ801=2,G801,0)</f>
        <v>0</v>
      </c>
      <c r="BC801" s="205">
        <f>IF(AZ801=3,G801,0)</f>
        <v>0</v>
      </c>
      <c r="BD801" s="205">
        <f>IF(AZ801=4,G801,0)</f>
        <v>0</v>
      </c>
      <c r="BE801" s="205">
        <f>IF(AZ801=5,G801,0)</f>
        <v>0</v>
      </c>
      <c r="CA801" s="232">
        <v>12</v>
      </c>
      <c r="CB801" s="232">
        <v>0</v>
      </c>
    </row>
    <row r="802" spans="1:80">
      <c r="A802" s="312"/>
      <c r="B802" s="313"/>
      <c r="C802" s="379" t="s">
        <v>1043</v>
      </c>
      <c r="D802" s="380"/>
      <c r="E802" s="314">
        <v>8</v>
      </c>
      <c r="F802" s="315"/>
      <c r="G802" s="316"/>
      <c r="H802" s="249"/>
      <c r="I802" s="243"/>
      <c r="J802" s="250"/>
      <c r="K802" s="243"/>
      <c r="M802" s="244" t="s">
        <v>1043</v>
      </c>
      <c r="O802" s="232"/>
    </row>
    <row r="803" spans="1:80">
      <c r="A803" s="306">
        <v>268</v>
      </c>
      <c r="B803" s="307" t="s">
        <v>1090</v>
      </c>
      <c r="C803" s="308" t="s">
        <v>1091</v>
      </c>
      <c r="D803" s="309" t="s">
        <v>1581</v>
      </c>
      <c r="E803" s="310"/>
      <c r="F803" s="310">
        <v>0</v>
      </c>
      <c r="G803" s="311">
        <f>E803*F803</f>
        <v>0</v>
      </c>
      <c r="H803" s="239">
        <v>0</v>
      </c>
      <c r="I803" s="240">
        <f>E803*H803</f>
        <v>0</v>
      </c>
      <c r="J803" s="239"/>
      <c r="K803" s="240">
        <f>E803*J803</f>
        <v>0</v>
      </c>
      <c r="O803" s="232">
        <v>2</v>
      </c>
      <c r="AA803" s="205">
        <v>7</v>
      </c>
      <c r="AB803" s="205">
        <v>1002</v>
      </c>
      <c r="AC803" s="205">
        <v>5</v>
      </c>
      <c r="AZ803" s="205">
        <v>2</v>
      </c>
      <c r="BA803" s="205">
        <f>IF(AZ803=1,G803,0)</f>
        <v>0</v>
      </c>
      <c r="BB803" s="205">
        <f>IF(AZ803=2,G803,0)</f>
        <v>0</v>
      </c>
      <c r="BC803" s="205">
        <f>IF(AZ803=3,G803,0)</f>
        <v>0</v>
      </c>
      <c r="BD803" s="205">
        <f>IF(AZ803=4,G803,0)</f>
        <v>0</v>
      </c>
      <c r="BE803" s="205">
        <f>IF(AZ803=5,G803,0)</f>
        <v>0</v>
      </c>
      <c r="CA803" s="232">
        <v>7</v>
      </c>
      <c r="CB803" s="232">
        <v>1002</v>
      </c>
    </row>
    <row r="804" spans="1:80">
      <c r="A804" s="251"/>
      <c r="B804" s="252" t="s">
        <v>1662</v>
      </c>
      <c r="C804" s="253" t="s">
        <v>964</v>
      </c>
      <c r="D804" s="254"/>
      <c r="E804" s="255"/>
      <c r="F804" s="256"/>
      <c r="G804" s="257">
        <f>SUM(G676:G803)</f>
        <v>0</v>
      </c>
      <c r="H804" s="258"/>
      <c r="I804" s="259">
        <f>SUM(I676:I803)</f>
        <v>0</v>
      </c>
      <c r="J804" s="258"/>
      <c r="K804" s="259">
        <f>SUM(K676:K803)</f>
        <v>0</v>
      </c>
      <c r="O804" s="232">
        <v>4</v>
      </c>
      <c r="BA804" s="260">
        <f>SUM(BA676:BA803)</f>
        <v>0</v>
      </c>
      <c r="BB804" s="260">
        <f>SUM(BB676:BB803)</f>
        <v>0</v>
      </c>
      <c r="BC804" s="260">
        <f>SUM(BC676:BC803)</f>
        <v>0</v>
      </c>
      <c r="BD804" s="260">
        <f>SUM(BD676:BD803)</f>
        <v>0</v>
      </c>
      <c r="BE804" s="260">
        <f>SUM(BE676:BE803)</f>
        <v>0</v>
      </c>
    </row>
    <row r="805" spans="1:80">
      <c r="A805" s="222" t="s">
        <v>1659</v>
      </c>
      <c r="B805" s="223" t="s">
        <v>1092</v>
      </c>
      <c r="C805" s="224" t="s">
        <v>1093</v>
      </c>
      <c r="D805" s="225"/>
      <c r="E805" s="226"/>
      <c r="F805" s="226"/>
      <c r="G805" s="227"/>
      <c r="H805" s="228"/>
      <c r="I805" s="229"/>
      <c r="J805" s="230"/>
      <c r="K805" s="231"/>
      <c r="O805" s="232">
        <v>1</v>
      </c>
    </row>
    <row r="806" spans="1:80">
      <c r="A806" s="317">
        <v>269</v>
      </c>
      <c r="B806" s="318" t="s">
        <v>1095</v>
      </c>
      <c r="C806" s="319" t="s">
        <v>1096</v>
      </c>
      <c r="D806" s="320" t="s">
        <v>1739</v>
      </c>
      <c r="E806" s="321">
        <v>633.22</v>
      </c>
      <c r="F806" s="321">
        <v>0</v>
      </c>
      <c r="G806" s="322">
        <f>E806*F806</f>
        <v>0</v>
      </c>
      <c r="H806" s="239">
        <v>1.1E-4</v>
      </c>
      <c r="I806" s="240">
        <f>E806*H806</f>
        <v>6.9654199999999999E-2</v>
      </c>
      <c r="J806" s="239">
        <v>0</v>
      </c>
      <c r="K806" s="240">
        <f>E806*J806</f>
        <v>0</v>
      </c>
      <c r="O806" s="232">
        <v>2</v>
      </c>
      <c r="AA806" s="205">
        <v>1</v>
      </c>
      <c r="AB806" s="205">
        <v>7</v>
      </c>
      <c r="AC806" s="205">
        <v>7</v>
      </c>
      <c r="AZ806" s="205">
        <v>2</v>
      </c>
      <c r="BA806" s="205">
        <f>IF(AZ806=1,G806,0)</f>
        <v>0</v>
      </c>
      <c r="BB806" s="205">
        <f>IF(AZ806=2,G806,0)</f>
        <v>0</v>
      </c>
      <c r="BC806" s="205">
        <f>IF(AZ806=3,G806,0)</f>
        <v>0</v>
      </c>
      <c r="BD806" s="205">
        <f>IF(AZ806=4,G806,0)</f>
        <v>0</v>
      </c>
      <c r="BE806" s="205">
        <f>IF(AZ806=5,G806,0)</f>
        <v>0</v>
      </c>
      <c r="CA806" s="232">
        <v>1</v>
      </c>
      <c r="CB806" s="232">
        <v>7</v>
      </c>
    </row>
    <row r="807" spans="1:80">
      <c r="A807" s="323"/>
      <c r="B807" s="324"/>
      <c r="C807" s="377" t="s">
        <v>933</v>
      </c>
      <c r="D807" s="378"/>
      <c r="E807" s="325">
        <v>53.88</v>
      </c>
      <c r="F807" s="326"/>
      <c r="G807" s="327"/>
      <c r="H807" s="249"/>
      <c r="I807" s="243"/>
      <c r="J807" s="250"/>
      <c r="K807" s="243"/>
      <c r="M807" s="244" t="s">
        <v>933</v>
      </c>
      <c r="O807" s="232"/>
    </row>
    <row r="808" spans="1:80">
      <c r="A808" s="323"/>
      <c r="B808" s="324"/>
      <c r="C808" s="377" t="s">
        <v>1097</v>
      </c>
      <c r="D808" s="378"/>
      <c r="E808" s="325">
        <v>416.38</v>
      </c>
      <c r="F808" s="326"/>
      <c r="G808" s="327"/>
      <c r="H808" s="249"/>
      <c r="I808" s="243"/>
      <c r="J808" s="250"/>
      <c r="K808" s="243"/>
      <c r="M808" s="244" t="s">
        <v>1097</v>
      </c>
      <c r="O808" s="232"/>
    </row>
    <row r="809" spans="1:80">
      <c r="A809" s="323"/>
      <c r="B809" s="324"/>
      <c r="C809" s="377" t="s">
        <v>1098</v>
      </c>
      <c r="D809" s="378"/>
      <c r="E809" s="325">
        <v>162.96</v>
      </c>
      <c r="F809" s="326"/>
      <c r="G809" s="327"/>
      <c r="H809" s="249"/>
      <c r="I809" s="243"/>
      <c r="J809" s="250"/>
      <c r="K809" s="243"/>
      <c r="M809" s="244" t="s">
        <v>1098</v>
      </c>
      <c r="O809" s="232"/>
    </row>
    <row r="810" spans="1:80">
      <c r="A810" s="233">
        <v>270</v>
      </c>
      <c r="B810" s="234" t="s">
        <v>1099</v>
      </c>
      <c r="C810" s="235" t="s">
        <v>1100</v>
      </c>
      <c r="D810" s="236" t="s">
        <v>1739</v>
      </c>
      <c r="E810" s="237">
        <v>579.34</v>
      </c>
      <c r="F810" s="237">
        <v>0</v>
      </c>
      <c r="G810" s="238">
        <f>E810*F810</f>
        <v>0</v>
      </c>
      <c r="H810" s="239">
        <v>4.0000000000000003E-5</v>
      </c>
      <c r="I810" s="240">
        <f>E810*H810</f>
        <v>2.3173600000000003E-2</v>
      </c>
      <c r="J810" s="239">
        <v>0</v>
      </c>
      <c r="K810" s="240">
        <f>E810*J810</f>
        <v>0</v>
      </c>
      <c r="O810" s="232">
        <v>2</v>
      </c>
      <c r="AA810" s="205">
        <v>1</v>
      </c>
      <c r="AB810" s="205">
        <v>7</v>
      </c>
      <c r="AC810" s="205">
        <v>7</v>
      </c>
      <c r="AZ810" s="205">
        <v>2</v>
      </c>
      <c r="BA810" s="205">
        <f>IF(AZ810=1,G810,0)</f>
        <v>0</v>
      </c>
      <c r="BB810" s="205">
        <f>IF(AZ810=2,G810,0)</f>
        <v>0</v>
      </c>
      <c r="BC810" s="205">
        <f>IF(AZ810=3,G810,0)</f>
        <v>0</v>
      </c>
      <c r="BD810" s="205">
        <f>IF(AZ810=4,G810,0)</f>
        <v>0</v>
      </c>
      <c r="BE810" s="205">
        <f>IF(AZ810=5,G810,0)</f>
        <v>0</v>
      </c>
      <c r="CA810" s="232">
        <v>1</v>
      </c>
      <c r="CB810" s="232">
        <v>7</v>
      </c>
    </row>
    <row r="811" spans="1:80">
      <c r="A811" s="241"/>
      <c r="B811" s="245"/>
      <c r="C811" s="375" t="s">
        <v>1097</v>
      </c>
      <c r="D811" s="376"/>
      <c r="E811" s="246">
        <v>416.38</v>
      </c>
      <c r="F811" s="247"/>
      <c r="G811" s="248"/>
      <c r="H811" s="249"/>
      <c r="I811" s="243"/>
      <c r="J811" s="250"/>
      <c r="K811" s="243"/>
      <c r="M811" s="244" t="s">
        <v>1097</v>
      </c>
      <c r="O811" s="232"/>
    </row>
    <row r="812" spans="1:80">
      <c r="A812" s="241"/>
      <c r="B812" s="245"/>
      <c r="C812" s="375" t="s">
        <v>1098</v>
      </c>
      <c r="D812" s="376"/>
      <c r="E812" s="246">
        <v>162.96</v>
      </c>
      <c r="F812" s="247"/>
      <c r="G812" s="248"/>
      <c r="H812" s="249"/>
      <c r="I812" s="243"/>
      <c r="J812" s="250"/>
      <c r="K812" s="243"/>
      <c r="M812" s="244" t="s">
        <v>1098</v>
      </c>
      <c r="O812" s="232"/>
    </row>
    <row r="813" spans="1:80">
      <c r="A813" s="233">
        <v>271</v>
      </c>
      <c r="B813" s="234" t="s">
        <v>1101</v>
      </c>
      <c r="C813" s="235" t="s">
        <v>1102</v>
      </c>
      <c r="D813" s="236" t="s">
        <v>1798</v>
      </c>
      <c r="E813" s="237">
        <v>166</v>
      </c>
      <c r="F813" s="237">
        <v>0</v>
      </c>
      <c r="G813" s="238">
        <f>E813*F813</f>
        <v>0</v>
      </c>
      <c r="H813" s="239">
        <v>2.2000000000000001E-4</v>
      </c>
      <c r="I813" s="240">
        <f>E813*H813</f>
        <v>3.6520000000000004E-2</v>
      </c>
      <c r="J813" s="239">
        <v>0</v>
      </c>
      <c r="K813" s="240">
        <f>E813*J813</f>
        <v>0</v>
      </c>
      <c r="O813" s="232">
        <v>2</v>
      </c>
      <c r="AA813" s="205">
        <v>1</v>
      </c>
      <c r="AB813" s="205">
        <v>7</v>
      </c>
      <c r="AC813" s="205">
        <v>7</v>
      </c>
      <c r="AZ813" s="205">
        <v>2</v>
      </c>
      <c r="BA813" s="205">
        <f>IF(AZ813=1,G813,0)</f>
        <v>0</v>
      </c>
      <c r="BB813" s="205">
        <f>IF(AZ813=2,G813,0)</f>
        <v>0</v>
      </c>
      <c r="BC813" s="205">
        <f>IF(AZ813=3,G813,0)</f>
        <v>0</v>
      </c>
      <c r="BD813" s="205">
        <f>IF(AZ813=4,G813,0)</f>
        <v>0</v>
      </c>
      <c r="BE813" s="205">
        <f>IF(AZ813=5,G813,0)</f>
        <v>0</v>
      </c>
      <c r="CA813" s="232">
        <v>1</v>
      </c>
      <c r="CB813" s="232">
        <v>7</v>
      </c>
    </row>
    <row r="814" spans="1:80">
      <c r="A814" s="241"/>
      <c r="B814" s="245"/>
      <c r="C814" s="375" t="s">
        <v>1103</v>
      </c>
      <c r="D814" s="376"/>
      <c r="E814" s="246">
        <v>166</v>
      </c>
      <c r="F814" s="247"/>
      <c r="G814" s="248"/>
      <c r="H814" s="249"/>
      <c r="I814" s="243"/>
      <c r="J814" s="250"/>
      <c r="K814" s="243"/>
      <c r="M814" s="244" t="s">
        <v>1103</v>
      </c>
      <c r="O814" s="232"/>
    </row>
    <row r="815" spans="1:80">
      <c r="A815" s="233">
        <v>272</v>
      </c>
      <c r="B815" s="234" t="s">
        <v>1104</v>
      </c>
      <c r="C815" s="235" t="s">
        <v>1105</v>
      </c>
      <c r="D815" s="236" t="s">
        <v>1798</v>
      </c>
      <c r="E815" s="237">
        <v>58</v>
      </c>
      <c r="F815" s="237">
        <v>0</v>
      </c>
      <c r="G815" s="238">
        <f>E815*F815</f>
        <v>0</v>
      </c>
      <c r="H815" s="239">
        <v>0</v>
      </c>
      <c r="I815" s="240">
        <f>E815*H815</f>
        <v>0</v>
      </c>
      <c r="J815" s="239">
        <v>0</v>
      </c>
      <c r="K815" s="240">
        <f>E815*J815</f>
        <v>0</v>
      </c>
      <c r="O815" s="232">
        <v>2</v>
      </c>
      <c r="AA815" s="205">
        <v>1</v>
      </c>
      <c r="AB815" s="205">
        <v>7</v>
      </c>
      <c r="AC815" s="205">
        <v>7</v>
      </c>
      <c r="AZ815" s="205">
        <v>2</v>
      </c>
      <c r="BA815" s="205">
        <f>IF(AZ815=1,G815,0)</f>
        <v>0</v>
      </c>
      <c r="BB815" s="205">
        <f>IF(AZ815=2,G815,0)</f>
        <v>0</v>
      </c>
      <c r="BC815" s="205">
        <f>IF(AZ815=3,G815,0)</f>
        <v>0</v>
      </c>
      <c r="BD815" s="205">
        <f>IF(AZ815=4,G815,0)</f>
        <v>0</v>
      </c>
      <c r="BE815" s="205">
        <f>IF(AZ815=5,G815,0)</f>
        <v>0</v>
      </c>
      <c r="CA815" s="232">
        <v>1</v>
      </c>
      <c r="CB815" s="232">
        <v>7</v>
      </c>
    </row>
    <row r="816" spans="1:80">
      <c r="A816" s="241"/>
      <c r="B816" s="245"/>
      <c r="C816" s="375" t="s">
        <v>1106</v>
      </c>
      <c r="D816" s="376"/>
      <c r="E816" s="246">
        <v>58</v>
      </c>
      <c r="F816" s="247"/>
      <c r="G816" s="248"/>
      <c r="H816" s="249"/>
      <c r="I816" s="243"/>
      <c r="J816" s="250"/>
      <c r="K816" s="243"/>
      <c r="M816" s="244">
        <v>58</v>
      </c>
      <c r="O816" s="232"/>
    </row>
    <row r="817" spans="1:80">
      <c r="A817" s="233">
        <v>273</v>
      </c>
      <c r="B817" s="234" t="s">
        <v>1107</v>
      </c>
      <c r="C817" s="235" t="s">
        <v>1108</v>
      </c>
      <c r="D817" s="236" t="s">
        <v>1856</v>
      </c>
      <c r="E817" s="237">
        <v>877</v>
      </c>
      <c r="F817" s="237">
        <v>0</v>
      </c>
      <c r="G817" s="238">
        <f>E817*F817</f>
        <v>0</v>
      </c>
      <c r="H817" s="239">
        <v>0</v>
      </c>
      <c r="I817" s="240">
        <f>E817*H817</f>
        <v>0</v>
      </c>
      <c r="J817" s="239">
        <v>0</v>
      </c>
      <c r="K817" s="240">
        <f>E817*J817</f>
        <v>0</v>
      </c>
      <c r="O817" s="232">
        <v>2</v>
      </c>
      <c r="AA817" s="205">
        <v>1</v>
      </c>
      <c r="AB817" s="205">
        <v>7</v>
      </c>
      <c r="AC817" s="205">
        <v>7</v>
      </c>
      <c r="AZ817" s="205">
        <v>2</v>
      </c>
      <c r="BA817" s="205">
        <f>IF(AZ817=1,G817,0)</f>
        <v>0</v>
      </c>
      <c r="BB817" s="205">
        <f>IF(AZ817=2,G817,0)</f>
        <v>0</v>
      </c>
      <c r="BC817" s="205">
        <f>IF(AZ817=3,G817,0)</f>
        <v>0</v>
      </c>
      <c r="BD817" s="205">
        <f>IF(AZ817=4,G817,0)</f>
        <v>0</v>
      </c>
      <c r="BE817" s="205">
        <f>IF(AZ817=5,G817,0)</f>
        <v>0</v>
      </c>
      <c r="CA817" s="232">
        <v>1</v>
      </c>
      <c r="CB817" s="232">
        <v>7</v>
      </c>
    </row>
    <row r="818" spans="1:80">
      <c r="A818" s="241"/>
      <c r="B818" s="245"/>
      <c r="C818" s="375" t="s">
        <v>1109</v>
      </c>
      <c r="D818" s="376"/>
      <c r="E818" s="246">
        <v>877</v>
      </c>
      <c r="F818" s="247"/>
      <c r="G818" s="248"/>
      <c r="H818" s="249"/>
      <c r="I818" s="243"/>
      <c r="J818" s="250"/>
      <c r="K818" s="243"/>
      <c r="M818" s="244" t="s">
        <v>1109</v>
      </c>
      <c r="O818" s="232"/>
    </row>
    <row r="819" spans="1:80">
      <c r="A819" s="233">
        <v>274</v>
      </c>
      <c r="B819" s="234" t="s">
        <v>1110</v>
      </c>
      <c r="C819" s="235" t="s">
        <v>1111</v>
      </c>
      <c r="D819" s="236" t="s">
        <v>1798</v>
      </c>
      <c r="E819" s="237">
        <v>146</v>
      </c>
      <c r="F819" s="237">
        <v>0</v>
      </c>
      <c r="G819" s="238">
        <f>E819*F819</f>
        <v>0</v>
      </c>
      <c r="H819" s="239">
        <v>0</v>
      </c>
      <c r="I819" s="240">
        <f>E819*H819</f>
        <v>0</v>
      </c>
      <c r="J819" s="239">
        <v>0</v>
      </c>
      <c r="K819" s="240">
        <f>E819*J819</f>
        <v>0</v>
      </c>
      <c r="O819" s="232">
        <v>2</v>
      </c>
      <c r="AA819" s="205">
        <v>1</v>
      </c>
      <c r="AB819" s="205">
        <v>7</v>
      </c>
      <c r="AC819" s="205">
        <v>7</v>
      </c>
      <c r="AZ819" s="205">
        <v>2</v>
      </c>
      <c r="BA819" s="205">
        <f>IF(AZ819=1,G819,0)</f>
        <v>0</v>
      </c>
      <c r="BB819" s="205">
        <f>IF(AZ819=2,G819,0)</f>
        <v>0</v>
      </c>
      <c r="BC819" s="205">
        <f>IF(AZ819=3,G819,0)</f>
        <v>0</v>
      </c>
      <c r="BD819" s="205">
        <f>IF(AZ819=4,G819,0)</f>
        <v>0</v>
      </c>
      <c r="BE819" s="205">
        <f>IF(AZ819=5,G819,0)</f>
        <v>0</v>
      </c>
      <c r="CA819" s="232">
        <v>1</v>
      </c>
      <c r="CB819" s="232">
        <v>7</v>
      </c>
    </row>
    <row r="820" spans="1:80">
      <c r="A820" s="241"/>
      <c r="B820" s="245"/>
      <c r="C820" s="375" t="s">
        <v>1112</v>
      </c>
      <c r="D820" s="376"/>
      <c r="E820" s="246">
        <v>146</v>
      </c>
      <c r="F820" s="247"/>
      <c r="G820" s="248"/>
      <c r="H820" s="249"/>
      <c r="I820" s="243"/>
      <c r="J820" s="250"/>
      <c r="K820" s="243"/>
      <c r="M820" s="244" t="s">
        <v>1112</v>
      </c>
      <c r="O820" s="232"/>
    </row>
    <row r="821" spans="1:80">
      <c r="A821" s="233">
        <v>275</v>
      </c>
      <c r="B821" s="234" t="s">
        <v>1113</v>
      </c>
      <c r="C821" s="235" t="s">
        <v>1114</v>
      </c>
      <c r="D821" s="236" t="s">
        <v>1115</v>
      </c>
      <c r="E821" s="237">
        <v>8427</v>
      </c>
      <c r="F821" s="237">
        <v>0</v>
      </c>
      <c r="G821" s="238">
        <f>E821*F821</f>
        <v>0</v>
      </c>
      <c r="H821" s="239">
        <v>5.0000000000000002E-5</v>
      </c>
      <c r="I821" s="240">
        <f>E821*H821</f>
        <v>0.42135</v>
      </c>
      <c r="J821" s="239">
        <v>0</v>
      </c>
      <c r="K821" s="240">
        <f>E821*J821</f>
        <v>0</v>
      </c>
      <c r="O821" s="232">
        <v>2</v>
      </c>
      <c r="AA821" s="205">
        <v>1</v>
      </c>
      <c r="AB821" s="205">
        <v>7</v>
      </c>
      <c r="AC821" s="205">
        <v>7</v>
      </c>
      <c r="AZ821" s="205">
        <v>2</v>
      </c>
      <c r="BA821" s="205">
        <f>IF(AZ821=1,G821,0)</f>
        <v>0</v>
      </c>
      <c r="BB821" s="205">
        <f>IF(AZ821=2,G821,0)</f>
        <v>0</v>
      </c>
      <c r="BC821" s="205">
        <f>IF(AZ821=3,G821,0)</f>
        <v>0</v>
      </c>
      <c r="BD821" s="205">
        <f>IF(AZ821=4,G821,0)</f>
        <v>0</v>
      </c>
      <c r="BE821" s="205">
        <f>IF(AZ821=5,G821,0)</f>
        <v>0</v>
      </c>
      <c r="CA821" s="232">
        <v>1</v>
      </c>
      <c r="CB821" s="232">
        <v>7</v>
      </c>
    </row>
    <row r="822" spans="1:80">
      <c r="A822" s="241"/>
      <c r="B822" s="245"/>
      <c r="C822" s="375" t="s">
        <v>1116</v>
      </c>
      <c r="D822" s="376"/>
      <c r="E822" s="246">
        <v>0</v>
      </c>
      <c r="F822" s="247"/>
      <c r="G822" s="248"/>
      <c r="H822" s="249"/>
      <c r="I822" s="243"/>
      <c r="J822" s="250"/>
      <c r="K822" s="243"/>
      <c r="M822" s="244" t="s">
        <v>1116</v>
      </c>
      <c r="O822" s="232"/>
    </row>
    <row r="823" spans="1:80">
      <c r="A823" s="241"/>
      <c r="B823" s="245"/>
      <c r="C823" s="375" t="s">
        <v>1117</v>
      </c>
      <c r="D823" s="376"/>
      <c r="E823" s="246">
        <v>1743.3</v>
      </c>
      <c r="F823" s="247"/>
      <c r="G823" s="248"/>
      <c r="H823" s="249"/>
      <c r="I823" s="243"/>
      <c r="J823" s="250"/>
      <c r="K823" s="243"/>
      <c r="M823" s="244" t="s">
        <v>1117</v>
      </c>
      <c r="O823" s="232"/>
    </row>
    <row r="824" spans="1:80">
      <c r="A824" s="241"/>
      <c r="B824" s="245"/>
      <c r="C824" s="375" t="s">
        <v>1118</v>
      </c>
      <c r="D824" s="376"/>
      <c r="E824" s="246">
        <v>579.4</v>
      </c>
      <c r="F824" s="247"/>
      <c r="G824" s="248"/>
      <c r="H824" s="249"/>
      <c r="I824" s="243"/>
      <c r="J824" s="250"/>
      <c r="K824" s="243"/>
      <c r="M824" s="244" t="s">
        <v>1118</v>
      </c>
      <c r="O824" s="232"/>
    </row>
    <row r="825" spans="1:80">
      <c r="A825" s="241"/>
      <c r="B825" s="245"/>
      <c r="C825" s="375" t="s">
        <v>1119</v>
      </c>
      <c r="D825" s="376"/>
      <c r="E825" s="246">
        <v>3851.7</v>
      </c>
      <c r="F825" s="247"/>
      <c r="G825" s="248"/>
      <c r="H825" s="249"/>
      <c r="I825" s="243"/>
      <c r="J825" s="250"/>
      <c r="K825" s="243"/>
      <c r="M825" s="244" t="s">
        <v>1119</v>
      </c>
      <c r="O825" s="232"/>
    </row>
    <row r="826" spans="1:80">
      <c r="A826" s="241"/>
      <c r="B826" s="245"/>
      <c r="C826" s="375" t="s">
        <v>1120</v>
      </c>
      <c r="D826" s="376"/>
      <c r="E826" s="246">
        <v>479.6</v>
      </c>
      <c r="F826" s="247"/>
      <c r="G826" s="248"/>
      <c r="H826" s="249"/>
      <c r="I826" s="243"/>
      <c r="J826" s="250"/>
      <c r="K826" s="243"/>
      <c r="M826" s="244" t="s">
        <v>1120</v>
      </c>
      <c r="O826" s="232"/>
    </row>
    <row r="827" spans="1:80">
      <c r="A827" s="241"/>
      <c r="B827" s="245"/>
      <c r="C827" s="375" t="s">
        <v>1121</v>
      </c>
      <c r="D827" s="376"/>
      <c r="E827" s="246">
        <v>98</v>
      </c>
      <c r="F827" s="247"/>
      <c r="G827" s="248"/>
      <c r="H827" s="249"/>
      <c r="I827" s="243"/>
      <c r="J827" s="250"/>
      <c r="K827" s="243"/>
      <c r="M827" s="244" t="s">
        <v>1121</v>
      </c>
      <c r="O827" s="232"/>
    </row>
    <row r="828" spans="1:80">
      <c r="A828" s="241"/>
      <c r="B828" s="245"/>
      <c r="C828" s="375" t="s">
        <v>1122</v>
      </c>
      <c r="D828" s="376"/>
      <c r="E828" s="246">
        <v>805.9</v>
      </c>
      <c r="F828" s="247"/>
      <c r="G828" s="248"/>
      <c r="H828" s="249"/>
      <c r="I828" s="243"/>
      <c r="J828" s="250"/>
      <c r="K828" s="243"/>
      <c r="M828" s="244" t="s">
        <v>1122</v>
      </c>
      <c r="O828" s="232"/>
    </row>
    <row r="829" spans="1:80">
      <c r="A829" s="241"/>
      <c r="B829" s="245"/>
      <c r="C829" s="375" t="s">
        <v>1123</v>
      </c>
      <c r="D829" s="376"/>
      <c r="E829" s="246">
        <v>227.8</v>
      </c>
      <c r="F829" s="247"/>
      <c r="G829" s="248"/>
      <c r="H829" s="249"/>
      <c r="I829" s="243"/>
      <c r="J829" s="250"/>
      <c r="K829" s="243"/>
      <c r="M829" s="244" t="s">
        <v>1123</v>
      </c>
      <c r="O829" s="232"/>
    </row>
    <row r="830" spans="1:80">
      <c r="A830" s="241"/>
      <c r="B830" s="245"/>
      <c r="C830" s="375" t="s">
        <v>1124</v>
      </c>
      <c r="D830" s="376"/>
      <c r="E830" s="246">
        <v>359.2</v>
      </c>
      <c r="F830" s="247"/>
      <c r="G830" s="248"/>
      <c r="H830" s="249"/>
      <c r="I830" s="243"/>
      <c r="J830" s="250"/>
      <c r="K830" s="243"/>
      <c r="M830" s="244" t="s">
        <v>1124</v>
      </c>
      <c r="O830" s="232"/>
    </row>
    <row r="831" spans="1:80">
      <c r="A831" s="241"/>
      <c r="B831" s="245"/>
      <c r="C831" s="375" t="s">
        <v>1125</v>
      </c>
      <c r="D831" s="376"/>
      <c r="E831" s="246">
        <v>57.8</v>
      </c>
      <c r="F831" s="247"/>
      <c r="G831" s="248"/>
      <c r="H831" s="249"/>
      <c r="I831" s="243"/>
      <c r="J831" s="250"/>
      <c r="K831" s="243"/>
      <c r="M831" s="244" t="s">
        <v>1125</v>
      </c>
      <c r="O831" s="232"/>
    </row>
    <row r="832" spans="1:80">
      <c r="A832" s="241"/>
      <c r="B832" s="245"/>
      <c r="C832" s="375" t="s">
        <v>1126</v>
      </c>
      <c r="D832" s="376"/>
      <c r="E832" s="246">
        <v>31.1</v>
      </c>
      <c r="F832" s="247"/>
      <c r="G832" s="248"/>
      <c r="H832" s="249"/>
      <c r="I832" s="243"/>
      <c r="J832" s="250"/>
      <c r="K832" s="243"/>
      <c r="M832" s="244" t="s">
        <v>1126</v>
      </c>
      <c r="O832" s="232"/>
    </row>
    <row r="833" spans="1:80">
      <c r="A833" s="241"/>
      <c r="B833" s="245"/>
      <c r="C833" s="375" t="s">
        <v>1127</v>
      </c>
      <c r="D833" s="376"/>
      <c r="E833" s="246">
        <v>40</v>
      </c>
      <c r="F833" s="247"/>
      <c r="G833" s="248"/>
      <c r="H833" s="249"/>
      <c r="I833" s="243"/>
      <c r="J833" s="250"/>
      <c r="K833" s="243"/>
      <c r="M833" s="244" t="s">
        <v>1127</v>
      </c>
      <c r="O833" s="232"/>
    </row>
    <row r="834" spans="1:80">
      <c r="A834" s="241"/>
      <c r="B834" s="245"/>
      <c r="C834" s="375" t="s">
        <v>1128</v>
      </c>
      <c r="D834" s="376"/>
      <c r="E834" s="246">
        <v>42.2</v>
      </c>
      <c r="F834" s="247"/>
      <c r="G834" s="248"/>
      <c r="H834" s="249"/>
      <c r="I834" s="243"/>
      <c r="J834" s="250"/>
      <c r="K834" s="243"/>
      <c r="M834" s="244" t="s">
        <v>1128</v>
      </c>
      <c r="O834" s="232"/>
    </row>
    <row r="835" spans="1:80">
      <c r="A835" s="241"/>
      <c r="B835" s="245"/>
      <c r="C835" s="375" t="s">
        <v>1129</v>
      </c>
      <c r="D835" s="376"/>
      <c r="E835" s="246">
        <v>111</v>
      </c>
      <c r="F835" s="247"/>
      <c r="G835" s="248"/>
      <c r="H835" s="249"/>
      <c r="I835" s="243"/>
      <c r="J835" s="250"/>
      <c r="K835" s="243"/>
      <c r="M835" s="244" t="s">
        <v>1129</v>
      </c>
      <c r="O835" s="232"/>
    </row>
    <row r="836" spans="1:80" ht="22.5">
      <c r="A836" s="233">
        <v>276</v>
      </c>
      <c r="B836" s="234" t="s">
        <v>1130</v>
      </c>
      <c r="C836" s="235" t="s">
        <v>1131</v>
      </c>
      <c r="D836" s="236" t="s">
        <v>1798</v>
      </c>
      <c r="E836" s="237">
        <v>1</v>
      </c>
      <c r="F836" s="237">
        <v>0</v>
      </c>
      <c r="G836" s="238">
        <f>E836*F836</f>
        <v>0</v>
      </c>
      <c r="H836" s="239">
        <v>0</v>
      </c>
      <c r="I836" s="240">
        <f>E836*H836</f>
        <v>0</v>
      </c>
      <c r="J836" s="239"/>
      <c r="K836" s="240">
        <f>E836*J836</f>
        <v>0</v>
      </c>
      <c r="O836" s="232">
        <v>2</v>
      </c>
      <c r="AA836" s="205">
        <v>12</v>
      </c>
      <c r="AB836" s="205">
        <v>0</v>
      </c>
      <c r="AC836" s="205">
        <v>318</v>
      </c>
      <c r="AZ836" s="205">
        <v>2</v>
      </c>
      <c r="BA836" s="205">
        <f>IF(AZ836=1,G836,0)</f>
        <v>0</v>
      </c>
      <c r="BB836" s="205">
        <f>IF(AZ836=2,G836,0)</f>
        <v>0</v>
      </c>
      <c r="BC836" s="205">
        <f>IF(AZ836=3,G836,0)</f>
        <v>0</v>
      </c>
      <c r="BD836" s="205">
        <f>IF(AZ836=4,G836,0)</f>
        <v>0</v>
      </c>
      <c r="BE836" s="205">
        <f>IF(AZ836=5,G836,0)</f>
        <v>0</v>
      </c>
      <c r="CA836" s="232">
        <v>12</v>
      </c>
      <c r="CB836" s="232">
        <v>0</v>
      </c>
    </row>
    <row r="837" spans="1:80">
      <c r="A837" s="241"/>
      <c r="B837" s="245"/>
      <c r="C837" s="375" t="s">
        <v>1660</v>
      </c>
      <c r="D837" s="376"/>
      <c r="E837" s="246">
        <v>1</v>
      </c>
      <c r="F837" s="247"/>
      <c r="G837" s="248"/>
      <c r="H837" s="249"/>
      <c r="I837" s="243"/>
      <c r="J837" s="250"/>
      <c r="K837" s="243"/>
      <c r="M837" s="244">
        <v>1</v>
      </c>
      <c r="O837" s="232"/>
    </row>
    <row r="838" spans="1:80" ht="22.5">
      <c r="A838" s="306">
        <v>277</v>
      </c>
      <c r="B838" s="307" t="s">
        <v>1132</v>
      </c>
      <c r="C838" s="308" t="s">
        <v>1133</v>
      </c>
      <c r="D838" s="309" t="s">
        <v>1739</v>
      </c>
      <c r="E838" s="310">
        <v>441.36279999999999</v>
      </c>
      <c r="F838" s="310">
        <v>0</v>
      </c>
      <c r="G838" s="311">
        <f>E838*F838</f>
        <v>0</v>
      </c>
      <c r="H838" s="239">
        <v>0</v>
      </c>
      <c r="I838" s="240">
        <f>E838*H838</f>
        <v>0</v>
      </c>
      <c r="J838" s="239"/>
      <c r="K838" s="240">
        <f>E838*J838</f>
        <v>0</v>
      </c>
      <c r="O838" s="232">
        <v>2</v>
      </c>
      <c r="AA838" s="205">
        <v>12</v>
      </c>
      <c r="AB838" s="205">
        <v>0</v>
      </c>
      <c r="AC838" s="205">
        <v>70</v>
      </c>
      <c r="AZ838" s="205">
        <v>2</v>
      </c>
      <c r="BA838" s="205">
        <f>IF(AZ838=1,G838,0)</f>
        <v>0</v>
      </c>
      <c r="BB838" s="205">
        <f>IF(AZ838=2,G838,0)</f>
        <v>0</v>
      </c>
      <c r="BC838" s="205">
        <f>IF(AZ838=3,G838,0)</f>
        <v>0</v>
      </c>
      <c r="BD838" s="205">
        <f>IF(AZ838=4,G838,0)</f>
        <v>0</v>
      </c>
      <c r="BE838" s="205">
        <f>IF(AZ838=5,G838,0)</f>
        <v>0</v>
      </c>
      <c r="CA838" s="232">
        <v>12</v>
      </c>
      <c r="CB838" s="232">
        <v>0</v>
      </c>
    </row>
    <row r="839" spans="1:80">
      <c r="A839" s="312"/>
      <c r="B839" s="313"/>
      <c r="C839" s="379" t="s">
        <v>1134</v>
      </c>
      <c r="D839" s="380"/>
      <c r="E839" s="314">
        <v>441.36279999999999</v>
      </c>
      <c r="F839" s="315"/>
      <c r="G839" s="316"/>
      <c r="H839" s="249"/>
      <c r="I839" s="243"/>
      <c r="J839" s="250"/>
      <c r="K839" s="243"/>
      <c r="M839" s="244" t="s">
        <v>1134</v>
      </c>
      <c r="O839" s="232"/>
    </row>
    <row r="840" spans="1:80" ht="22.5">
      <c r="A840" s="306">
        <v>278</v>
      </c>
      <c r="B840" s="307" t="s">
        <v>1135</v>
      </c>
      <c r="C840" s="308" t="s">
        <v>1136</v>
      </c>
      <c r="D840" s="309" t="s">
        <v>1739</v>
      </c>
      <c r="E840" s="310">
        <v>172.73759999999999</v>
      </c>
      <c r="F840" s="310">
        <v>0</v>
      </c>
      <c r="G840" s="311">
        <f>E840*F840</f>
        <v>0</v>
      </c>
      <c r="H840" s="239">
        <v>0</v>
      </c>
      <c r="I840" s="240">
        <f>E840*H840</f>
        <v>0</v>
      </c>
      <c r="J840" s="239"/>
      <c r="K840" s="240">
        <f>E840*J840</f>
        <v>0</v>
      </c>
      <c r="O840" s="232">
        <v>2</v>
      </c>
      <c r="AA840" s="205">
        <v>12</v>
      </c>
      <c r="AB840" s="205">
        <v>0</v>
      </c>
      <c r="AC840" s="205">
        <v>71</v>
      </c>
      <c r="AZ840" s="205">
        <v>2</v>
      </c>
      <c r="BA840" s="205">
        <f>IF(AZ840=1,G840,0)</f>
        <v>0</v>
      </c>
      <c r="BB840" s="205">
        <f>IF(AZ840=2,G840,0)</f>
        <v>0</v>
      </c>
      <c r="BC840" s="205">
        <f>IF(AZ840=3,G840,0)</f>
        <v>0</v>
      </c>
      <c r="BD840" s="205">
        <f>IF(AZ840=4,G840,0)</f>
        <v>0</v>
      </c>
      <c r="BE840" s="205">
        <f>IF(AZ840=5,G840,0)</f>
        <v>0</v>
      </c>
      <c r="CA840" s="232">
        <v>12</v>
      </c>
      <c r="CB840" s="232">
        <v>0</v>
      </c>
    </row>
    <row r="841" spans="1:80">
      <c r="A841" s="312"/>
      <c r="B841" s="313"/>
      <c r="C841" s="379" t="s">
        <v>1137</v>
      </c>
      <c r="D841" s="380"/>
      <c r="E841" s="314">
        <v>172.73759999999999</v>
      </c>
      <c r="F841" s="315"/>
      <c r="G841" s="316"/>
      <c r="H841" s="249"/>
      <c r="I841" s="243"/>
      <c r="J841" s="250"/>
      <c r="K841" s="243"/>
      <c r="M841" s="244" t="s">
        <v>1137</v>
      </c>
      <c r="O841" s="232"/>
    </row>
    <row r="842" spans="1:80">
      <c r="A842" s="233">
        <v>279</v>
      </c>
      <c r="B842" s="234" t="s">
        <v>1138</v>
      </c>
      <c r="C842" s="235" t="s">
        <v>1139</v>
      </c>
      <c r="D842" s="236" t="s">
        <v>1886</v>
      </c>
      <c r="E842" s="237">
        <v>0.83789999999999998</v>
      </c>
      <c r="F842" s="237">
        <v>0</v>
      </c>
      <c r="G842" s="238">
        <f>E842*F842</f>
        <v>0</v>
      </c>
      <c r="H842" s="239">
        <v>1</v>
      </c>
      <c r="I842" s="240">
        <f>E842*H842</f>
        <v>0.83789999999999998</v>
      </c>
      <c r="J842" s="239"/>
      <c r="K842" s="240">
        <f>E842*J842</f>
        <v>0</v>
      </c>
      <c r="O842" s="232">
        <v>2</v>
      </c>
      <c r="AA842" s="205">
        <v>3</v>
      </c>
      <c r="AB842" s="205">
        <v>7</v>
      </c>
      <c r="AC842" s="205">
        <v>13380620</v>
      </c>
      <c r="AZ842" s="205">
        <v>2</v>
      </c>
      <c r="BA842" s="205">
        <f>IF(AZ842=1,G842,0)</f>
        <v>0</v>
      </c>
      <c r="BB842" s="205">
        <f>IF(AZ842=2,G842,0)</f>
        <v>0</v>
      </c>
      <c r="BC842" s="205">
        <f>IF(AZ842=3,G842,0)</f>
        <v>0</v>
      </c>
      <c r="BD842" s="205">
        <f>IF(AZ842=4,G842,0)</f>
        <v>0</v>
      </c>
      <c r="BE842" s="205">
        <f>IF(AZ842=5,G842,0)</f>
        <v>0</v>
      </c>
      <c r="CA842" s="232">
        <v>3</v>
      </c>
      <c r="CB842" s="232">
        <v>7</v>
      </c>
    </row>
    <row r="843" spans="1:80">
      <c r="A843" s="241"/>
      <c r="B843" s="245"/>
      <c r="C843" s="375" t="s">
        <v>1140</v>
      </c>
      <c r="D843" s="376"/>
      <c r="E843" s="246">
        <v>0</v>
      </c>
      <c r="F843" s="247"/>
      <c r="G843" s="248"/>
      <c r="H843" s="249"/>
      <c r="I843" s="243"/>
      <c r="J843" s="250"/>
      <c r="K843" s="243"/>
      <c r="M843" s="244" t="s">
        <v>1140</v>
      </c>
      <c r="O843" s="232"/>
    </row>
    <row r="844" spans="1:80">
      <c r="A844" s="241"/>
      <c r="B844" s="245"/>
      <c r="C844" s="375" t="s">
        <v>1141</v>
      </c>
      <c r="D844" s="376"/>
      <c r="E844" s="246">
        <v>0.52759999999999996</v>
      </c>
      <c r="F844" s="247"/>
      <c r="G844" s="248"/>
      <c r="H844" s="249"/>
      <c r="I844" s="243"/>
      <c r="J844" s="250"/>
      <c r="K844" s="243"/>
      <c r="M844" s="244" t="s">
        <v>1141</v>
      </c>
      <c r="O844" s="232"/>
    </row>
    <row r="845" spans="1:80">
      <c r="A845" s="241"/>
      <c r="B845" s="245"/>
      <c r="C845" s="375" t="s">
        <v>1142</v>
      </c>
      <c r="D845" s="376"/>
      <c r="E845" s="246">
        <v>6.3600000000000004E-2</v>
      </c>
      <c r="F845" s="247"/>
      <c r="G845" s="248"/>
      <c r="H845" s="249"/>
      <c r="I845" s="243"/>
      <c r="J845" s="250"/>
      <c r="K845" s="243"/>
      <c r="M845" s="244" t="s">
        <v>1142</v>
      </c>
      <c r="O845" s="232"/>
    </row>
    <row r="846" spans="1:80">
      <c r="A846" s="241"/>
      <c r="B846" s="245"/>
      <c r="C846" s="375" t="s">
        <v>1143</v>
      </c>
      <c r="D846" s="376"/>
      <c r="E846" s="246">
        <v>3.4200000000000001E-2</v>
      </c>
      <c r="F846" s="247"/>
      <c r="G846" s="248"/>
      <c r="H846" s="249"/>
      <c r="I846" s="243"/>
      <c r="J846" s="250"/>
      <c r="K846" s="243"/>
      <c r="M846" s="244" t="s">
        <v>1143</v>
      </c>
      <c r="O846" s="232"/>
    </row>
    <row r="847" spans="1:80">
      <c r="A847" s="241"/>
      <c r="B847" s="245"/>
      <c r="C847" s="375" t="s">
        <v>1144</v>
      </c>
      <c r="D847" s="376"/>
      <c r="E847" s="246">
        <v>4.3999999999999997E-2</v>
      </c>
      <c r="F847" s="247"/>
      <c r="G847" s="248"/>
      <c r="H847" s="249"/>
      <c r="I847" s="243"/>
      <c r="J847" s="250"/>
      <c r="K847" s="243"/>
      <c r="M847" s="244" t="s">
        <v>1144</v>
      </c>
      <c r="O847" s="232"/>
    </row>
    <row r="848" spans="1:80">
      <c r="A848" s="241"/>
      <c r="B848" s="245"/>
      <c r="C848" s="375" t="s">
        <v>1145</v>
      </c>
      <c r="D848" s="376"/>
      <c r="E848" s="246">
        <v>4.6399999999999997E-2</v>
      </c>
      <c r="F848" s="247"/>
      <c r="G848" s="248"/>
      <c r="H848" s="249"/>
      <c r="I848" s="243"/>
      <c r="J848" s="250"/>
      <c r="K848" s="243"/>
      <c r="M848" s="244" t="s">
        <v>1145</v>
      </c>
      <c r="O848" s="232"/>
    </row>
    <row r="849" spans="1:80">
      <c r="A849" s="241"/>
      <c r="B849" s="245"/>
      <c r="C849" s="375" t="s">
        <v>1146</v>
      </c>
      <c r="D849" s="376"/>
      <c r="E849" s="246">
        <v>0.1221</v>
      </c>
      <c r="F849" s="247"/>
      <c r="G849" s="248"/>
      <c r="H849" s="249"/>
      <c r="I849" s="243"/>
      <c r="J849" s="250"/>
      <c r="K849" s="243"/>
      <c r="M849" s="244" t="s">
        <v>1146</v>
      </c>
      <c r="O849" s="232"/>
    </row>
    <row r="850" spans="1:80">
      <c r="A850" s="233">
        <v>280</v>
      </c>
      <c r="B850" s="234" t="s">
        <v>1147</v>
      </c>
      <c r="C850" s="235" t="s">
        <v>1148</v>
      </c>
      <c r="D850" s="236" t="s">
        <v>1886</v>
      </c>
      <c r="E850" s="237">
        <v>0.63729999999999998</v>
      </c>
      <c r="F850" s="237">
        <v>0</v>
      </c>
      <c r="G850" s="238">
        <f>E850*F850</f>
        <v>0</v>
      </c>
      <c r="H850" s="239">
        <v>1</v>
      </c>
      <c r="I850" s="240">
        <f>E850*H850</f>
        <v>0.63729999999999998</v>
      </c>
      <c r="J850" s="239"/>
      <c r="K850" s="240">
        <f>E850*J850</f>
        <v>0</v>
      </c>
      <c r="O850" s="232">
        <v>2</v>
      </c>
      <c r="AA850" s="205">
        <v>3</v>
      </c>
      <c r="AB850" s="205">
        <v>7</v>
      </c>
      <c r="AC850" s="205">
        <v>13388440</v>
      </c>
      <c r="AZ850" s="205">
        <v>2</v>
      </c>
      <c r="BA850" s="205">
        <f>IF(AZ850=1,G850,0)</f>
        <v>0</v>
      </c>
      <c r="BB850" s="205">
        <f>IF(AZ850=2,G850,0)</f>
        <v>0</v>
      </c>
      <c r="BC850" s="205">
        <f>IF(AZ850=3,G850,0)</f>
        <v>0</v>
      </c>
      <c r="BD850" s="205">
        <f>IF(AZ850=4,G850,0)</f>
        <v>0</v>
      </c>
      <c r="BE850" s="205">
        <f>IF(AZ850=5,G850,0)</f>
        <v>0</v>
      </c>
      <c r="CA850" s="232">
        <v>3</v>
      </c>
      <c r="CB850" s="232">
        <v>7</v>
      </c>
    </row>
    <row r="851" spans="1:80">
      <c r="A851" s="241"/>
      <c r="B851" s="245"/>
      <c r="C851" s="375" t="s">
        <v>1140</v>
      </c>
      <c r="D851" s="376"/>
      <c r="E851" s="246">
        <v>0</v>
      </c>
      <c r="F851" s="247"/>
      <c r="G851" s="248"/>
      <c r="H851" s="249"/>
      <c r="I851" s="243"/>
      <c r="J851" s="250"/>
      <c r="K851" s="243"/>
      <c r="M851" s="244" t="s">
        <v>1140</v>
      </c>
      <c r="O851" s="232"/>
    </row>
    <row r="852" spans="1:80">
      <c r="A852" s="241"/>
      <c r="B852" s="245"/>
      <c r="C852" s="375" t="s">
        <v>1149</v>
      </c>
      <c r="D852" s="376"/>
      <c r="E852" s="246">
        <v>0.63729999999999998</v>
      </c>
      <c r="F852" s="247"/>
      <c r="G852" s="248"/>
      <c r="H852" s="249"/>
      <c r="I852" s="243"/>
      <c r="J852" s="250"/>
      <c r="K852" s="243"/>
      <c r="M852" s="244" t="s">
        <v>1149</v>
      </c>
      <c r="O852" s="232"/>
    </row>
    <row r="853" spans="1:80">
      <c r="A853" s="233">
        <v>281</v>
      </c>
      <c r="B853" s="234" t="s">
        <v>1150</v>
      </c>
      <c r="C853" s="235" t="s">
        <v>1151</v>
      </c>
      <c r="D853" s="236" t="s">
        <v>1886</v>
      </c>
      <c r="E853" s="237">
        <v>1.5322</v>
      </c>
      <c r="F853" s="237">
        <v>0</v>
      </c>
      <c r="G853" s="238">
        <f>E853*F853</f>
        <v>0</v>
      </c>
      <c r="H853" s="239">
        <v>1</v>
      </c>
      <c r="I853" s="240">
        <f>E853*H853</f>
        <v>1.5322</v>
      </c>
      <c r="J853" s="239"/>
      <c r="K853" s="240">
        <f>E853*J853</f>
        <v>0</v>
      </c>
      <c r="O853" s="232">
        <v>2</v>
      </c>
      <c r="AA853" s="205">
        <v>3</v>
      </c>
      <c r="AB853" s="205">
        <v>7</v>
      </c>
      <c r="AC853" s="205">
        <v>13480910</v>
      </c>
      <c r="AZ853" s="205">
        <v>2</v>
      </c>
      <c r="BA853" s="205">
        <f>IF(AZ853=1,G853,0)</f>
        <v>0</v>
      </c>
      <c r="BB853" s="205">
        <f>IF(AZ853=2,G853,0)</f>
        <v>0</v>
      </c>
      <c r="BC853" s="205">
        <f>IF(AZ853=3,G853,0)</f>
        <v>0</v>
      </c>
      <c r="BD853" s="205">
        <f>IF(AZ853=4,G853,0)</f>
        <v>0</v>
      </c>
      <c r="BE853" s="205">
        <f>IF(AZ853=5,G853,0)</f>
        <v>0</v>
      </c>
      <c r="CA853" s="232">
        <v>3</v>
      </c>
      <c r="CB853" s="232">
        <v>7</v>
      </c>
    </row>
    <row r="854" spans="1:80">
      <c r="A854" s="241"/>
      <c r="B854" s="245"/>
      <c r="C854" s="375" t="s">
        <v>1140</v>
      </c>
      <c r="D854" s="376"/>
      <c r="E854" s="246">
        <v>0</v>
      </c>
      <c r="F854" s="247"/>
      <c r="G854" s="248"/>
      <c r="H854" s="249"/>
      <c r="I854" s="243"/>
      <c r="J854" s="250"/>
      <c r="K854" s="243"/>
      <c r="M854" s="244" t="s">
        <v>1140</v>
      </c>
      <c r="O854" s="232"/>
    </row>
    <row r="855" spans="1:80">
      <c r="A855" s="241"/>
      <c r="B855" s="245"/>
      <c r="C855" s="375" t="s">
        <v>1152</v>
      </c>
      <c r="D855" s="376"/>
      <c r="E855" s="246">
        <v>0.88649999999999995</v>
      </c>
      <c r="F855" s="247"/>
      <c r="G855" s="248"/>
      <c r="H855" s="249"/>
      <c r="I855" s="243"/>
      <c r="J855" s="250"/>
      <c r="K855" s="243"/>
      <c r="M855" s="244" t="s">
        <v>1152</v>
      </c>
      <c r="O855" s="232"/>
    </row>
    <row r="856" spans="1:80">
      <c r="A856" s="241"/>
      <c r="B856" s="245"/>
      <c r="C856" s="375" t="s">
        <v>1153</v>
      </c>
      <c r="D856" s="376"/>
      <c r="E856" s="246">
        <v>0.25059999999999999</v>
      </c>
      <c r="F856" s="247"/>
      <c r="G856" s="248"/>
      <c r="H856" s="249"/>
      <c r="I856" s="243"/>
      <c r="J856" s="250"/>
      <c r="K856" s="243"/>
      <c r="M856" s="244" t="s">
        <v>1153</v>
      </c>
      <c r="O856" s="232"/>
    </row>
    <row r="857" spans="1:80">
      <c r="A857" s="241"/>
      <c r="B857" s="245"/>
      <c r="C857" s="375" t="s">
        <v>1154</v>
      </c>
      <c r="D857" s="376"/>
      <c r="E857" s="246">
        <v>0.39510000000000001</v>
      </c>
      <c r="F857" s="247"/>
      <c r="G857" s="248"/>
      <c r="H857" s="249"/>
      <c r="I857" s="243"/>
      <c r="J857" s="250"/>
      <c r="K857" s="243"/>
      <c r="M857" s="244" t="s">
        <v>1154</v>
      </c>
      <c r="O857" s="232"/>
    </row>
    <row r="858" spans="1:80">
      <c r="A858" s="233">
        <v>282</v>
      </c>
      <c r="B858" s="234" t="s">
        <v>1155</v>
      </c>
      <c r="C858" s="235" t="s">
        <v>1156</v>
      </c>
      <c r="D858" s="236" t="s">
        <v>1886</v>
      </c>
      <c r="E858" s="237">
        <v>4.2369000000000003</v>
      </c>
      <c r="F858" s="237">
        <v>0</v>
      </c>
      <c r="G858" s="238">
        <f>E858*F858</f>
        <v>0</v>
      </c>
      <c r="H858" s="239">
        <v>1</v>
      </c>
      <c r="I858" s="240">
        <f>E858*H858</f>
        <v>4.2369000000000003</v>
      </c>
      <c r="J858" s="239"/>
      <c r="K858" s="240">
        <f>E858*J858</f>
        <v>0</v>
      </c>
      <c r="O858" s="232">
        <v>2</v>
      </c>
      <c r="AA858" s="205">
        <v>3</v>
      </c>
      <c r="AB858" s="205">
        <v>7</v>
      </c>
      <c r="AC858" s="205">
        <v>13480925</v>
      </c>
      <c r="AZ858" s="205">
        <v>2</v>
      </c>
      <c r="BA858" s="205">
        <f>IF(AZ858=1,G858,0)</f>
        <v>0</v>
      </c>
      <c r="BB858" s="205">
        <f>IF(AZ858=2,G858,0)</f>
        <v>0</v>
      </c>
      <c r="BC858" s="205">
        <f>IF(AZ858=3,G858,0)</f>
        <v>0</v>
      </c>
      <c r="BD858" s="205">
        <f>IF(AZ858=4,G858,0)</f>
        <v>0</v>
      </c>
      <c r="BE858" s="205">
        <f>IF(AZ858=5,G858,0)</f>
        <v>0</v>
      </c>
      <c r="CA858" s="232">
        <v>3</v>
      </c>
      <c r="CB858" s="232">
        <v>7</v>
      </c>
    </row>
    <row r="859" spans="1:80">
      <c r="A859" s="241"/>
      <c r="B859" s="245"/>
      <c r="C859" s="375" t="s">
        <v>1140</v>
      </c>
      <c r="D859" s="376"/>
      <c r="E859" s="246">
        <v>0</v>
      </c>
      <c r="F859" s="247"/>
      <c r="G859" s="248"/>
      <c r="H859" s="249"/>
      <c r="I859" s="243"/>
      <c r="J859" s="250"/>
      <c r="K859" s="243"/>
      <c r="M859" s="244" t="s">
        <v>1140</v>
      </c>
      <c r="O859" s="232"/>
    </row>
    <row r="860" spans="1:80">
      <c r="A860" s="241"/>
      <c r="B860" s="245"/>
      <c r="C860" s="375" t="s">
        <v>1157</v>
      </c>
      <c r="D860" s="376"/>
      <c r="E860" s="246">
        <v>4.2369000000000003</v>
      </c>
      <c r="F860" s="247"/>
      <c r="G860" s="248"/>
      <c r="H860" s="249"/>
      <c r="I860" s="243"/>
      <c r="J860" s="250"/>
      <c r="K860" s="243"/>
      <c r="M860" s="244" t="s">
        <v>1157</v>
      </c>
      <c r="O860" s="232"/>
    </row>
    <row r="861" spans="1:80">
      <c r="A861" s="233">
        <v>283</v>
      </c>
      <c r="B861" s="234" t="s">
        <v>1158</v>
      </c>
      <c r="C861" s="235" t="s">
        <v>1159</v>
      </c>
      <c r="D861" s="236" t="s">
        <v>1886</v>
      </c>
      <c r="E861" s="237">
        <v>1.9176</v>
      </c>
      <c r="F861" s="237">
        <v>0</v>
      </c>
      <c r="G861" s="238">
        <f>E861*F861</f>
        <v>0</v>
      </c>
      <c r="H861" s="239">
        <v>1</v>
      </c>
      <c r="I861" s="240">
        <f>E861*H861</f>
        <v>1.9176</v>
      </c>
      <c r="J861" s="239"/>
      <c r="K861" s="240">
        <f>E861*J861</f>
        <v>0</v>
      </c>
      <c r="O861" s="232">
        <v>2</v>
      </c>
      <c r="AA861" s="205">
        <v>3</v>
      </c>
      <c r="AB861" s="205">
        <v>7</v>
      </c>
      <c r="AC861" s="205">
        <v>13487140</v>
      </c>
      <c r="AZ861" s="205">
        <v>2</v>
      </c>
      <c r="BA861" s="205">
        <f>IF(AZ861=1,G861,0)</f>
        <v>0</v>
      </c>
      <c r="BB861" s="205">
        <f>IF(AZ861=2,G861,0)</f>
        <v>0</v>
      </c>
      <c r="BC861" s="205">
        <f>IF(AZ861=3,G861,0)</f>
        <v>0</v>
      </c>
      <c r="BD861" s="205">
        <f>IF(AZ861=4,G861,0)</f>
        <v>0</v>
      </c>
      <c r="BE861" s="205">
        <f>IF(AZ861=5,G861,0)</f>
        <v>0</v>
      </c>
      <c r="CA861" s="232">
        <v>3</v>
      </c>
      <c r="CB861" s="232">
        <v>7</v>
      </c>
    </row>
    <row r="862" spans="1:80">
      <c r="A862" s="241"/>
      <c r="B862" s="245"/>
      <c r="C862" s="375" t="s">
        <v>1140</v>
      </c>
      <c r="D862" s="376"/>
      <c r="E862" s="246">
        <v>0</v>
      </c>
      <c r="F862" s="247"/>
      <c r="G862" s="248"/>
      <c r="H862" s="249"/>
      <c r="I862" s="243"/>
      <c r="J862" s="250"/>
      <c r="K862" s="243"/>
      <c r="M862" s="244" t="s">
        <v>1140</v>
      </c>
      <c r="O862" s="232"/>
    </row>
    <row r="863" spans="1:80">
      <c r="A863" s="241"/>
      <c r="B863" s="245"/>
      <c r="C863" s="375" t="s">
        <v>1160</v>
      </c>
      <c r="D863" s="376"/>
      <c r="E863" s="246">
        <v>1.9176</v>
      </c>
      <c r="F863" s="247"/>
      <c r="G863" s="248"/>
      <c r="H863" s="249"/>
      <c r="I863" s="243"/>
      <c r="J863" s="250"/>
      <c r="K863" s="243"/>
      <c r="M863" s="244" t="s">
        <v>1160</v>
      </c>
      <c r="O863" s="232"/>
    </row>
    <row r="864" spans="1:80">
      <c r="A864" s="233">
        <v>284</v>
      </c>
      <c r="B864" s="234" t="s">
        <v>1161</v>
      </c>
      <c r="C864" s="235" t="s">
        <v>1162</v>
      </c>
      <c r="D864" s="236" t="s">
        <v>1886</v>
      </c>
      <c r="E864" s="237">
        <v>0.10780000000000001</v>
      </c>
      <c r="F864" s="237">
        <v>0</v>
      </c>
      <c r="G864" s="238">
        <f>E864*F864</f>
        <v>0</v>
      </c>
      <c r="H864" s="239">
        <v>1</v>
      </c>
      <c r="I864" s="240">
        <f>E864*H864</f>
        <v>0.10780000000000001</v>
      </c>
      <c r="J864" s="239"/>
      <c r="K864" s="240">
        <f>E864*J864</f>
        <v>0</v>
      </c>
      <c r="O864" s="232">
        <v>2</v>
      </c>
      <c r="AA864" s="205">
        <v>3</v>
      </c>
      <c r="AB864" s="205">
        <v>7</v>
      </c>
      <c r="AC864" s="205">
        <v>13611228</v>
      </c>
      <c r="AZ864" s="205">
        <v>2</v>
      </c>
      <c r="BA864" s="205">
        <f>IF(AZ864=1,G864,0)</f>
        <v>0</v>
      </c>
      <c r="BB864" s="205">
        <f>IF(AZ864=2,G864,0)</f>
        <v>0</v>
      </c>
      <c r="BC864" s="205">
        <f>IF(AZ864=3,G864,0)</f>
        <v>0</v>
      </c>
      <c r="BD864" s="205">
        <f>IF(AZ864=4,G864,0)</f>
        <v>0</v>
      </c>
      <c r="BE864" s="205">
        <f>IF(AZ864=5,G864,0)</f>
        <v>0</v>
      </c>
      <c r="CA864" s="232">
        <v>3</v>
      </c>
      <c r="CB864" s="232">
        <v>7</v>
      </c>
    </row>
    <row r="865" spans="1:80">
      <c r="A865" s="241"/>
      <c r="B865" s="245"/>
      <c r="C865" s="375" t="s">
        <v>1140</v>
      </c>
      <c r="D865" s="376"/>
      <c r="E865" s="246">
        <v>0</v>
      </c>
      <c r="F865" s="247"/>
      <c r="G865" s="248"/>
      <c r="H865" s="249"/>
      <c r="I865" s="243"/>
      <c r="J865" s="250"/>
      <c r="K865" s="243"/>
      <c r="M865" s="244" t="s">
        <v>1140</v>
      </c>
      <c r="O865" s="232"/>
    </row>
    <row r="866" spans="1:80">
      <c r="A866" s="241"/>
      <c r="B866" s="245"/>
      <c r="C866" s="375" t="s">
        <v>1163</v>
      </c>
      <c r="D866" s="376"/>
      <c r="E866" s="246">
        <v>0.10780000000000001</v>
      </c>
      <c r="F866" s="247"/>
      <c r="G866" s="248"/>
      <c r="H866" s="249"/>
      <c r="I866" s="243"/>
      <c r="J866" s="250"/>
      <c r="K866" s="243"/>
      <c r="M866" s="244" t="s">
        <v>1163</v>
      </c>
      <c r="O866" s="232"/>
    </row>
    <row r="867" spans="1:80">
      <c r="A867" s="233">
        <v>285</v>
      </c>
      <c r="B867" s="234" t="s">
        <v>1164</v>
      </c>
      <c r="C867" s="235" t="s">
        <v>1165</v>
      </c>
      <c r="D867" s="236" t="s">
        <v>1772</v>
      </c>
      <c r="E867" s="237">
        <v>9.8203978000000003</v>
      </c>
      <c r="F867" s="237">
        <v>0</v>
      </c>
      <c r="G867" s="238">
        <f>E867*F867</f>
        <v>0</v>
      </c>
      <c r="H867" s="239">
        <v>0</v>
      </c>
      <c r="I867" s="240">
        <f>E867*H867</f>
        <v>0</v>
      </c>
      <c r="J867" s="239"/>
      <c r="K867" s="240">
        <f>E867*J867</f>
        <v>0</v>
      </c>
      <c r="O867" s="232">
        <v>2</v>
      </c>
      <c r="AA867" s="205">
        <v>7</v>
      </c>
      <c r="AB867" s="205">
        <v>1001</v>
      </c>
      <c r="AC867" s="205">
        <v>5</v>
      </c>
      <c r="AZ867" s="205">
        <v>2</v>
      </c>
      <c r="BA867" s="205">
        <f>IF(AZ867=1,G867,0)</f>
        <v>0</v>
      </c>
      <c r="BB867" s="205">
        <f>IF(AZ867=2,G867,0)</f>
        <v>0</v>
      </c>
      <c r="BC867" s="205">
        <f>IF(AZ867=3,G867,0)</f>
        <v>0</v>
      </c>
      <c r="BD867" s="205">
        <f>IF(AZ867=4,G867,0)</f>
        <v>0</v>
      </c>
      <c r="BE867" s="205">
        <f>IF(AZ867=5,G867,0)</f>
        <v>0</v>
      </c>
      <c r="CA867" s="232">
        <v>7</v>
      </c>
      <c r="CB867" s="232">
        <v>1001</v>
      </c>
    </row>
    <row r="868" spans="1:80">
      <c r="A868" s="251"/>
      <c r="B868" s="252" t="s">
        <v>1662</v>
      </c>
      <c r="C868" s="253" t="s">
        <v>1094</v>
      </c>
      <c r="D868" s="254"/>
      <c r="E868" s="255"/>
      <c r="F868" s="256"/>
      <c r="G868" s="257">
        <f>SUM(G805:G867)</f>
        <v>0</v>
      </c>
      <c r="H868" s="258"/>
      <c r="I868" s="259">
        <f>SUM(I805:I867)</f>
        <v>9.8203978000000003</v>
      </c>
      <c r="J868" s="258"/>
      <c r="K868" s="259">
        <f>SUM(K805:K867)</f>
        <v>0</v>
      </c>
      <c r="O868" s="232">
        <v>4</v>
      </c>
      <c r="BA868" s="260">
        <f>SUM(BA805:BA867)</f>
        <v>0</v>
      </c>
      <c r="BB868" s="260">
        <f>SUM(BB805:BB867)</f>
        <v>0</v>
      </c>
      <c r="BC868" s="260">
        <f>SUM(BC805:BC867)</f>
        <v>0</v>
      </c>
      <c r="BD868" s="260">
        <f>SUM(BD805:BD867)</f>
        <v>0</v>
      </c>
      <c r="BE868" s="260">
        <f>SUM(BE805:BE867)</f>
        <v>0</v>
      </c>
    </row>
    <row r="869" spans="1:80">
      <c r="A869" s="222" t="s">
        <v>1659</v>
      </c>
      <c r="B869" s="223" t="s">
        <v>1166</v>
      </c>
      <c r="C869" s="224" t="s">
        <v>1167</v>
      </c>
      <c r="D869" s="225"/>
      <c r="E869" s="226"/>
      <c r="F869" s="226"/>
      <c r="G869" s="227"/>
      <c r="H869" s="228"/>
      <c r="I869" s="229"/>
      <c r="J869" s="230"/>
      <c r="K869" s="231"/>
      <c r="O869" s="232">
        <v>1</v>
      </c>
    </row>
    <row r="870" spans="1:80">
      <c r="A870" s="233">
        <v>286</v>
      </c>
      <c r="B870" s="234" t="s">
        <v>1169</v>
      </c>
      <c r="C870" s="235" t="s">
        <v>1170</v>
      </c>
      <c r="D870" s="236" t="s">
        <v>1739</v>
      </c>
      <c r="E870" s="237">
        <v>208.23</v>
      </c>
      <c r="F870" s="237">
        <v>0</v>
      </c>
      <c r="G870" s="238">
        <f>E870*F870</f>
        <v>0</v>
      </c>
      <c r="H870" s="239">
        <v>1.1E-4</v>
      </c>
      <c r="I870" s="240">
        <f>E870*H870</f>
        <v>2.29053E-2</v>
      </c>
      <c r="J870" s="239">
        <v>0</v>
      </c>
      <c r="K870" s="240">
        <f>E870*J870</f>
        <v>0</v>
      </c>
      <c r="O870" s="232">
        <v>2</v>
      </c>
      <c r="AA870" s="205">
        <v>1</v>
      </c>
      <c r="AB870" s="205">
        <v>7</v>
      </c>
      <c r="AC870" s="205">
        <v>7</v>
      </c>
      <c r="AZ870" s="205">
        <v>2</v>
      </c>
      <c r="BA870" s="205">
        <f>IF(AZ870=1,G870,0)</f>
        <v>0</v>
      </c>
      <c r="BB870" s="205">
        <f>IF(AZ870=2,G870,0)</f>
        <v>0</v>
      </c>
      <c r="BC870" s="205">
        <f>IF(AZ870=3,G870,0)</f>
        <v>0</v>
      </c>
      <c r="BD870" s="205">
        <f>IF(AZ870=4,G870,0)</f>
        <v>0</v>
      </c>
      <c r="BE870" s="205">
        <f>IF(AZ870=5,G870,0)</f>
        <v>0</v>
      </c>
      <c r="CA870" s="232">
        <v>1</v>
      </c>
      <c r="CB870" s="232">
        <v>7</v>
      </c>
    </row>
    <row r="871" spans="1:80">
      <c r="A871" s="241"/>
      <c r="B871" s="245"/>
      <c r="C871" s="375" t="s">
        <v>1171</v>
      </c>
      <c r="D871" s="376"/>
      <c r="E871" s="246">
        <v>208.23</v>
      </c>
      <c r="F871" s="247"/>
      <c r="G871" s="248"/>
      <c r="H871" s="249"/>
      <c r="I871" s="243"/>
      <c r="J871" s="250"/>
      <c r="K871" s="243"/>
      <c r="M871" s="244" t="s">
        <v>1171</v>
      </c>
      <c r="O871" s="232"/>
    </row>
    <row r="872" spans="1:80" ht="22.5">
      <c r="A872" s="233">
        <v>287</v>
      </c>
      <c r="B872" s="234" t="s">
        <v>1172</v>
      </c>
      <c r="C872" s="235" t="s">
        <v>1173</v>
      </c>
      <c r="D872" s="236" t="s">
        <v>1856</v>
      </c>
      <c r="E872" s="237">
        <v>126.97499999999999</v>
      </c>
      <c r="F872" s="237">
        <v>0</v>
      </c>
      <c r="G872" s="238">
        <f>E872*F872</f>
        <v>0</v>
      </c>
      <c r="H872" s="239">
        <v>3.2000000000000003E-4</v>
      </c>
      <c r="I872" s="240">
        <f>E872*H872</f>
        <v>4.0632000000000001E-2</v>
      </c>
      <c r="J872" s="239">
        <v>0</v>
      </c>
      <c r="K872" s="240">
        <f>E872*J872</f>
        <v>0</v>
      </c>
      <c r="O872" s="232">
        <v>2</v>
      </c>
      <c r="AA872" s="205">
        <v>1</v>
      </c>
      <c r="AB872" s="205">
        <v>7</v>
      </c>
      <c r="AC872" s="205">
        <v>7</v>
      </c>
      <c r="AZ872" s="205">
        <v>2</v>
      </c>
      <c r="BA872" s="205">
        <f>IF(AZ872=1,G872,0)</f>
        <v>0</v>
      </c>
      <c r="BB872" s="205">
        <f>IF(AZ872=2,G872,0)</f>
        <v>0</v>
      </c>
      <c r="BC872" s="205">
        <f>IF(AZ872=3,G872,0)</f>
        <v>0</v>
      </c>
      <c r="BD872" s="205">
        <f>IF(AZ872=4,G872,0)</f>
        <v>0</v>
      </c>
      <c r="BE872" s="205">
        <f>IF(AZ872=5,G872,0)</f>
        <v>0</v>
      </c>
      <c r="CA872" s="232">
        <v>1</v>
      </c>
      <c r="CB872" s="232">
        <v>7</v>
      </c>
    </row>
    <row r="873" spans="1:80" ht="22.5">
      <c r="A873" s="241"/>
      <c r="B873" s="245"/>
      <c r="C873" s="375" t="s">
        <v>1174</v>
      </c>
      <c r="D873" s="376"/>
      <c r="E873" s="246">
        <v>52.024999999999999</v>
      </c>
      <c r="F873" s="247"/>
      <c r="G873" s="248"/>
      <c r="H873" s="249"/>
      <c r="I873" s="243"/>
      <c r="J873" s="250"/>
      <c r="K873" s="243"/>
      <c r="M873" s="244" t="s">
        <v>1174</v>
      </c>
      <c r="O873" s="232"/>
    </row>
    <row r="874" spans="1:80" ht="22.5">
      <c r="A874" s="241"/>
      <c r="B874" s="245"/>
      <c r="C874" s="375" t="s">
        <v>1175</v>
      </c>
      <c r="D874" s="376"/>
      <c r="E874" s="246">
        <v>55</v>
      </c>
      <c r="F874" s="247"/>
      <c r="G874" s="248"/>
      <c r="H874" s="249"/>
      <c r="I874" s="243"/>
      <c r="J874" s="250"/>
      <c r="K874" s="243"/>
      <c r="M874" s="244" t="s">
        <v>1175</v>
      </c>
      <c r="O874" s="232"/>
    </row>
    <row r="875" spans="1:80">
      <c r="A875" s="241"/>
      <c r="B875" s="245"/>
      <c r="C875" s="375" t="s">
        <v>1176</v>
      </c>
      <c r="D875" s="376"/>
      <c r="E875" s="246">
        <v>-2.2999999999999998</v>
      </c>
      <c r="F875" s="247"/>
      <c r="G875" s="248"/>
      <c r="H875" s="249"/>
      <c r="I875" s="243"/>
      <c r="J875" s="250"/>
      <c r="K875" s="243"/>
      <c r="M875" s="244" t="s">
        <v>1176</v>
      </c>
      <c r="O875" s="232"/>
    </row>
    <row r="876" spans="1:80" ht="22.5">
      <c r="A876" s="241"/>
      <c r="B876" s="245"/>
      <c r="C876" s="375" t="s">
        <v>1177</v>
      </c>
      <c r="D876" s="376"/>
      <c r="E876" s="246">
        <v>22.25</v>
      </c>
      <c r="F876" s="247"/>
      <c r="G876" s="248"/>
      <c r="H876" s="249"/>
      <c r="I876" s="243"/>
      <c r="J876" s="250"/>
      <c r="K876" s="243"/>
      <c r="M876" s="244" t="s">
        <v>1177</v>
      </c>
      <c r="O876" s="232"/>
    </row>
    <row r="877" spans="1:80">
      <c r="A877" s="233">
        <v>288</v>
      </c>
      <c r="B877" s="234" t="s">
        <v>1178</v>
      </c>
      <c r="C877" s="235" t="s">
        <v>1179</v>
      </c>
      <c r="D877" s="236" t="s">
        <v>1856</v>
      </c>
      <c r="E877" s="237">
        <v>126.97499999999999</v>
      </c>
      <c r="F877" s="237">
        <v>0</v>
      </c>
      <c r="G877" s="238">
        <f>E877*F877</f>
        <v>0</v>
      </c>
      <c r="H877" s="239">
        <v>0</v>
      </c>
      <c r="I877" s="240">
        <f>E877*H877</f>
        <v>0</v>
      </c>
      <c r="J877" s="239">
        <v>0</v>
      </c>
      <c r="K877" s="240">
        <f>E877*J877</f>
        <v>0</v>
      </c>
      <c r="O877" s="232">
        <v>2</v>
      </c>
      <c r="AA877" s="205">
        <v>1</v>
      </c>
      <c r="AB877" s="205">
        <v>7</v>
      </c>
      <c r="AC877" s="205">
        <v>7</v>
      </c>
      <c r="AZ877" s="205">
        <v>2</v>
      </c>
      <c r="BA877" s="205">
        <f>IF(AZ877=1,G877,0)</f>
        <v>0</v>
      </c>
      <c r="BB877" s="205">
        <f>IF(AZ877=2,G877,0)</f>
        <v>0</v>
      </c>
      <c r="BC877" s="205">
        <f>IF(AZ877=3,G877,0)</f>
        <v>0</v>
      </c>
      <c r="BD877" s="205">
        <f>IF(AZ877=4,G877,0)</f>
        <v>0</v>
      </c>
      <c r="BE877" s="205">
        <f>IF(AZ877=5,G877,0)</f>
        <v>0</v>
      </c>
      <c r="CA877" s="232">
        <v>1</v>
      </c>
      <c r="CB877" s="232">
        <v>7</v>
      </c>
    </row>
    <row r="878" spans="1:80">
      <c r="A878" s="241"/>
      <c r="B878" s="245"/>
      <c r="C878" s="375" t="s">
        <v>1180</v>
      </c>
      <c r="D878" s="376"/>
      <c r="E878" s="246">
        <v>126.97499999999999</v>
      </c>
      <c r="F878" s="247"/>
      <c r="G878" s="248"/>
      <c r="H878" s="249"/>
      <c r="I878" s="243"/>
      <c r="J878" s="250"/>
      <c r="K878" s="243"/>
      <c r="M878" s="271">
        <v>126975</v>
      </c>
      <c r="O878" s="232"/>
    </row>
    <row r="879" spans="1:80" ht="22.5">
      <c r="A879" s="233">
        <v>289</v>
      </c>
      <c r="B879" s="234" t="s">
        <v>1181</v>
      </c>
      <c r="C879" s="235" t="s">
        <v>1182</v>
      </c>
      <c r="D879" s="236" t="s">
        <v>1739</v>
      </c>
      <c r="E879" s="237">
        <v>43.04</v>
      </c>
      <c r="F879" s="237">
        <v>0</v>
      </c>
      <c r="G879" s="238">
        <f>E879*F879</f>
        <v>0</v>
      </c>
      <c r="H879" s="239">
        <v>2.4299999999999999E-3</v>
      </c>
      <c r="I879" s="240">
        <f>E879*H879</f>
        <v>0.10458719999999999</v>
      </c>
      <c r="J879" s="239">
        <v>0</v>
      </c>
      <c r="K879" s="240">
        <f>E879*J879</f>
        <v>0</v>
      </c>
      <c r="O879" s="232">
        <v>2</v>
      </c>
      <c r="AA879" s="205">
        <v>1</v>
      </c>
      <c r="AB879" s="205">
        <v>7</v>
      </c>
      <c r="AC879" s="205">
        <v>7</v>
      </c>
      <c r="AZ879" s="205">
        <v>2</v>
      </c>
      <c r="BA879" s="205">
        <f>IF(AZ879=1,G879,0)</f>
        <v>0</v>
      </c>
      <c r="BB879" s="205">
        <f>IF(AZ879=2,G879,0)</f>
        <v>0</v>
      </c>
      <c r="BC879" s="205">
        <f>IF(AZ879=3,G879,0)</f>
        <v>0</v>
      </c>
      <c r="BD879" s="205">
        <f>IF(AZ879=4,G879,0)</f>
        <v>0</v>
      </c>
      <c r="BE879" s="205">
        <f>IF(AZ879=5,G879,0)</f>
        <v>0</v>
      </c>
      <c r="CA879" s="232">
        <v>1</v>
      </c>
      <c r="CB879" s="232">
        <v>7</v>
      </c>
    </row>
    <row r="880" spans="1:80">
      <c r="A880" s="241"/>
      <c r="B880" s="245"/>
      <c r="C880" s="375" t="s">
        <v>904</v>
      </c>
      <c r="D880" s="376"/>
      <c r="E880" s="246">
        <v>43.04</v>
      </c>
      <c r="F880" s="247"/>
      <c r="G880" s="248"/>
      <c r="H880" s="249"/>
      <c r="I880" s="243"/>
      <c r="J880" s="250"/>
      <c r="K880" s="243"/>
      <c r="M880" s="244" t="s">
        <v>904</v>
      </c>
      <c r="O880" s="232"/>
    </row>
    <row r="881" spans="1:80" ht="22.5">
      <c r="A881" s="233">
        <v>290</v>
      </c>
      <c r="B881" s="234" t="s">
        <v>1183</v>
      </c>
      <c r="C881" s="235" t="s">
        <v>1184</v>
      </c>
      <c r="D881" s="236" t="s">
        <v>1739</v>
      </c>
      <c r="E881" s="237">
        <v>165.19</v>
      </c>
      <c r="F881" s="237">
        <v>0</v>
      </c>
      <c r="G881" s="238">
        <f>E881*F881</f>
        <v>0</v>
      </c>
      <c r="H881" s="239">
        <v>3.0200000000000001E-3</v>
      </c>
      <c r="I881" s="240">
        <f>E881*H881</f>
        <v>0.49887380000000003</v>
      </c>
      <c r="J881" s="239">
        <v>0</v>
      </c>
      <c r="K881" s="240">
        <f>E881*J881</f>
        <v>0</v>
      </c>
      <c r="O881" s="232">
        <v>2</v>
      </c>
      <c r="AA881" s="205">
        <v>1</v>
      </c>
      <c r="AB881" s="205">
        <v>7</v>
      </c>
      <c r="AC881" s="205">
        <v>7</v>
      </c>
      <c r="AZ881" s="205">
        <v>2</v>
      </c>
      <c r="BA881" s="205">
        <f>IF(AZ881=1,G881,0)</f>
        <v>0</v>
      </c>
      <c r="BB881" s="205">
        <f>IF(AZ881=2,G881,0)</f>
        <v>0</v>
      </c>
      <c r="BC881" s="205">
        <f>IF(AZ881=3,G881,0)</f>
        <v>0</v>
      </c>
      <c r="BD881" s="205">
        <f>IF(AZ881=4,G881,0)</f>
        <v>0</v>
      </c>
      <c r="BE881" s="205">
        <f>IF(AZ881=5,G881,0)</f>
        <v>0</v>
      </c>
      <c r="CA881" s="232">
        <v>1</v>
      </c>
      <c r="CB881" s="232">
        <v>7</v>
      </c>
    </row>
    <row r="882" spans="1:80">
      <c r="A882" s="241"/>
      <c r="B882" s="245"/>
      <c r="C882" s="375" t="s">
        <v>903</v>
      </c>
      <c r="D882" s="376"/>
      <c r="E882" s="246">
        <v>165.19</v>
      </c>
      <c r="F882" s="247"/>
      <c r="G882" s="248"/>
      <c r="H882" s="249"/>
      <c r="I882" s="243"/>
      <c r="J882" s="250"/>
      <c r="K882" s="243"/>
      <c r="M882" s="244" t="s">
        <v>903</v>
      </c>
      <c r="O882" s="232"/>
    </row>
    <row r="883" spans="1:80" ht="22.5">
      <c r="A883" s="233">
        <v>291</v>
      </c>
      <c r="B883" s="234" t="s">
        <v>1185</v>
      </c>
      <c r="C883" s="235" t="s">
        <v>1186</v>
      </c>
      <c r="D883" s="236" t="s">
        <v>1856</v>
      </c>
      <c r="E883" s="237">
        <v>62.1</v>
      </c>
      <c r="F883" s="237">
        <v>0</v>
      </c>
      <c r="G883" s="238">
        <f>E883*F883</f>
        <v>0</v>
      </c>
      <c r="H883" s="239">
        <v>1.4999999999999999E-4</v>
      </c>
      <c r="I883" s="240">
        <f>E883*H883</f>
        <v>9.3149999999999986E-3</v>
      </c>
      <c r="J883" s="239">
        <v>0</v>
      </c>
      <c r="K883" s="240">
        <f>E883*J883</f>
        <v>0</v>
      </c>
      <c r="O883" s="232">
        <v>2</v>
      </c>
      <c r="AA883" s="205">
        <v>1</v>
      </c>
      <c r="AB883" s="205">
        <v>7</v>
      </c>
      <c r="AC883" s="205">
        <v>7</v>
      </c>
      <c r="AZ883" s="205">
        <v>2</v>
      </c>
      <c r="BA883" s="205">
        <f>IF(AZ883=1,G883,0)</f>
        <v>0</v>
      </c>
      <c r="BB883" s="205">
        <f>IF(AZ883=2,G883,0)</f>
        <v>0</v>
      </c>
      <c r="BC883" s="205">
        <f>IF(AZ883=3,G883,0)</f>
        <v>0</v>
      </c>
      <c r="BD883" s="205">
        <f>IF(AZ883=4,G883,0)</f>
        <v>0</v>
      </c>
      <c r="BE883" s="205">
        <f>IF(AZ883=5,G883,0)</f>
        <v>0</v>
      </c>
      <c r="CA883" s="232">
        <v>1</v>
      </c>
      <c r="CB883" s="232">
        <v>7</v>
      </c>
    </row>
    <row r="884" spans="1:80" ht="22.5">
      <c r="A884" s="241"/>
      <c r="B884" s="245"/>
      <c r="C884" s="375" t="s">
        <v>1187</v>
      </c>
      <c r="D884" s="376"/>
      <c r="E884" s="246">
        <v>49.8</v>
      </c>
      <c r="F884" s="247"/>
      <c r="G884" s="248"/>
      <c r="H884" s="249"/>
      <c r="I884" s="243"/>
      <c r="J884" s="250"/>
      <c r="K884" s="243"/>
      <c r="M884" s="244" t="s">
        <v>1187</v>
      </c>
      <c r="O884" s="232"/>
    </row>
    <row r="885" spans="1:80">
      <c r="A885" s="241"/>
      <c r="B885" s="245"/>
      <c r="C885" s="375" t="s">
        <v>1188</v>
      </c>
      <c r="D885" s="376"/>
      <c r="E885" s="246">
        <v>12.3</v>
      </c>
      <c r="F885" s="247"/>
      <c r="G885" s="248"/>
      <c r="H885" s="249"/>
      <c r="I885" s="243"/>
      <c r="J885" s="250"/>
      <c r="K885" s="243"/>
      <c r="M885" s="244" t="s">
        <v>1188</v>
      </c>
      <c r="O885" s="232"/>
    </row>
    <row r="886" spans="1:80">
      <c r="A886" s="233">
        <v>292</v>
      </c>
      <c r="B886" s="234" t="s">
        <v>1189</v>
      </c>
      <c r="C886" s="235" t="s">
        <v>1190</v>
      </c>
      <c r="D886" s="236" t="s">
        <v>1856</v>
      </c>
      <c r="E886" s="237">
        <v>50.45</v>
      </c>
      <c r="F886" s="237">
        <v>0</v>
      </c>
      <c r="G886" s="238">
        <f>E886*F886</f>
        <v>0</v>
      </c>
      <c r="H886" s="239">
        <v>2.3000000000000001E-4</v>
      </c>
      <c r="I886" s="240">
        <f>E886*H886</f>
        <v>1.1603500000000001E-2</v>
      </c>
      <c r="J886" s="239">
        <v>0</v>
      </c>
      <c r="K886" s="240">
        <f>E886*J886</f>
        <v>0</v>
      </c>
      <c r="O886" s="232">
        <v>2</v>
      </c>
      <c r="AA886" s="205">
        <v>1</v>
      </c>
      <c r="AB886" s="205">
        <v>7</v>
      </c>
      <c r="AC886" s="205">
        <v>7</v>
      </c>
      <c r="AZ886" s="205">
        <v>2</v>
      </c>
      <c r="BA886" s="205">
        <f>IF(AZ886=1,G886,0)</f>
        <v>0</v>
      </c>
      <c r="BB886" s="205">
        <f>IF(AZ886=2,G886,0)</f>
        <v>0</v>
      </c>
      <c r="BC886" s="205">
        <f>IF(AZ886=3,G886,0)</f>
        <v>0</v>
      </c>
      <c r="BD886" s="205">
        <f>IF(AZ886=4,G886,0)</f>
        <v>0</v>
      </c>
      <c r="BE886" s="205">
        <f>IF(AZ886=5,G886,0)</f>
        <v>0</v>
      </c>
      <c r="CA886" s="232">
        <v>1</v>
      </c>
      <c r="CB886" s="232">
        <v>7</v>
      </c>
    </row>
    <row r="887" spans="1:80" ht="22.5">
      <c r="A887" s="241"/>
      <c r="B887" s="245"/>
      <c r="C887" s="375" t="s">
        <v>1191</v>
      </c>
      <c r="D887" s="376"/>
      <c r="E887" s="246">
        <v>38</v>
      </c>
      <c r="F887" s="247"/>
      <c r="G887" s="248"/>
      <c r="H887" s="249"/>
      <c r="I887" s="243"/>
      <c r="J887" s="250"/>
      <c r="K887" s="243"/>
      <c r="M887" s="244" t="s">
        <v>1191</v>
      </c>
      <c r="O887" s="232"/>
    </row>
    <row r="888" spans="1:80">
      <c r="A888" s="241"/>
      <c r="B888" s="245"/>
      <c r="C888" s="375" t="s">
        <v>1192</v>
      </c>
      <c r="D888" s="376"/>
      <c r="E888" s="246">
        <v>12.45</v>
      </c>
      <c r="F888" s="247"/>
      <c r="G888" s="248"/>
      <c r="H888" s="249"/>
      <c r="I888" s="243"/>
      <c r="J888" s="250"/>
      <c r="K888" s="243"/>
      <c r="M888" s="244" t="s">
        <v>1192</v>
      </c>
      <c r="O888" s="232"/>
    </row>
    <row r="889" spans="1:80">
      <c r="A889" s="233">
        <v>293</v>
      </c>
      <c r="B889" s="234" t="s">
        <v>1193</v>
      </c>
      <c r="C889" s="235" t="s">
        <v>1194</v>
      </c>
      <c r="D889" s="236" t="s">
        <v>1856</v>
      </c>
      <c r="E889" s="237">
        <v>207.53</v>
      </c>
      <c r="F889" s="237">
        <v>0</v>
      </c>
      <c r="G889" s="238">
        <f>E889*F889</f>
        <v>0</v>
      </c>
      <c r="H889" s="239">
        <v>4.0000000000000003E-5</v>
      </c>
      <c r="I889" s="240">
        <f>E889*H889</f>
        <v>8.3011999999999999E-3</v>
      </c>
      <c r="J889" s="239">
        <v>0</v>
      </c>
      <c r="K889" s="240">
        <f>E889*J889</f>
        <v>0</v>
      </c>
      <c r="O889" s="232">
        <v>2</v>
      </c>
      <c r="AA889" s="205">
        <v>1</v>
      </c>
      <c r="AB889" s="205">
        <v>7</v>
      </c>
      <c r="AC889" s="205">
        <v>7</v>
      </c>
      <c r="AZ889" s="205">
        <v>2</v>
      </c>
      <c r="BA889" s="205">
        <f>IF(AZ889=1,G889,0)</f>
        <v>0</v>
      </c>
      <c r="BB889" s="205">
        <f>IF(AZ889=2,G889,0)</f>
        <v>0</v>
      </c>
      <c r="BC889" s="205">
        <f>IF(AZ889=3,G889,0)</f>
        <v>0</v>
      </c>
      <c r="BD889" s="205">
        <f>IF(AZ889=4,G889,0)</f>
        <v>0</v>
      </c>
      <c r="BE889" s="205">
        <f>IF(AZ889=5,G889,0)</f>
        <v>0</v>
      </c>
      <c r="CA889" s="232">
        <v>1</v>
      </c>
      <c r="CB889" s="232">
        <v>7</v>
      </c>
    </row>
    <row r="890" spans="1:80">
      <c r="A890" s="241"/>
      <c r="B890" s="245"/>
      <c r="C890" s="375" t="s">
        <v>1195</v>
      </c>
      <c r="D890" s="376"/>
      <c r="E890" s="246">
        <v>126.97499999999999</v>
      </c>
      <c r="F890" s="247"/>
      <c r="G890" s="248"/>
      <c r="H890" s="249"/>
      <c r="I890" s="243"/>
      <c r="J890" s="250"/>
      <c r="K890" s="243"/>
      <c r="M890" s="244" t="s">
        <v>1195</v>
      </c>
      <c r="O890" s="232"/>
    </row>
    <row r="891" spans="1:80" ht="33.75">
      <c r="A891" s="241"/>
      <c r="B891" s="245"/>
      <c r="C891" s="375" t="s">
        <v>1196</v>
      </c>
      <c r="D891" s="376"/>
      <c r="E891" s="246">
        <v>31.47</v>
      </c>
      <c r="F891" s="247"/>
      <c r="G891" s="248"/>
      <c r="H891" s="249"/>
      <c r="I891" s="243"/>
      <c r="J891" s="250"/>
      <c r="K891" s="243"/>
      <c r="M891" s="244" t="s">
        <v>1196</v>
      </c>
      <c r="O891" s="232"/>
    </row>
    <row r="892" spans="1:80" ht="22.5">
      <c r="A892" s="241"/>
      <c r="B892" s="245"/>
      <c r="C892" s="375" t="s">
        <v>1197</v>
      </c>
      <c r="D892" s="376"/>
      <c r="E892" s="246">
        <v>25.25</v>
      </c>
      <c r="F892" s="247"/>
      <c r="G892" s="248"/>
      <c r="H892" s="249"/>
      <c r="I892" s="243"/>
      <c r="J892" s="250"/>
      <c r="K892" s="243"/>
      <c r="M892" s="244" t="s">
        <v>1197</v>
      </c>
      <c r="O892" s="232"/>
    </row>
    <row r="893" spans="1:80" ht="22.5">
      <c r="A893" s="241"/>
      <c r="B893" s="245"/>
      <c r="C893" s="375" t="s">
        <v>1198</v>
      </c>
      <c r="D893" s="376"/>
      <c r="E893" s="246">
        <v>22.434999999999999</v>
      </c>
      <c r="F893" s="247"/>
      <c r="G893" s="248"/>
      <c r="H893" s="249"/>
      <c r="I893" s="243"/>
      <c r="J893" s="250"/>
      <c r="K893" s="243"/>
      <c r="M893" s="244" t="s">
        <v>1198</v>
      </c>
      <c r="O893" s="232"/>
    </row>
    <row r="894" spans="1:80">
      <c r="A894" s="241"/>
      <c r="B894" s="245"/>
      <c r="C894" s="375" t="s">
        <v>1199</v>
      </c>
      <c r="D894" s="376"/>
      <c r="E894" s="246">
        <v>1.4</v>
      </c>
      <c r="F894" s="247"/>
      <c r="G894" s="248"/>
      <c r="H894" s="249"/>
      <c r="I894" s="243"/>
      <c r="J894" s="250"/>
      <c r="K894" s="243"/>
      <c r="M894" s="244" t="s">
        <v>1199</v>
      </c>
      <c r="O894" s="232"/>
    </row>
    <row r="895" spans="1:80">
      <c r="A895" s="233">
        <v>294</v>
      </c>
      <c r="B895" s="234" t="s">
        <v>1200</v>
      </c>
      <c r="C895" s="235" t="s">
        <v>1201</v>
      </c>
      <c r="D895" s="236" t="s">
        <v>1739</v>
      </c>
      <c r="E895" s="237">
        <v>30.11</v>
      </c>
      <c r="F895" s="237">
        <v>0</v>
      </c>
      <c r="G895" s="238">
        <f>E895*F895</f>
        <v>0</v>
      </c>
      <c r="H895" s="239">
        <v>0</v>
      </c>
      <c r="I895" s="240">
        <f>E895*H895</f>
        <v>0</v>
      </c>
      <c r="J895" s="239">
        <v>0</v>
      </c>
      <c r="K895" s="240">
        <f>E895*J895</f>
        <v>0</v>
      </c>
      <c r="O895" s="232">
        <v>2</v>
      </c>
      <c r="AA895" s="205">
        <v>1</v>
      </c>
      <c r="AB895" s="205">
        <v>7</v>
      </c>
      <c r="AC895" s="205">
        <v>7</v>
      </c>
      <c r="AZ895" s="205">
        <v>2</v>
      </c>
      <c r="BA895" s="205">
        <f>IF(AZ895=1,G895,0)</f>
        <v>0</v>
      </c>
      <c r="BB895" s="205">
        <f>IF(AZ895=2,G895,0)</f>
        <v>0</v>
      </c>
      <c r="BC895" s="205">
        <f>IF(AZ895=3,G895,0)</f>
        <v>0</v>
      </c>
      <c r="BD895" s="205">
        <f>IF(AZ895=4,G895,0)</f>
        <v>0</v>
      </c>
      <c r="BE895" s="205">
        <f>IF(AZ895=5,G895,0)</f>
        <v>0</v>
      </c>
      <c r="CA895" s="232">
        <v>1</v>
      </c>
      <c r="CB895" s="232">
        <v>7</v>
      </c>
    </row>
    <row r="896" spans="1:80">
      <c r="A896" s="241"/>
      <c r="B896" s="245"/>
      <c r="C896" s="375" t="s">
        <v>1202</v>
      </c>
      <c r="D896" s="376"/>
      <c r="E896" s="246">
        <v>30.11</v>
      </c>
      <c r="F896" s="247"/>
      <c r="G896" s="248"/>
      <c r="H896" s="249"/>
      <c r="I896" s="243"/>
      <c r="J896" s="250"/>
      <c r="K896" s="243"/>
      <c r="M896" s="244" t="s">
        <v>1202</v>
      </c>
      <c r="O896" s="232"/>
    </row>
    <row r="897" spans="1:80" ht="22.5">
      <c r="A897" s="306">
        <v>295</v>
      </c>
      <c r="B897" s="307" t="s">
        <v>1203</v>
      </c>
      <c r="C897" s="308" t="s">
        <v>1204</v>
      </c>
      <c r="D897" s="309" t="s">
        <v>1739</v>
      </c>
      <c r="E897" s="310">
        <v>50.844000000000001</v>
      </c>
      <c r="F897" s="310">
        <v>0</v>
      </c>
      <c r="G897" s="311">
        <f>E897*F897</f>
        <v>0</v>
      </c>
      <c r="H897" s="239">
        <v>1.9199999999999998E-2</v>
      </c>
      <c r="I897" s="240">
        <f>E897*H897</f>
        <v>0.97620479999999998</v>
      </c>
      <c r="J897" s="239"/>
      <c r="K897" s="240">
        <f>E897*J897</f>
        <v>0</v>
      </c>
      <c r="O897" s="232">
        <v>2</v>
      </c>
      <c r="AA897" s="205">
        <v>3</v>
      </c>
      <c r="AB897" s="205">
        <v>7</v>
      </c>
      <c r="AC897" s="205">
        <v>597642031</v>
      </c>
      <c r="AZ897" s="205">
        <v>2</v>
      </c>
      <c r="BA897" s="205">
        <f>IF(AZ897=1,G897,0)</f>
        <v>0</v>
      </c>
      <c r="BB897" s="205">
        <f>IF(AZ897=2,G897,0)</f>
        <v>0</v>
      </c>
      <c r="BC897" s="205">
        <f>IF(AZ897=3,G897,0)</f>
        <v>0</v>
      </c>
      <c r="BD897" s="205">
        <f>IF(AZ897=4,G897,0)</f>
        <v>0</v>
      </c>
      <c r="BE897" s="205">
        <f>IF(AZ897=5,G897,0)</f>
        <v>0</v>
      </c>
      <c r="CA897" s="232">
        <v>3</v>
      </c>
      <c r="CB897" s="232">
        <v>7</v>
      </c>
    </row>
    <row r="898" spans="1:80">
      <c r="A898" s="312"/>
      <c r="B898" s="313"/>
      <c r="C898" s="379" t="s">
        <v>1205</v>
      </c>
      <c r="D898" s="380"/>
      <c r="E898" s="314">
        <v>47.344000000000001</v>
      </c>
      <c r="F898" s="315"/>
      <c r="G898" s="316"/>
      <c r="H898" s="249"/>
      <c r="I898" s="243"/>
      <c r="J898" s="250"/>
      <c r="K898" s="243"/>
      <c r="M898" s="244" t="s">
        <v>1205</v>
      </c>
      <c r="O898" s="232"/>
    </row>
    <row r="899" spans="1:80">
      <c r="A899" s="312"/>
      <c r="B899" s="313"/>
      <c r="C899" s="379" t="s">
        <v>1206</v>
      </c>
      <c r="D899" s="380"/>
      <c r="E899" s="314">
        <v>3.5</v>
      </c>
      <c r="F899" s="315"/>
      <c r="G899" s="316"/>
      <c r="H899" s="249"/>
      <c r="I899" s="243"/>
      <c r="J899" s="250"/>
      <c r="K899" s="243"/>
      <c r="M899" s="244" t="s">
        <v>1206</v>
      </c>
      <c r="O899" s="232"/>
    </row>
    <row r="900" spans="1:80">
      <c r="A900" s="306">
        <v>296</v>
      </c>
      <c r="B900" s="307" t="s">
        <v>1207</v>
      </c>
      <c r="C900" s="308" t="s">
        <v>1208</v>
      </c>
      <c r="D900" s="309" t="s">
        <v>1739</v>
      </c>
      <c r="E900" s="310">
        <v>194.209</v>
      </c>
      <c r="F900" s="310">
        <v>0</v>
      </c>
      <c r="G900" s="311">
        <f>E900*F900</f>
        <v>0</v>
      </c>
      <c r="H900" s="239">
        <v>1.8200000000000001E-2</v>
      </c>
      <c r="I900" s="240">
        <f>E900*H900</f>
        <v>3.5346038000000002</v>
      </c>
      <c r="J900" s="239"/>
      <c r="K900" s="240">
        <f>E900*J900</f>
        <v>0</v>
      </c>
      <c r="O900" s="232">
        <v>2</v>
      </c>
      <c r="AA900" s="205">
        <v>3</v>
      </c>
      <c r="AB900" s="205">
        <v>7</v>
      </c>
      <c r="AC900" s="205">
        <v>59764224</v>
      </c>
      <c r="AZ900" s="205">
        <v>2</v>
      </c>
      <c r="BA900" s="205">
        <f>IF(AZ900=1,G900,0)</f>
        <v>0</v>
      </c>
      <c r="BB900" s="205">
        <f>IF(AZ900=2,G900,0)</f>
        <v>0</v>
      </c>
      <c r="BC900" s="205">
        <f>IF(AZ900=3,G900,0)</f>
        <v>0</v>
      </c>
      <c r="BD900" s="205">
        <f>IF(AZ900=4,G900,0)</f>
        <v>0</v>
      </c>
      <c r="BE900" s="205">
        <f>IF(AZ900=5,G900,0)</f>
        <v>0</v>
      </c>
      <c r="CA900" s="232">
        <v>3</v>
      </c>
      <c r="CB900" s="232">
        <v>7</v>
      </c>
    </row>
    <row r="901" spans="1:80">
      <c r="A901" s="312"/>
      <c r="B901" s="313"/>
      <c r="C901" s="379" t="s">
        <v>1209</v>
      </c>
      <c r="D901" s="380"/>
      <c r="E901" s="314">
        <v>181.709</v>
      </c>
      <c r="F901" s="315"/>
      <c r="G901" s="316"/>
      <c r="H901" s="249"/>
      <c r="I901" s="243"/>
      <c r="J901" s="250"/>
      <c r="K901" s="243"/>
      <c r="M901" s="244" t="s">
        <v>1209</v>
      </c>
      <c r="O901" s="232"/>
    </row>
    <row r="902" spans="1:80">
      <c r="A902" s="312"/>
      <c r="B902" s="313"/>
      <c r="C902" s="379" t="s">
        <v>1210</v>
      </c>
      <c r="D902" s="380"/>
      <c r="E902" s="314">
        <v>12.5</v>
      </c>
      <c r="F902" s="315"/>
      <c r="G902" s="316"/>
      <c r="H902" s="249"/>
      <c r="I902" s="243"/>
      <c r="J902" s="250"/>
      <c r="K902" s="243"/>
      <c r="M902" s="244" t="s">
        <v>1210</v>
      </c>
      <c r="O902" s="232"/>
    </row>
    <row r="903" spans="1:80">
      <c r="A903" s="233">
        <v>297</v>
      </c>
      <c r="B903" s="234" t="s">
        <v>1211</v>
      </c>
      <c r="C903" s="235" t="s">
        <v>1212</v>
      </c>
      <c r="D903" s="236" t="s">
        <v>1581</v>
      </c>
      <c r="E903" s="237"/>
      <c r="F903" s="237">
        <v>0</v>
      </c>
      <c r="G903" s="238">
        <f>E903*F903</f>
        <v>0</v>
      </c>
      <c r="H903" s="239">
        <v>0</v>
      </c>
      <c r="I903" s="240">
        <f>E903*H903</f>
        <v>0</v>
      </c>
      <c r="J903" s="239"/>
      <c r="K903" s="240">
        <f>E903*J903</f>
        <v>0</v>
      </c>
      <c r="O903" s="232">
        <v>2</v>
      </c>
      <c r="AA903" s="205">
        <v>7</v>
      </c>
      <c r="AB903" s="205">
        <v>1002</v>
      </c>
      <c r="AC903" s="205">
        <v>5</v>
      </c>
      <c r="AZ903" s="205">
        <v>2</v>
      </c>
      <c r="BA903" s="205">
        <f>IF(AZ903=1,G903,0)</f>
        <v>0</v>
      </c>
      <c r="BB903" s="205">
        <f>IF(AZ903=2,G903,0)</f>
        <v>0</v>
      </c>
      <c r="BC903" s="205">
        <f>IF(AZ903=3,G903,0)</f>
        <v>0</v>
      </c>
      <c r="BD903" s="205">
        <f>IF(AZ903=4,G903,0)</f>
        <v>0</v>
      </c>
      <c r="BE903" s="205">
        <f>IF(AZ903=5,G903,0)</f>
        <v>0</v>
      </c>
      <c r="CA903" s="232">
        <v>7</v>
      </c>
      <c r="CB903" s="232">
        <v>1002</v>
      </c>
    </row>
    <row r="904" spans="1:80">
      <c r="A904" s="251"/>
      <c r="B904" s="252" t="s">
        <v>1662</v>
      </c>
      <c r="C904" s="253" t="s">
        <v>1168</v>
      </c>
      <c r="D904" s="254"/>
      <c r="E904" s="255"/>
      <c r="F904" s="256"/>
      <c r="G904" s="257">
        <f>SUM(G869:G903)</f>
        <v>0</v>
      </c>
      <c r="H904" s="258"/>
      <c r="I904" s="259">
        <f>SUM(I869:I903)</f>
        <v>5.2070266000000007</v>
      </c>
      <c r="J904" s="258"/>
      <c r="K904" s="259">
        <f>SUM(K869:K903)</f>
        <v>0</v>
      </c>
      <c r="O904" s="232">
        <v>4</v>
      </c>
      <c r="BA904" s="260">
        <f>SUM(BA869:BA903)</f>
        <v>0</v>
      </c>
      <c r="BB904" s="260">
        <f>SUM(BB869:BB903)</f>
        <v>0</v>
      </c>
      <c r="BC904" s="260">
        <f>SUM(BC869:BC903)</f>
        <v>0</v>
      </c>
      <c r="BD904" s="260">
        <f>SUM(BD869:BD903)</f>
        <v>0</v>
      </c>
      <c r="BE904" s="260">
        <f>SUM(BE869:BE903)</f>
        <v>0</v>
      </c>
    </row>
    <row r="905" spans="1:80">
      <c r="A905" s="222" t="s">
        <v>1659</v>
      </c>
      <c r="B905" s="223" t="s">
        <v>1213</v>
      </c>
      <c r="C905" s="224" t="s">
        <v>1214</v>
      </c>
      <c r="D905" s="225"/>
      <c r="E905" s="226"/>
      <c r="F905" s="226"/>
      <c r="G905" s="227"/>
      <c r="H905" s="228"/>
      <c r="I905" s="229"/>
      <c r="J905" s="230"/>
      <c r="K905" s="231"/>
      <c r="O905" s="232">
        <v>1</v>
      </c>
    </row>
    <row r="906" spans="1:80">
      <c r="A906" s="233">
        <v>298</v>
      </c>
      <c r="B906" s="234" t="s">
        <v>1216</v>
      </c>
      <c r="C906" s="235" t="s">
        <v>1217</v>
      </c>
      <c r="D906" s="236" t="s">
        <v>1739</v>
      </c>
      <c r="E906" s="237">
        <v>101.01</v>
      </c>
      <c r="F906" s="237">
        <v>0</v>
      </c>
      <c r="G906" s="238">
        <f>E906*F906</f>
        <v>0</v>
      </c>
      <c r="H906" s="239">
        <v>0</v>
      </c>
      <c r="I906" s="240">
        <f>E906*H906</f>
        <v>0</v>
      </c>
      <c r="J906" s="239">
        <v>0</v>
      </c>
      <c r="K906" s="240">
        <f>E906*J906</f>
        <v>0</v>
      </c>
      <c r="O906" s="232">
        <v>2</v>
      </c>
      <c r="AA906" s="205">
        <v>1</v>
      </c>
      <c r="AB906" s="205">
        <v>7</v>
      </c>
      <c r="AC906" s="205">
        <v>7</v>
      </c>
      <c r="AZ906" s="205">
        <v>2</v>
      </c>
      <c r="BA906" s="205">
        <f>IF(AZ906=1,G906,0)</f>
        <v>0</v>
      </c>
      <c r="BB906" s="205">
        <f>IF(AZ906=2,G906,0)</f>
        <v>0</v>
      </c>
      <c r="BC906" s="205">
        <f>IF(AZ906=3,G906,0)</f>
        <v>0</v>
      </c>
      <c r="BD906" s="205">
        <f>IF(AZ906=4,G906,0)</f>
        <v>0</v>
      </c>
      <c r="BE906" s="205">
        <f>IF(AZ906=5,G906,0)</f>
        <v>0</v>
      </c>
      <c r="CA906" s="232">
        <v>1</v>
      </c>
      <c r="CB906" s="232">
        <v>7</v>
      </c>
    </row>
    <row r="907" spans="1:80">
      <c r="A907" s="241"/>
      <c r="B907" s="245"/>
      <c r="C907" s="375" t="s">
        <v>1218</v>
      </c>
      <c r="D907" s="376"/>
      <c r="E907" s="246">
        <v>101.01</v>
      </c>
      <c r="F907" s="247"/>
      <c r="G907" s="248"/>
      <c r="H907" s="249"/>
      <c r="I907" s="243"/>
      <c r="J907" s="250"/>
      <c r="K907" s="243"/>
      <c r="M907" s="244" t="s">
        <v>1218</v>
      </c>
      <c r="O907" s="232"/>
    </row>
    <row r="908" spans="1:80">
      <c r="A908" s="233">
        <v>299</v>
      </c>
      <c r="B908" s="234" t="s">
        <v>1219</v>
      </c>
      <c r="C908" s="235" t="s">
        <v>1220</v>
      </c>
      <c r="D908" s="236" t="s">
        <v>1856</v>
      </c>
      <c r="E908" s="237">
        <v>109.06</v>
      </c>
      <c r="F908" s="237">
        <v>0</v>
      </c>
      <c r="G908" s="238">
        <f>E908*F908</f>
        <v>0</v>
      </c>
      <c r="H908" s="239">
        <v>3.0000000000000001E-5</v>
      </c>
      <c r="I908" s="240">
        <f>E908*H908</f>
        <v>3.2718000000000001E-3</v>
      </c>
      <c r="J908" s="239">
        <v>0</v>
      </c>
      <c r="K908" s="240">
        <f>E908*J908</f>
        <v>0</v>
      </c>
      <c r="O908" s="232">
        <v>2</v>
      </c>
      <c r="AA908" s="205">
        <v>1</v>
      </c>
      <c r="AB908" s="205">
        <v>7</v>
      </c>
      <c r="AC908" s="205">
        <v>7</v>
      </c>
      <c r="AZ908" s="205">
        <v>2</v>
      </c>
      <c r="BA908" s="205">
        <f>IF(AZ908=1,G908,0)</f>
        <v>0</v>
      </c>
      <c r="BB908" s="205">
        <f>IF(AZ908=2,G908,0)</f>
        <v>0</v>
      </c>
      <c r="BC908" s="205">
        <f>IF(AZ908=3,G908,0)</f>
        <v>0</v>
      </c>
      <c r="BD908" s="205">
        <f>IF(AZ908=4,G908,0)</f>
        <v>0</v>
      </c>
      <c r="BE908" s="205">
        <f>IF(AZ908=5,G908,0)</f>
        <v>0</v>
      </c>
      <c r="CA908" s="232">
        <v>1</v>
      </c>
      <c r="CB908" s="232">
        <v>7</v>
      </c>
    </row>
    <row r="909" spans="1:80" ht="33.75">
      <c r="A909" s="241"/>
      <c r="B909" s="245"/>
      <c r="C909" s="375" t="s">
        <v>1221</v>
      </c>
      <c r="D909" s="376"/>
      <c r="E909" s="246">
        <v>42.63</v>
      </c>
      <c r="F909" s="247"/>
      <c r="G909" s="248"/>
      <c r="H909" s="249"/>
      <c r="I909" s="243"/>
      <c r="J909" s="250"/>
      <c r="K909" s="243"/>
      <c r="M909" s="244" t="s">
        <v>1221</v>
      </c>
      <c r="O909" s="232"/>
    </row>
    <row r="910" spans="1:80">
      <c r="A910" s="241"/>
      <c r="B910" s="245"/>
      <c r="C910" s="375" t="s">
        <v>1222</v>
      </c>
      <c r="D910" s="376"/>
      <c r="E910" s="246">
        <v>18.45</v>
      </c>
      <c r="F910" s="247"/>
      <c r="G910" s="248"/>
      <c r="H910" s="249"/>
      <c r="I910" s="243"/>
      <c r="J910" s="250"/>
      <c r="K910" s="243"/>
      <c r="M910" s="244" t="s">
        <v>1222</v>
      </c>
      <c r="O910" s="232"/>
    </row>
    <row r="911" spans="1:80" ht="22.5">
      <c r="A911" s="241"/>
      <c r="B911" s="245"/>
      <c r="C911" s="375" t="s">
        <v>1223</v>
      </c>
      <c r="D911" s="376"/>
      <c r="E911" s="246">
        <v>26.26</v>
      </c>
      <c r="F911" s="247"/>
      <c r="G911" s="248"/>
      <c r="H911" s="249"/>
      <c r="I911" s="243"/>
      <c r="J911" s="250"/>
      <c r="K911" s="243"/>
      <c r="M911" s="244" t="s">
        <v>1223</v>
      </c>
      <c r="O911" s="232"/>
    </row>
    <row r="912" spans="1:80">
      <c r="A912" s="241"/>
      <c r="B912" s="245"/>
      <c r="C912" s="375" t="s">
        <v>1224</v>
      </c>
      <c r="D912" s="376"/>
      <c r="E912" s="246">
        <v>21.72</v>
      </c>
      <c r="F912" s="247"/>
      <c r="G912" s="248"/>
      <c r="H912" s="249"/>
      <c r="I912" s="243"/>
      <c r="J912" s="250"/>
      <c r="K912" s="243"/>
      <c r="M912" s="244" t="s">
        <v>1224</v>
      </c>
      <c r="O912" s="232"/>
    </row>
    <row r="913" spans="1:80">
      <c r="A913" s="233">
        <v>300</v>
      </c>
      <c r="B913" s="234" t="s">
        <v>1225</v>
      </c>
      <c r="C913" s="235" t="s">
        <v>1226</v>
      </c>
      <c r="D913" s="236" t="s">
        <v>1739</v>
      </c>
      <c r="E913" s="237">
        <v>101.01</v>
      </c>
      <c r="F913" s="237">
        <v>0</v>
      </c>
      <c r="G913" s="238">
        <f>E913*F913</f>
        <v>0</v>
      </c>
      <c r="H913" s="239">
        <v>3.6000000000000002E-4</v>
      </c>
      <c r="I913" s="240">
        <f>E913*H913</f>
        <v>3.6363600000000003E-2</v>
      </c>
      <c r="J913" s="239">
        <v>0</v>
      </c>
      <c r="K913" s="240">
        <f>E913*J913</f>
        <v>0</v>
      </c>
      <c r="O913" s="232">
        <v>2</v>
      </c>
      <c r="AA913" s="205">
        <v>1</v>
      </c>
      <c r="AB913" s="205">
        <v>7</v>
      </c>
      <c r="AC913" s="205">
        <v>7</v>
      </c>
      <c r="AZ913" s="205">
        <v>2</v>
      </c>
      <c r="BA913" s="205">
        <f>IF(AZ913=1,G913,0)</f>
        <v>0</v>
      </c>
      <c r="BB913" s="205">
        <f>IF(AZ913=2,G913,0)</f>
        <v>0</v>
      </c>
      <c r="BC913" s="205">
        <f>IF(AZ913=3,G913,0)</f>
        <v>0</v>
      </c>
      <c r="BD913" s="205">
        <f>IF(AZ913=4,G913,0)</f>
        <v>0</v>
      </c>
      <c r="BE913" s="205">
        <f>IF(AZ913=5,G913,0)</f>
        <v>0</v>
      </c>
      <c r="CA913" s="232">
        <v>1</v>
      </c>
      <c r="CB913" s="232">
        <v>7</v>
      </c>
    </row>
    <row r="914" spans="1:80">
      <c r="A914" s="241"/>
      <c r="B914" s="245"/>
      <c r="C914" s="375" t="s">
        <v>905</v>
      </c>
      <c r="D914" s="376"/>
      <c r="E914" s="246">
        <v>101.01</v>
      </c>
      <c r="F914" s="247"/>
      <c r="G914" s="248"/>
      <c r="H914" s="249"/>
      <c r="I914" s="243"/>
      <c r="J914" s="250"/>
      <c r="K914" s="243"/>
      <c r="M914" s="244" t="s">
        <v>905</v>
      </c>
      <c r="O914" s="232"/>
    </row>
    <row r="915" spans="1:80">
      <c r="A915" s="233">
        <v>301</v>
      </c>
      <c r="B915" s="234" t="s">
        <v>1227</v>
      </c>
      <c r="C915" s="235" t="s">
        <v>1228</v>
      </c>
      <c r="D915" s="236" t="s">
        <v>1856</v>
      </c>
      <c r="E915" s="237">
        <v>114.51300000000001</v>
      </c>
      <c r="F915" s="237">
        <v>0</v>
      </c>
      <c r="G915" s="238">
        <f>E915*F915</f>
        <v>0</v>
      </c>
      <c r="H915" s="239">
        <v>1.4999999999999999E-4</v>
      </c>
      <c r="I915" s="240">
        <f>E915*H915</f>
        <v>1.717695E-2</v>
      </c>
      <c r="J915" s="239"/>
      <c r="K915" s="240">
        <f>E915*J915</f>
        <v>0</v>
      </c>
      <c r="O915" s="232">
        <v>2</v>
      </c>
      <c r="AA915" s="205">
        <v>3</v>
      </c>
      <c r="AB915" s="205">
        <v>7</v>
      </c>
      <c r="AC915" s="205">
        <v>28342400</v>
      </c>
      <c r="AZ915" s="205">
        <v>2</v>
      </c>
      <c r="BA915" s="205">
        <f>IF(AZ915=1,G915,0)</f>
        <v>0</v>
      </c>
      <c r="BB915" s="205">
        <f>IF(AZ915=2,G915,0)</f>
        <v>0</v>
      </c>
      <c r="BC915" s="205">
        <f>IF(AZ915=3,G915,0)</f>
        <v>0</v>
      </c>
      <c r="BD915" s="205">
        <f>IF(AZ915=4,G915,0)</f>
        <v>0</v>
      </c>
      <c r="BE915" s="205">
        <f>IF(AZ915=5,G915,0)</f>
        <v>0</v>
      </c>
      <c r="CA915" s="232">
        <v>3</v>
      </c>
      <c r="CB915" s="232">
        <v>7</v>
      </c>
    </row>
    <row r="916" spans="1:80">
      <c r="A916" s="241"/>
      <c r="B916" s="245"/>
      <c r="C916" s="375" t="s">
        <v>1229</v>
      </c>
      <c r="D916" s="376"/>
      <c r="E916" s="246">
        <v>114.51300000000001</v>
      </c>
      <c r="F916" s="247"/>
      <c r="G916" s="248"/>
      <c r="H916" s="249"/>
      <c r="I916" s="243"/>
      <c r="J916" s="250"/>
      <c r="K916" s="243"/>
      <c r="M916" s="244" t="s">
        <v>1229</v>
      </c>
      <c r="O916" s="232"/>
    </row>
    <row r="917" spans="1:80">
      <c r="A917" s="306">
        <v>302</v>
      </c>
      <c r="B917" s="307" t="s">
        <v>1230</v>
      </c>
      <c r="C917" s="308" t="s">
        <v>1231</v>
      </c>
      <c r="D917" s="309" t="s">
        <v>1739</v>
      </c>
      <c r="E917" s="310">
        <v>109.0908</v>
      </c>
      <c r="F917" s="310">
        <v>0</v>
      </c>
      <c r="G917" s="311">
        <f>E917*F917</f>
        <v>0</v>
      </c>
      <c r="H917" s="239">
        <v>3.3E-3</v>
      </c>
      <c r="I917" s="240">
        <f>E917*H917</f>
        <v>0.35999964000000001</v>
      </c>
      <c r="J917" s="239"/>
      <c r="K917" s="240">
        <f>E917*J917</f>
        <v>0</v>
      </c>
      <c r="O917" s="232">
        <v>2</v>
      </c>
      <c r="AA917" s="205">
        <v>3</v>
      </c>
      <c r="AB917" s="205">
        <v>7</v>
      </c>
      <c r="AC917" s="205">
        <v>28410110</v>
      </c>
      <c r="AZ917" s="205">
        <v>2</v>
      </c>
      <c r="BA917" s="205">
        <f>IF(AZ917=1,G917,0)</f>
        <v>0</v>
      </c>
      <c r="BB917" s="205">
        <f>IF(AZ917=2,G917,0)</f>
        <v>0</v>
      </c>
      <c r="BC917" s="205">
        <f>IF(AZ917=3,G917,0)</f>
        <v>0</v>
      </c>
      <c r="BD917" s="205">
        <f>IF(AZ917=4,G917,0)</f>
        <v>0</v>
      </c>
      <c r="BE917" s="205">
        <f>IF(AZ917=5,G917,0)</f>
        <v>0</v>
      </c>
      <c r="CA917" s="232">
        <v>3</v>
      </c>
      <c r="CB917" s="232">
        <v>7</v>
      </c>
    </row>
    <row r="918" spans="1:80">
      <c r="A918" s="312"/>
      <c r="B918" s="313"/>
      <c r="C918" s="379" t="s">
        <v>1232</v>
      </c>
      <c r="D918" s="380"/>
      <c r="E918" s="314">
        <v>109.0908</v>
      </c>
      <c r="F918" s="315"/>
      <c r="G918" s="316"/>
      <c r="H918" s="249"/>
      <c r="I918" s="243"/>
      <c r="J918" s="250"/>
      <c r="K918" s="243"/>
      <c r="M918" s="244" t="s">
        <v>1232</v>
      </c>
      <c r="O918" s="232"/>
    </row>
    <row r="919" spans="1:80">
      <c r="A919" s="233">
        <v>303</v>
      </c>
      <c r="B919" s="234" t="s">
        <v>1233</v>
      </c>
      <c r="C919" s="235" t="s">
        <v>1234</v>
      </c>
      <c r="D919" s="236" t="s">
        <v>1581</v>
      </c>
      <c r="E919" s="237"/>
      <c r="F919" s="237">
        <v>0</v>
      </c>
      <c r="G919" s="238">
        <f>E919*F919</f>
        <v>0</v>
      </c>
      <c r="H919" s="239">
        <v>0</v>
      </c>
      <c r="I919" s="240">
        <f>E919*H919</f>
        <v>0</v>
      </c>
      <c r="J919" s="239"/>
      <c r="K919" s="240">
        <f>E919*J919</f>
        <v>0</v>
      </c>
      <c r="O919" s="232">
        <v>2</v>
      </c>
      <c r="AA919" s="205">
        <v>7</v>
      </c>
      <c r="AB919" s="205">
        <v>1002</v>
      </c>
      <c r="AC919" s="205">
        <v>5</v>
      </c>
      <c r="AZ919" s="205">
        <v>2</v>
      </c>
      <c r="BA919" s="205">
        <f>IF(AZ919=1,G919,0)</f>
        <v>0</v>
      </c>
      <c r="BB919" s="205">
        <f>IF(AZ919=2,G919,0)</f>
        <v>0</v>
      </c>
      <c r="BC919" s="205">
        <f>IF(AZ919=3,G919,0)</f>
        <v>0</v>
      </c>
      <c r="BD919" s="205">
        <f>IF(AZ919=4,G919,0)</f>
        <v>0</v>
      </c>
      <c r="BE919" s="205">
        <f>IF(AZ919=5,G919,0)</f>
        <v>0</v>
      </c>
      <c r="CA919" s="232">
        <v>7</v>
      </c>
      <c r="CB919" s="232">
        <v>1002</v>
      </c>
    </row>
    <row r="920" spans="1:80">
      <c r="A920" s="251"/>
      <c r="B920" s="252" t="s">
        <v>1662</v>
      </c>
      <c r="C920" s="253" t="s">
        <v>1215</v>
      </c>
      <c r="D920" s="254"/>
      <c r="E920" s="255"/>
      <c r="F920" s="256"/>
      <c r="G920" s="257">
        <f>SUM(G905:G919)</f>
        <v>0</v>
      </c>
      <c r="H920" s="258"/>
      <c r="I920" s="259">
        <f>SUM(I905:I919)</f>
        <v>0.41681199000000002</v>
      </c>
      <c r="J920" s="258"/>
      <c r="K920" s="259">
        <f>SUM(K905:K919)</f>
        <v>0</v>
      </c>
      <c r="O920" s="232">
        <v>4</v>
      </c>
      <c r="BA920" s="260">
        <f>SUM(BA905:BA919)</f>
        <v>0</v>
      </c>
      <c r="BB920" s="260">
        <f>SUM(BB905:BB919)</f>
        <v>0</v>
      </c>
      <c r="BC920" s="260">
        <f>SUM(BC905:BC919)</f>
        <v>0</v>
      </c>
      <c r="BD920" s="260">
        <f>SUM(BD905:BD919)</f>
        <v>0</v>
      </c>
      <c r="BE920" s="260">
        <f>SUM(BE905:BE919)</f>
        <v>0</v>
      </c>
    </row>
    <row r="921" spans="1:80">
      <c r="A921" s="222" t="s">
        <v>1659</v>
      </c>
      <c r="B921" s="223" t="s">
        <v>1235</v>
      </c>
      <c r="C921" s="224" t="s">
        <v>1236</v>
      </c>
      <c r="D921" s="225"/>
      <c r="E921" s="226"/>
      <c r="F921" s="226"/>
      <c r="G921" s="227"/>
      <c r="H921" s="228"/>
      <c r="I921" s="229"/>
      <c r="J921" s="230"/>
      <c r="K921" s="231"/>
      <c r="O921" s="232">
        <v>1</v>
      </c>
    </row>
    <row r="922" spans="1:80" ht="22.5">
      <c r="A922" s="306">
        <v>304</v>
      </c>
      <c r="B922" s="307" t="s">
        <v>1238</v>
      </c>
      <c r="C922" s="308" t="s">
        <v>1239</v>
      </c>
      <c r="D922" s="309" t="s">
        <v>1739</v>
      </c>
      <c r="E922" s="310">
        <v>375.84</v>
      </c>
      <c r="F922" s="310">
        <v>0</v>
      </c>
      <c r="G922" s="311">
        <f>E922*F922</f>
        <v>0</v>
      </c>
      <c r="H922" s="239">
        <v>4.13E-3</v>
      </c>
      <c r="I922" s="240">
        <f>E922*H922</f>
        <v>1.5522191999999999</v>
      </c>
      <c r="J922" s="239">
        <v>0</v>
      </c>
      <c r="K922" s="240">
        <f>E922*J922</f>
        <v>0</v>
      </c>
      <c r="O922" s="232">
        <v>2</v>
      </c>
      <c r="AA922" s="205">
        <v>1</v>
      </c>
      <c r="AB922" s="205">
        <v>7</v>
      </c>
      <c r="AC922" s="205">
        <v>7</v>
      </c>
      <c r="AZ922" s="205">
        <v>2</v>
      </c>
      <c r="BA922" s="205">
        <f>IF(AZ922=1,G922,0)</f>
        <v>0</v>
      </c>
      <c r="BB922" s="205">
        <f>IF(AZ922=2,G922,0)</f>
        <v>0</v>
      </c>
      <c r="BC922" s="205">
        <f>IF(AZ922=3,G922,0)</f>
        <v>0</v>
      </c>
      <c r="BD922" s="205">
        <f>IF(AZ922=4,G922,0)</f>
        <v>0</v>
      </c>
      <c r="BE922" s="205">
        <f>IF(AZ922=5,G922,0)</f>
        <v>0</v>
      </c>
      <c r="CA922" s="232">
        <v>1</v>
      </c>
      <c r="CB922" s="232">
        <v>7</v>
      </c>
    </row>
    <row r="923" spans="1:80">
      <c r="A923" s="312"/>
      <c r="B923" s="313"/>
      <c r="C923" s="379" t="s">
        <v>1240</v>
      </c>
      <c r="D923" s="380"/>
      <c r="E923" s="314">
        <v>0</v>
      </c>
      <c r="F923" s="315"/>
      <c r="G923" s="316"/>
      <c r="H923" s="249"/>
      <c r="I923" s="243"/>
      <c r="J923" s="250"/>
      <c r="K923" s="243"/>
      <c r="M923" s="244" t="s">
        <v>1240</v>
      </c>
      <c r="O923" s="232"/>
    </row>
    <row r="924" spans="1:80" ht="33.75">
      <c r="A924" s="312"/>
      <c r="B924" s="313"/>
      <c r="C924" s="379" t="s">
        <v>892</v>
      </c>
      <c r="D924" s="380"/>
      <c r="E924" s="314">
        <v>229.43</v>
      </c>
      <c r="F924" s="315"/>
      <c r="G924" s="316"/>
      <c r="H924" s="249"/>
      <c r="I924" s="243"/>
      <c r="J924" s="250"/>
      <c r="K924" s="243"/>
      <c r="M924" s="244" t="s">
        <v>892</v>
      </c>
      <c r="O924" s="232"/>
    </row>
    <row r="925" spans="1:80">
      <c r="A925" s="312"/>
      <c r="B925" s="313"/>
      <c r="C925" s="379" t="s">
        <v>893</v>
      </c>
      <c r="D925" s="380"/>
      <c r="E925" s="314">
        <v>112.32</v>
      </c>
      <c r="F925" s="315"/>
      <c r="G925" s="316"/>
      <c r="H925" s="249"/>
      <c r="I925" s="243"/>
      <c r="J925" s="250"/>
      <c r="K925" s="243"/>
      <c r="M925" s="244" t="s">
        <v>893</v>
      </c>
      <c r="O925" s="232"/>
    </row>
    <row r="926" spans="1:80" ht="33.75">
      <c r="A926" s="312"/>
      <c r="B926" s="313"/>
      <c r="C926" s="379" t="s">
        <v>894</v>
      </c>
      <c r="D926" s="380"/>
      <c r="E926" s="314">
        <v>34.090000000000003</v>
      </c>
      <c r="F926" s="315"/>
      <c r="G926" s="316"/>
      <c r="H926" s="249"/>
      <c r="I926" s="243"/>
      <c r="J926" s="250"/>
      <c r="K926" s="243"/>
      <c r="M926" s="244" t="s">
        <v>894</v>
      </c>
      <c r="O926" s="232"/>
    </row>
    <row r="927" spans="1:80">
      <c r="A927" s="233">
        <v>305</v>
      </c>
      <c r="B927" s="234" t="s">
        <v>1241</v>
      </c>
      <c r="C927" s="235" t="s">
        <v>1242</v>
      </c>
      <c r="D927" s="236" t="s">
        <v>1581</v>
      </c>
      <c r="E927" s="237"/>
      <c r="F927" s="237">
        <v>0</v>
      </c>
      <c r="G927" s="238">
        <f>E927*F927</f>
        <v>0</v>
      </c>
      <c r="H927" s="239">
        <v>0</v>
      </c>
      <c r="I927" s="240">
        <f>E927*H927</f>
        <v>0</v>
      </c>
      <c r="J927" s="239"/>
      <c r="K927" s="240">
        <f>E927*J927</f>
        <v>0</v>
      </c>
      <c r="O927" s="232">
        <v>2</v>
      </c>
      <c r="AA927" s="205">
        <v>7</v>
      </c>
      <c r="AB927" s="205">
        <v>1002</v>
      </c>
      <c r="AC927" s="205">
        <v>5</v>
      </c>
      <c r="AZ927" s="205">
        <v>2</v>
      </c>
      <c r="BA927" s="205">
        <f>IF(AZ927=1,G927,0)</f>
        <v>0</v>
      </c>
      <c r="BB927" s="205">
        <f>IF(AZ927=2,G927,0)</f>
        <v>0</v>
      </c>
      <c r="BC927" s="205">
        <f>IF(AZ927=3,G927,0)</f>
        <v>0</v>
      </c>
      <c r="BD927" s="205">
        <f>IF(AZ927=4,G927,0)</f>
        <v>0</v>
      </c>
      <c r="BE927" s="205">
        <f>IF(AZ927=5,G927,0)</f>
        <v>0</v>
      </c>
      <c r="CA927" s="232">
        <v>7</v>
      </c>
      <c r="CB927" s="232">
        <v>1002</v>
      </c>
    </row>
    <row r="928" spans="1:80">
      <c r="A928" s="251"/>
      <c r="B928" s="252" t="s">
        <v>1662</v>
      </c>
      <c r="C928" s="253" t="s">
        <v>1237</v>
      </c>
      <c r="D928" s="254"/>
      <c r="E928" s="255"/>
      <c r="F928" s="256"/>
      <c r="G928" s="257">
        <f>SUM(G921:G927)</f>
        <v>0</v>
      </c>
      <c r="H928" s="258"/>
      <c r="I928" s="259">
        <f>SUM(I921:I927)</f>
        <v>1.5522191999999999</v>
      </c>
      <c r="J928" s="258"/>
      <c r="K928" s="259">
        <f>SUM(K921:K927)</f>
        <v>0</v>
      </c>
      <c r="O928" s="232">
        <v>4</v>
      </c>
      <c r="BA928" s="260">
        <f>SUM(BA921:BA927)</f>
        <v>0</v>
      </c>
      <c r="BB928" s="260">
        <f>SUM(BB921:BB927)</f>
        <v>0</v>
      </c>
      <c r="BC928" s="260">
        <f>SUM(BC921:BC927)</f>
        <v>0</v>
      </c>
      <c r="BD928" s="260">
        <f>SUM(BD921:BD927)</f>
        <v>0</v>
      </c>
      <c r="BE928" s="260">
        <f>SUM(BE921:BE927)</f>
        <v>0</v>
      </c>
    </row>
    <row r="929" spans="1:80">
      <c r="A929" s="222" t="s">
        <v>1659</v>
      </c>
      <c r="B929" s="223" t="s">
        <v>1243</v>
      </c>
      <c r="C929" s="224" t="s">
        <v>1244</v>
      </c>
      <c r="D929" s="225"/>
      <c r="E929" s="226"/>
      <c r="F929" s="226"/>
      <c r="G929" s="227"/>
      <c r="H929" s="228"/>
      <c r="I929" s="229"/>
      <c r="J929" s="230"/>
      <c r="K929" s="231"/>
      <c r="O929" s="232">
        <v>1</v>
      </c>
    </row>
    <row r="930" spans="1:80">
      <c r="A930" s="233">
        <v>306</v>
      </c>
      <c r="B930" s="234" t="s">
        <v>1246</v>
      </c>
      <c r="C930" s="235" t="s">
        <v>1247</v>
      </c>
      <c r="D930" s="236" t="s">
        <v>1739</v>
      </c>
      <c r="E930" s="237">
        <v>1059.2645</v>
      </c>
      <c r="F930" s="237">
        <v>0</v>
      </c>
      <c r="G930" s="238">
        <f>E930*F930</f>
        <v>0</v>
      </c>
      <c r="H930" s="239">
        <v>2.1000000000000001E-4</v>
      </c>
      <c r="I930" s="240">
        <f>E930*H930</f>
        <v>0.22244554500000002</v>
      </c>
      <c r="J930" s="239">
        <v>0</v>
      </c>
      <c r="K930" s="240">
        <f>E930*J930</f>
        <v>0</v>
      </c>
      <c r="O930" s="232">
        <v>2</v>
      </c>
      <c r="AA930" s="205">
        <v>1</v>
      </c>
      <c r="AB930" s="205">
        <v>7</v>
      </c>
      <c r="AC930" s="205">
        <v>7</v>
      </c>
      <c r="AZ930" s="205">
        <v>2</v>
      </c>
      <c r="BA930" s="205">
        <f>IF(AZ930=1,G930,0)</f>
        <v>0</v>
      </c>
      <c r="BB930" s="205">
        <f>IF(AZ930=2,G930,0)</f>
        <v>0</v>
      </c>
      <c r="BC930" s="205">
        <f>IF(AZ930=3,G930,0)</f>
        <v>0</v>
      </c>
      <c r="BD930" s="205">
        <f>IF(AZ930=4,G930,0)</f>
        <v>0</v>
      </c>
      <c r="BE930" s="205">
        <f>IF(AZ930=5,G930,0)</f>
        <v>0</v>
      </c>
      <c r="CA930" s="232">
        <v>1</v>
      </c>
      <c r="CB930" s="232">
        <v>7</v>
      </c>
    </row>
    <row r="931" spans="1:80">
      <c r="A931" s="241"/>
      <c r="B931" s="245"/>
      <c r="C931" s="375" t="s">
        <v>1248</v>
      </c>
      <c r="D931" s="376"/>
      <c r="E931" s="246">
        <v>1059.2645</v>
      </c>
      <c r="F931" s="247"/>
      <c r="G931" s="248"/>
      <c r="H931" s="249"/>
      <c r="I931" s="243"/>
      <c r="J931" s="250"/>
      <c r="K931" s="243"/>
      <c r="M931" s="244" t="s">
        <v>1248</v>
      </c>
      <c r="O931" s="232"/>
    </row>
    <row r="932" spans="1:80">
      <c r="A932" s="233">
        <v>307</v>
      </c>
      <c r="B932" s="234" t="s">
        <v>1249</v>
      </c>
      <c r="C932" s="235" t="s">
        <v>1250</v>
      </c>
      <c r="D932" s="236" t="s">
        <v>1856</v>
      </c>
      <c r="E932" s="237">
        <v>753.33</v>
      </c>
      <c r="F932" s="237">
        <v>0</v>
      </c>
      <c r="G932" s="238">
        <f>E932*F932</f>
        <v>0</v>
      </c>
      <c r="H932" s="239">
        <v>0</v>
      </c>
      <c r="I932" s="240">
        <f>E932*H932</f>
        <v>0</v>
      </c>
      <c r="J932" s="239">
        <v>0</v>
      </c>
      <c r="K932" s="240">
        <f>E932*J932</f>
        <v>0</v>
      </c>
      <c r="O932" s="232">
        <v>2</v>
      </c>
      <c r="AA932" s="205">
        <v>1</v>
      </c>
      <c r="AB932" s="205">
        <v>7</v>
      </c>
      <c r="AC932" s="205">
        <v>7</v>
      </c>
      <c r="AZ932" s="205">
        <v>2</v>
      </c>
      <c r="BA932" s="205">
        <f>IF(AZ932=1,G932,0)</f>
        <v>0</v>
      </c>
      <c r="BB932" s="205">
        <f>IF(AZ932=2,G932,0)</f>
        <v>0</v>
      </c>
      <c r="BC932" s="205">
        <f>IF(AZ932=3,G932,0)</f>
        <v>0</v>
      </c>
      <c r="BD932" s="205">
        <f>IF(AZ932=4,G932,0)</f>
        <v>0</v>
      </c>
      <c r="BE932" s="205">
        <f>IF(AZ932=5,G932,0)</f>
        <v>0</v>
      </c>
      <c r="CA932" s="232">
        <v>1</v>
      </c>
      <c r="CB932" s="232">
        <v>7</v>
      </c>
    </row>
    <row r="933" spans="1:80" ht="33.75">
      <c r="A933" s="241"/>
      <c r="B933" s="245"/>
      <c r="C933" s="375" t="s">
        <v>1251</v>
      </c>
      <c r="D933" s="376"/>
      <c r="E933" s="246">
        <v>230.5</v>
      </c>
      <c r="F933" s="247"/>
      <c r="G933" s="248"/>
      <c r="H933" s="249"/>
      <c r="I933" s="243"/>
      <c r="J933" s="250"/>
      <c r="K933" s="243"/>
      <c r="M933" s="244" t="s">
        <v>1251</v>
      </c>
      <c r="O933" s="232"/>
    </row>
    <row r="934" spans="1:80" ht="22.5">
      <c r="A934" s="241"/>
      <c r="B934" s="245"/>
      <c r="C934" s="375" t="s">
        <v>1252</v>
      </c>
      <c r="D934" s="376"/>
      <c r="E934" s="246">
        <v>363.2</v>
      </c>
      <c r="F934" s="247"/>
      <c r="G934" s="248"/>
      <c r="H934" s="249"/>
      <c r="I934" s="243"/>
      <c r="J934" s="250"/>
      <c r="K934" s="243"/>
      <c r="M934" s="244" t="s">
        <v>1252</v>
      </c>
      <c r="O934" s="232"/>
    </row>
    <row r="935" spans="1:80">
      <c r="A935" s="241"/>
      <c r="B935" s="245"/>
      <c r="C935" s="375" t="s">
        <v>1253</v>
      </c>
      <c r="D935" s="376"/>
      <c r="E935" s="246">
        <v>159.63</v>
      </c>
      <c r="F935" s="247"/>
      <c r="G935" s="248"/>
      <c r="H935" s="249"/>
      <c r="I935" s="243"/>
      <c r="J935" s="250"/>
      <c r="K935" s="243"/>
      <c r="M935" s="244" t="s">
        <v>1253</v>
      </c>
      <c r="O935" s="232"/>
    </row>
    <row r="936" spans="1:80">
      <c r="A936" s="233">
        <v>308</v>
      </c>
      <c r="B936" s="234" t="s">
        <v>1254</v>
      </c>
      <c r="C936" s="235" t="s">
        <v>1255</v>
      </c>
      <c r="D936" s="236" t="s">
        <v>1856</v>
      </c>
      <c r="E936" s="237">
        <v>12</v>
      </c>
      <c r="F936" s="237">
        <v>0</v>
      </c>
      <c r="G936" s="238">
        <f>E936*F936</f>
        <v>0</v>
      </c>
      <c r="H936" s="239">
        <v>0</v>
      </c>
      <c r="I936" s="240">
        <f>E936*H936</f>
        <v>0</v>
      </c>
      <c r="J936" s="239">
        <v>0</v>
      </c>
      <c r="K936" s="240">
        <f>E936*J936</f>
        <v>0</v>
      </c>
      <c r="O936" s="232">
        <v>2</v>
      </c>
      <c r="AA936" s="205">
        <v>1</v>
      </c>
      <c r="AB936" s="205">
        <v>7</v>
      </c>
      <c r="AC936" s="205">
        <v>7</v>
      </c>
      <c r="AZ936" s="205">
        <v>2</v>
      </c>
      <c r="BA936" s="205">
        <f>IF(AZ936=1,G936,0)</f>
        <v>0</v>
      </c>
      <c r="BB936" s="205">
        <f>IF(AZ936=2,G936,0)</f>
        <v>0</v>
      </c>
      <c r="BC936" s="205">
        <f>IF(AZ936=3,G936,0)</f>
        <v>0</v>
      </c>
      <c r="BD936" s="205">
        <f>IF(AZ936=4,G936,0)</f>
        <v>0</v>
      </c>
      <c r="BE936" s="205">
        <f>IF(AZ936=5,G936,0)</f>
        <v>0</v>
      </c>
      <c r="CA936" s="232">
        <v>1</v>
      </c>
      <c r="CB936" s="232">
        <v>7</v>
      </c>
    </row>
    <row r="937" spans="1:80">
      <c r="A937" s="241"/>
      <c r="B937" s="245"/>
      <c r="C937" s="375" t="s">
        <v>1256</v>
      </c>
      <c r="D937" s="376"/>
      <c r="E937" s="246">
        <v>12</v>
      </c>
      <c r="F937" s="247"/>
      <c r="G937" s="248"/>
      <c r="H937" s="249"/>
      <c r="I937" s="243"/>
      <c r="J937" s="250"/>
      <c r="K937" s="243"/>
      <c r="M937" s="244">
        <v>12</v>
      </c>
      <c r="O937" s="232"/>
    </row>
    <row r="938" spans="1:80" ht="22.5">
      <c r="A938" s="317">
        <v>309</v>
      </c>
      <c r="B938" s="318" t="s">
        <v>1257</v>
      </c>
      <c r="C938" s="319" t="s">
        <v>1258</v>
      </c>
      <c r="D938" s="320" t="s">
        <v>1739</v>
      </c>
      <c r="E938" s="321">
        <v>989.35699999999997</v>
      </c>
      <c r="F938" s="321">
        <v>0</v>
      </c>
      <c r="G938" s="322">
        <f>E938*F938</f>
        <v>0</v>
      </c>
      <c r="H938" s="239">
        <v>5.2399999999999999E-3</v>
      </c>
      <c r="I938" s="240">
        <f>E938*H938</f>
        <v>5.1842306799999998</v>
      </c>
      <c r="J938" s="239">
        <v>0</v>
      </c>
      <c r="K938" s="240">
        <f>E938*J938</f>
        <v>0</v>
      </c>
      <c r="O938" s="232">
        <v>2</v>
      </c>
      <c r="AA938" s="205">
        <v>1</v>
      </c>
      <c r="AB938" s="205">
        <v>7</v>
      </c>
      <c r="AC938" s="205">
        <v>7</v>
      </c>
      <c r="AZ938" s="205">
        <v>2</v>
      </c>
      <c r="BA938" s="205">
        <f>IF(AZ938=1,G938,0)</f>
        <v>0</v>
      </c>
      <c r="BB938" s="205">
        <f>IF(AZ938=2,G938,0)</f>
        <v>0</v>
      </c>
      <c r="BC938" s="205">
        <f>IF(AZ938=3,G938,0)</f>
        <v>0</v>
      </c>
      <c r="BD938" s="205">
        <f>IF(AZ938=4,G938,0)</f>
        <v>0</v>
      </c>
      <c r="BE938" s="205">
        <f>IF(AZ938=5,G938,0)</f>
        <v>0</v>
      </c>
      <c r="CA938" s="232">
        <v>1</v>
      </c>
      <c r="CB938" s="232">
        <v>7</v>
      </c>
    </row>
    <row r="939" spans="1:80">
      <c r="A939" s="323"/>
      <c r="B939" s="324"/>
      <c r="C939" s="377" t="s">
        <v>1952</v>
      </c>
      <c r="D939" s="378"/>
      <c r="E939" s="325">
        <v>0</v>
      </c>
      <c r="F939" s="326"/>
      <c r="G939" s="327"/>
      <c r="H939" s="249"/>
      <c r="I939" s="243"/>
      <c r="J939" s="250"/>
      <c r="K939" s="243"/>
      <c r="M939" s="244" t="s">
        <v>1952</v>
      </c>
      <c r="O939" s="232"/>
    </row>
    <row r="940" spans="1:80">
      <c r="A940" s="323"/>
      <c r="B940" s="324"/>
      <c r="C940" s="377" t="s">
        <v>1953</v>
      </c>
      <c r="D940" s="378"/>
      <c r="E940" s="325">
        <v>19.3</v>
      </c>
      <c r="F940" s="326"/>
      <c r="G940" s="327"/>
      <c r="H940" s="249"/>
      <c r="I940" s="243"/>
      <c r="J940" s="250"/>
      <c r="K940" s="243"/>
      <c r="M940" s="244" t="s">
        <v>1953</v>
      </c>
      <c r="O940" s="232"/>
    </row>
    <row r="941" spans="1:80">
      <c r="A941" s="323"/>
      <c r="B941" s="324"/>
      <c r="C941" s="377" t="s">
        <v>1259</v>
      </c>
      <c r="D941" s="378"/>
      <c r="E941" s="325">
        <v>1.2749999999999999</v>
      </c>
      <c r="F941" s="326"/>
      <c r="G941" s="327"/>
      <c r="H941" s="249"/>
      <c r="I941" s="243"/>
      <c r="J941" s="250"/>
      <c r="K941" s="243"/>
      <c r="M941" s="244" t="s">
        <v>1259</v>
      </c>
      <c r="O941" s="232"/>
    </row>
    <row r="942" spans="1:80" ht="22.5">
      <c r="A942" s="323"/>
      <c r="B942" s="324"/>
      <c r="C942" s="377" t="s">
        <v>1954</v>
      </c>
      <c r="D942" s="378"/>
      <c r="E942" s="325">
        <v>35.049999999999997</v>
      </c>
      <c r="F942" s="326"/>
      <c r="G942" s="327"/>
      <c r="H942" s="249"/>
      <c r="I942" s="243"/>
      <c r="J942" s="250"/>
      <c r="K942" s="243"/>
      <c r="M942" s="244" t="s">
        <v>1954</v>
      </c>
      <c r="O942" s="232"/>
    </row>
    <row r="943" spans="1:80">
      <c r="A943" s="323"/>
      <c r="B943" s="324"/>
      <c r="C943" s="377" t="s">
        <v>1260</v>
      </c>
      <c r="D943" s="378"/>
      <c r="E943" s="325">
        <v>2.9649999999999999</v>
      </c>
      <c r="F943" s="326"/>
      <c r="G943" s="327"/>
      <c r="H943" s="249"/>
      <c r="I943" s="243"/>
      <c r="J943" s="250"/>
      <c r="K943" s="243"/>
      <c r="M943" s="244" t="s">
        <v>1260</v>
      </c>
      <c r="O943" s="232"/>
    </row>
    <row r="944" spans="1:80">
      <c r="A944" s="323"/>
      <c r="B944" s="324"/>
      <c r="C944" s="377" t="s">
        <v>1955</v>
      </c>
      <c r="D944" s="378"/>
      <c r="E944" s="325">
        <v>28.875</v>
      </c>
      <c r="F944" s="326"/>
      <c r="G944" s="327"/>
      <c r="H944" s="249"/>
      <c r="I944" s="243"/>
      <c r="J944" s="250"/>
      <c r="K944" s="243"/>
      <c r="M944" s="244" t="s">
        <v>1955</v>
      </c>
      <c r="O944" s="232"/>
    </row>
    <row r="945" spans="1:15">
      <c r="A945" s="323"/>
      <c r="B945" s="324"/>
      <c r="C945" s="377" t="s">
        <v>1261</v>
      </c>
      <c r="D945" s="378"/>
      <c r="E945" s="325">
        <v>1.25</v>
      </c>
      <c r="F945" s="326"/>
      <c r="G945" s="327"/>
      <c r="H945" s="249"/>
      <c r="I945" s="243"/>
      <c r="J945" s="250"/>
      <c r="K945" s="243"/>
      <c r="M945" s="244" t="s">
        <v>1261</v>
      </c>
      <c r="O945" s="232"/>
    </row>
    <row r="946" spans="1:15">
      <c r="A946" s="323"/>
      <c r="B946" s="324"/>
      <c r="C946" s="377" t="s">
        <v>1956</v>
      </c>
      <c r="D946" s="378"/>
      <c r="E946" s="325">
        <v>19.768000000000001</v>
      </c>
      <c r="F946" s="326"/>
      <c r="G946" s="327"/>
      <c r="H946" s="249"/>
      <c r="I946" s="243"/>
      <c r="J946" s="250"/>
      <c r="K946" s="243"/>
      <c r="M946" s="244" t="s">
        <v>1956</v>
      </c>
      <c r="O946" s="232"/>
    </row>
    <row r="947" spans="1:15">
      <c r="A947" s="323"/>
      <c r="B947" s="324"/>
      <c r="C947" s="377" t="s">
        <v>1957</v>
      </c>
      <c r="D947" s="378"/>
      <c r="E947" s="325">
        <v>14.532</v>
      </c>
      <c r="F947" s="326"/>
      <c r="G947" s="327"/>
      <c r="H947" s="249"/>
      <c r="I947" s="243"/>
      <c r="J947" s="250"/>
      <c r="K947" s="243"/>
      <c r="M947" s="244" t="s">
        <v>1957</v>
      </c>
      <c r="O947" s="232"/>
    </row>
    <row r="948" spans="1:15" ht="22.5">
      <c r="A948" s="323"/>
      <c r="B948" s="324"/>
      <c r="C948" s="377" t="s">
        <v>1958</v>
      </c>
      <c r="D948" s="378"/>
      <c r="E948" s="325">
        <v>146.32599999999999</v>
      </c>
      <c r="F948" s="326"/>
      <c r="G948" s="327"/>
      <c r="H948" s="249"/>
      <c r="I948" s="243"/>
      <c r="J948" s="250"/>
      <c r="K948" s="243"/>
      <c r="M948" s="244" t="s">
        <v>1958</v>
      </c>
      <c r="O948" s="232"/>
    </row>
    <row r="949" spans="1:15">
      <c r="A949" s="323"/>
      <c r="B949" s="324"/>
      <c r="C949" s="377" t="s">
        <v>1959</v>
      </c>
      <c r="D949" s="378"/>
      <c r="E949" s="325">
        <v>47.210999999999999</v>
      </c>
      <c r="F949" s="326"/>
      <c r="G949" s="327"/>
      <c r="H949" s="249"/>
      <c r="I949" s="243"/>
      <c r="J949" s="250"/>
      <c r="K949" s="243"/>
      <c r="M949" s="244" t="s">
        <v>1959</v>
      </c>
      <c r="O949" s="232"/>
    </row>
    <row r="950" spans="1:15">
      <c r="A950" s="323"/>
      <c r="B950" s="324"/>
      <c r="C950" s="377" t="s">
        <v>1960</v>
      </c>
      <c r="D950" s="378"/>
      <c r="E950" s="325">
        <v>13.904</v>
      </c>
      <c r="F950" s="326"/>
      <c r="G950" s="327"/>
      <c r="H950" s="249"/>
      <c r="I950" s="243"/>
      <c r="J950" s="250"/>
      <c r="K950" s="243"/>
      <c r="M950" s="244" t="s">
        <v>1960</v>
      </c>
      <c r="O950" s="232"/>
    </row>
    <row r="951" spans="1:15">
      <c r="A951" s="323"/>
      <c r="B951" s="324"/>
      <c r="C951" s="377" t="s">
        <v>1961</v>
      </c>
      <c r="D951" s="378"/>
      <c r="E951" s="325">
        <v>11.624000000000001</v>
      </c>
      <c r="F951" s="326"/>
      <c r="G951" s="327"/>
      <c r="H951" s="249"/>
      <c r="I951" s="243"/>
      <c r="J951" s="250"/>
      <c r="K951" s="243"/>
      <c r="M951" s="244" t="s">
        <v>1961</v>
      </c>
      <c r="O951" s="232"/>
    </row>
    <row r="952" spans="1:15">
      <c r="A952" s="323"/>
      <c r="B952" s="324"/>
      <c r="C952" s="377" t="s">
        <v>1962</v>
      </c>
      <c r="D952" s="378"/>
      <c r="E952" s="325">
        <v>16.754000000000001</v>
      </c>
      <c r="F952" s="326"/>
      <c r="G952" s="327"/>
      <c r="H952" s="249"/>
      <c r="I952" s="243"/>
      <c r="J952" s="250"/>
      <c r="K952" s="243"/>
      <c r="M952" s="244" t="s">
        <v>1962</v>
      </c>
      <c r="O952" s="232"/>
    </row>
    <row r="953" spans="1:15">
      <c r="A953" s="323"/>
      <c r="B953" s="324"/>
      <c r="C953" s="377" t="s">
        <v>1963</v>
      </c>
      <c r="D953" s="378"/>
      <c r="E953" s="325">
        <v>10.9155</v>
      </c>
      <c r="F953" s="326"/>
      <c r="G953" s="327"/>
      <c r="H953" s="249"/>
      <c r="I953" s="243"/>
      <c r="J953" s="250"/>
      <c r="K953" s="243"/>
      <c r="M953" s="244" t="s">
        <v>1963</v>
      </c>
      <c r="O953" s="232"/>
    </row>
    <row r="954" spans="1:15">
      <c r="A954" s="323"/>
      <c r="B954" s="324"/>
      <c r="C954" s="377" t="s">
        <v>1964</v>
      </c>
      <c r="D954" s="378"/>
      <c r="E954" s="325">
        <v>13.665800000000001</v>
      </c>
      <c r="F954" s="326"/>
      <c r="G954" s="327"/>
      <c r="H954" s="249"/>
      <c r="I954" s="243"/>
      <c r="J954" s="250"/>
      <c r="K954" s="243"/>
      <c r="M954" s="244" t="s">
        <v>1964</v>
      </c>
      <c r="O954" s="232"/>
    </row>
    <row r="955" spans="1:15">
      <c r="A955" s="323"/>
      <c r="B955" s="324"/>
      <c r="C955" s="377" t="s">
        <v>1965</v>
      </c>
      <c r="D955" s="378"/>
      <c r="E955" s="325">
        <v>10.887</v>
      </c>
      <c r="F955" s="326"/>
      <c r="G955" s="327"/>
      <c r="H955" s="249"/>
      <c r="I955" s="243"/>
      <c r="J955" s="250"/>
      <c r="K955" s="243"/>
      <c r="M955" s="244" t="s">
        <v>1965</v>
      </c>
      <c r="O955" s="232"/>
    </row>
    <row r="956" spans="1:15">
      <c r="A956" s="323"/>
      <c r="B956" s="324"/>
      <c r="C956" s="377" t="s">
        <v>1966</v>
      </c>
      <c r="D956" s="378"/>
      <c r="E956" s="325">
        <v>26.312999999999999</v>
      </c>
      <c r="F956" s="326"/>
      <c r="G956" s="327"/>
      <c r="H956" s="249"/>
      <c r="I956" s="243"/>
      <c r="J956" s="250"/>
      <c r="K956" s="243"/>
      <c r="M956" s="244" t="s">
        <v>1966</v>
      </c>
      <c r="O956" s="232"/>
    </row>
    <row r="957" spans="1:15">
      <c r="A957" s="323"/>
      <c r="B957" s="324"/>
      <c r="C957" s="377" t="s">
        <v>1967</v>
      </c>
      <c r="D957" s="378"/>
      <c r="E957" s="325">
        <v>23.321000000000002</v>
      </c>
      <c r="F957" s="326"/>
      <c r="G957" s="327"/>
      <c r="H957" s="249"/>
      <c r="I957" s="243"/>
      <c r="J957" s="250"/>
      <c r="K957" s="243"/>
      <c r="M957" s="244" t="s">
        <v>1967</v>
      </c>
      <c r="O957" s="232"/>
    </row>
    <row r="958" spans="1:15">
      <c r="A958" s="323"/>
      <c r="B958" s="324"/>
      <c r="C958" s="377" t="s">
        <v>1968</v>
      </c>
      <c r="D958" s="378"/>
      <c r="E958" s="325">
        <v>23.838000000000001</v>
      </c>
      <c r="F958" s="326"/>
      <c r="G958" s="327"/>
      <c r="H958" s="249"/>
      <c r="I958" s="243"/>
      <c r="J958" s="250"/>
      <c r="K958" s="243"/>
      <c r="M958" s="244" t="s">
        <v>1968</v>
      </c>
      <c r="O958" s="232"/>
    </row>
    <row r="959" spans="1:15">
      <c r="A959" s="323"/>
      <c r="B959" s="324"/>
      <c r="C959" s="377" t="s">
        <v>1969</v>
      </c>
      <c r="D959" s="378"/>
      <c r="E959" s="325">
        <v>10.776999999999999</v>
      </c>
      <c r="F959" s="326"/>
      <c r="G959" s="327"/>
      <c r="H959" s="249"/>
      <c r="I959" s="243"/>
      <c r="J959" s="250"/>
      <c r="K959" s="243"/>
      <c r="M959" s="244" t="s">
        <v>1969</v>
      </c>
      <c r="O959" s="232"/>
    </row>
    <row r="960" spans="1:15">
      <c r="A960" s="323"/>
      <c r="B960" s="324"/>
      <c r="C960" s="377" t="s">
        <v>1970</v>
      </c>
      <c r="D960" s="378"/>
      <c r="E960" s="325">
        <v>24.184999999999999</v>
      </c>
      <c r="F960" s="326"/>
      <c r="G960" s="327"/>
      <c r="H960" s="249"/>
      <c r="I960" s="243"/>
      <c r="J960" s="250"/>
      <c r="K960" s="243"/>
      <c r="M960" s="244" t="s">
        <v>1970</v>
      </c>
      <c r="O960" s="232"/>
    </row>
    <row r="961" spans="1:15">
      <c r="A961" s="323"/>
      <c r="B961" s="324"/>
      <c r="C961" s="377" t="s">
        <v>1971</v>
      </c>
      <c r="D961" s="378"/>
      <c r="E961" s="325">
        <v>20.942</v>
      </c>
      <c r="F961" s="326"/>
      <c r="G961" s="327"/>
      <c r="H961" s="249"/>
      <c r="I961" s="243"/>
      <c r="J961" s="250"/>
      <c r="K961" s="243"/>
      <c r="M961" s="244" t="s">
        <v>1971</v>
      </c>
      <c r="O961" s="232"/>
    </row>
    <row r="962" spans="1:15">
      <c r="A962" s="323"/>
      <c r="B962" s="324"/>
      <c r="C962" s="377" t="s">
        <v>1972</v>
      </c>
      <c r="D962" s="378"/>
      <c r="E962" s="325">
        <v>10.021000000000001</v>
      </c>
      <c r="F962" s="326"/>
      <c r="G962" s="327"/>
      <c r="H962" s="249"/>
      <c r="I962" s="243"/>
      <c r="J962" s="250"/>
      <c r="K962" s="243"/>
      <c r="M962" s="244" t="s">
        <v>1972</v>
      </c>
      <c r="O962" s="232"/>
    </row>
    <row r="963" spans="1:15" ht="22.5">
      <c r="A963" s="323"/>
      <c r="B963" s="324"/>
      <c r="C963" s="377" t="s">
        <v>1973</v>
      </c>
      <c r="D963" s="378"/>
      <c r="E963" s="325">
        <v>99.194199999999995</v>
      </c>
      <c r="F963" s="326"/>
      <c r="G963" s="327"/>
      <c r="H963" s="249"/>
      <c r="I963" s="243"/>
      <c r="J963" s="250"/>
      <c r="K963" s="243"/>
      <c r="M963" s="244" t="s">
        <v>1973</v>
      </c>
      <c r="O963" s="232"/>
    </row>
    <row r="964" spans="1:15">
      <c r="A964" s="323"/>
      <c r="B964" s="324"/>
      <c r="C964" s="377" t="s">
        <v>1974</v>
      </c>
      <c r="D964" s="378"/>
      <c r="E964" s="325">
        <v>-8.4700000000000006</v>
      </c>
      <c r="F964" s="326"/>
      <c r="G964" s="327"/>
      <c r="H964" s="249"/>
      <c r="I964" s="243"/>
      <c r="J964" s="250"/>
      <c r="K964" s="243"/>
      <c r="M964" s="244" t="s">
        <v>1974</v>
      </c>
      <c r="O964" s="232"/>
    </row>
    <row r="965" spans="1:15">
      <c r="A965" s="323"/>
      <c r="B965" s="324"/>
      <c r="C965" s="377" t="s">
        <v>1262</v>
      </c>
      <c r="D965" s="378"/>
      <c r="E965" s="325">
        <v>2.7</v>
      </c>
      <c r="F965" s="326"/>
      <c r="G965" s="327"/>
      <c r="H965" s="249"/>
      <c r="I965" s="243"/>
      <c r="J965" s="250"/>
      <c r="K965" s="243"/>
      <c r="M965" s="244" t="s">
        <v>1262</v>
      </c>
      <c r="O965" s="232"/>
    </row>
    <row r="966" spans="1:15">
      <c r="A966" s="323"/>
      <c r="B966" s="324"/>
      <c r="C966" s="377" t="s">
        <v>1975</v>
      </c>
      <c r="D966" s="378"/>
      <c r="E966" s="325">
        <v>4.1849999999999996</v>
      </c>
      <c r="F966" s="326"/>
      <c r="G966" s="327"/>
      <c r="H966" s="249"/>
      <c r="I966" s="243"/>
      <c r="J966" s="250"/>
      <c r="K966" s="243"/>
      <c r="M966" s="244" t="s">
        <v>1975</v>
      </c>
      <c r="O966" s="232"/>
    </row>
    <row r="967" spans="1:15">
      <c r="A967" s="323"/>
      <c r="B967" s="324"/>
      <c r="C967" s="377" t="s">
        <v>1263</v>
      </c>
      <c r="D967" s="378"/>
      <c r="E967" s="325">
        <v>0.9</v>
      </c>
      <c r="F967" s="326"/>
      <c r="G967" s="327"/>
      <c r="H967" s="249"/>
      <c r="I967" s="243"/>
      <c r="J967" s="250"/>
      <c r="K967" s="243"/>
      <c r="M967" s="244" t="s">
        <v>1263</v>
      </c>
      <c r="O967" s="232"/>
    </row>
    <row r="968" spans="1:15">
      <c r="A968" s="323"/>
      <c r="B968" s="324"/>
      <c r="C968" s="377" t="s">
        <v>1264</v>
      </c>
      <c r="D968" s="378"/>
      <c r="E968" s="325">
        <v>8.64</v>
      </c>
      <c r="F968" s="326"/>
      <c r="G968" s="327"/>
      <c r="H968" s="249"/>
      <c r="I968" s="243"/>
      <c r="J968" s="250"/>
      <c r="K968" s="243"/>
      <c r="M968" s="244" t="s">
        <v>1264</v>
      </c>
      <c r="O968" s="232"/>
    </row>
    <row r="969" spans="1:15" ht="22.5">
      <c r="A969" s="323"/>
      <c r="B969" s="324"/>
      <c r="C969" s="377" t="s">
        <v>1976</v>
      </c>
      <c r="D969" s="378"/>
      <c r="E969" s="325">
        <v>23.922499999999999</v>
      </c>
      <c r="F969" s="326"/>
      <c r="G969" s="327"/>
      <c r="H969" s="249"/>
      <c r="I969" s="243"/>
      <c r="J969" s="250"/>
      <c r="K969" s="243"/>
      <c r="M969" s="244" t="s">
        <v>1976</v>
      </c>
      <c r="O969" s="232"/>
    </row>
    <row r="970" spans="1:15">
      <c r="A970" s="323"/>
      <c r="B970" s="324"/>
      <c r="C970" s="377" t="s">
        <v>1265</v>
      </c>
      <c r="D970" s="378"/>
      <c r="E970" s="325">
        <v>0.9</v>
      </c>
      <c r="F970" s="326"/>
      <c r="G970" s="327"/>
      <c r="H970" s="249"/>
      <c r="I970" s="243"/>
      <c r="J970" s="250"/>
      <c r="K970" s="243"/>
      <c r="M970" s="244" t="s">
        <v>1265</v>
      </c>
      <c r="O970" s="232"/>
    </row>
    <row r="971" spans="1:15">
      <c r="A971" s="323"/>
      <c r="B971" s="324"/>
      <c r="C971" s="377" t="s">
        <v>1977</v>
      </c>
      <c r="D971" s="378"/>
      <c r="E971" s="325">
        <v>16.885000000000002</v>
      </c>
      <c r="F971" s="326"/>
      <c r="G971" s="327"/>
      <c r="H971" s="249"/>
      <c r="I971" s="243"/>
      <c r="J971" s="250"/>
      <c r="K971" s="243"/>
      <c r="M971" s="244" t="s">
        <v>1977</v>
      </c>
      <c r="O971" s="232"/>
    </row>
    <row r="972" spans="1:15">
      <c r="A972" s="323"/>
      <c r="B972" s="324"/>
      <c r="C972" s="377" t="s">
        <v>1265</v>
      </c>
      <c r="D972" s="378"/>
      <c r="E972" s="325">
        <v>0.9</v>
      </c>
      <c r="F972" s="326"/>
      <c r="G972" s="327"/>
      <c r="H972" s="249"/>
      <c r="I972" s="243"/>
      <c r="J972" s="250"/>
      <c r="K972" s="243"/>
      <c r="M972" s="244" t="s">
        <v>1265</v>
      </c>
      <c r="O972" s="232"/>
    </row>
    <row r="973" spans="1:15">
      <c r="A973" s="323"/>
      <c r="B973" s="324"/>
      <c r="C973" s="377" t="s">
        <v>1978</v>
      </c>
      <c r="D973" s="378"/>
      <c r="E973" s="325">
        <v>13.125</v>
      </c>
      <c r="F973" s="326"/>
      <c r="G973" s="327"/>
      <c r="H973" s="249"/>
      <c r="I973" s="243"/>
      <c r="J973" s="250"/>
      <c r="K973" s="243"/>
      <c r="M973" s="244" t="s">
        <v>1978</v>
      </c>
      <c r="O973" s="232"/>
    </row>
    <row r="974" spans="1:15" ht="22.5">
      <c r="A974" s="323"/>
      <c r="B974" s="324"/>
      <c r="C974" s="377" t="s">
        <v>1979</v>
      </c>
      <c r="D974" s="378"/>
      <c r="E974" s="325">
        <v>33.915500000000002</v>
      </c>
      <c r="F974" s="326"/>
      <c r="G974" s="327"/>
      <c r="H974" s="249"/>
      <c r="I974" s="243"/>
      <c r="J974" s="250"/>
      <c r="K974" s="243"/>
      <c r="M974" s="244" t="s">
        <v>1979</v>
      </c>
      <c r="O974" s="232"/>
    </row>
    <row r="975" spans="1:15" ht="22.5">
      <c r="A975" s="323"/>
      <c r="B975" s="324"/>
      <c r="C975" s="377" t="s">
        <v>1980</v>
      </c>
      <c r="D975" s="378"/>
      <c r="E975" s="325">
        <v>48.372</v>
      </c>
      <c r="F975" s="326"/>
      <c r="G975" s="327"/>
      <c r="H975" s="249"/>
      <c r="I975" s="243"/>
      <c r="J975" s="250"/>
      <c r="K975" s="243"/>
      <c r="M975" s="244" t="s">
        <v>1980</v>
      </c>
      <c r="O975" s="232"/>
    </row>
    <row r="976" spans="1:15">
      <c r="A976" s="323"/>
      <c r="B976" s="324"/>
      <c r="C976" s="377" t="s">
        <v>1981</v>
      </c>
      <c r="D976" s="378"/>
      <c r="E976" s="325">
        <v>-8.3369999999999997</v>
      </c>
      <c r="F976" s="326"/>
      <c r="G976" s="327"/>
      <c r="H976" s="249"/>
      <c r="I976" s="243"/>
      <c r="J976" s="250"/>
      <c r="K976" s="243"/>
      <c r="M976" s="244" t="s">
        <v>1981</v>
      </c>
      <c r="O976" s="232"/>
    </row>
    <row r="977" spans="1:80">
      <c r="A977" s="323"/>
      <c r="B977" s="324"/>
      <c r="C977" s="377" t="s">
        <v>1266</v>
      </c>
      <c r="D977" s="378"/>
      <c r="E977" s="325">
        <v>1.56</v>
      </c>
      <c r="F977" s="326"/>
      <c r="G977" s="327"/>
      <c r="H977" s="249"/>
      <c r="I977" s="243"/>
      <c r="J977" s="250"/>
      <c r="K977" s="243"/>
      <c r="M977" s="244" t="s">
        <v>1266</v>
      </c>
      <c r="O977" s="232"/>
    </row>
    <row r="978" spans="1:80">
      <c r="A978" s="323"/>
      <c r="B978" s="324"/>
      <c r="C978" s="377" t="s">
        <v>1982</v>
      </c>
      <c r="D978" s="378"/>
      <c r="E978" s="325">
        <v>13.35</v>
      </c>
      <c r="F978" s="326"/>
      <c r="G978" s="327"/>
      <c r="H978" s="249"/>
      <c r="I978" s="243"/>
      <c r="J978" s="250"/>
      <c r="K978" s="243"/>
      <c r="M978" s="244" t="s">
        <v>1982</v>
      </c>
      <c r="O978" s="232"/>
    </row>
    <row r="979" spans="1:80">
      <c r="A979" s="323"/>
      <c r="B979" s="324"/>
      <c r="C979" s="377" t="s">
        <v>1983</v>
      </c>
      <c r="D979" s="378"/>
      <c r="E979" s="325">
        <v>18.588999999999999</v>
      </c>
      <c r="F979" s="326"/>
      <c r="G979" s="327"/>
      <c r="H979" s="249"/>
      <c r="I979" s="243"/>
      <c r="J979" s="250"/>
      <c r="K979" s="243"/>
      <c r="M979" s="244" t="s">
        <v>1983</v>
      </c>
      <c r="O979" s="232"/>
    </row>
    <row r="980" spans="1:80">
      <c r="A980" s="323"/>
      <c r="B980" s="324"/>
      <c r="C980" s="377" t="s">
        <v>1984</v>
      </c>
      <c r="D980" s="378"/>
      <c r="E980" s="325">
        <v>13.635</v>
      </c>
      <c r="F980" s="326"/>
      <c r="G980" s="327"/>
      <c r="H980" s="249"/>
      <c r="I980" s="243"/>
      <c r="J980" s="250"/>
      <c r="K980" s="243"/>
      <c r="M980" s="244" t="s">
        <v>1984</v>
      </c>
      <c r="O980" s="232"/>
    </row>
    <row r="981" spans="1:80">
      <c r="A981" s="323"/>
      <c r="B981" s="324"/>
      <c r="C981" s="377" t="s">
        <v>1267</v>
      </c>
      <c r="D981" s="378"/>
      <c r="E981" s="325">
        <v>2.4</v>
      </c>
      <c r="F981" s="326"/>
      <c r="G981" s="327"/>
      <c r="H981" s="249"/>
      <c r="I981" s="243"/>
      <c r="J981" s="250"/>
      <c r="K981" s="243"/>
      <c r="M981" s="244" t="s">
        <v>1267</v>
      </c>
      <c r="O981" s="232"/>
    </row>
    <row r="982" spans="1:80">
      <c r="A982" s="323"/>
      <c r="B982" s="324"/>
      <c r="C982" s="377" t="s">
        <v>1985</v>
      </c>
      <c r="D982" s="378"/>
      <c r="E982" s="325">
        <v>20.125</v>
      </c>
      <c r="F982" s="326"/>
      <c r="G982" s="327"/>
      <c r="H982" s="249"/>
      <c r="I982" s="243"/>
      <c r="J982" s="250"/>
      <c r="K982" s="243"/>
      <c r="M982" s="244" t="s">
        <v>1985</v>
      </c>
      <c r="O982" s="232"/>
    </row>
    <row r="983" spans="1:80">
      <c r="A983" s="323"/>
      <c r="B983" s="324"/>
      <c r="C983" s="377" t="s">
        <v>1986</v>
      </c>
      <c r="D983" s="378"/>
      <c r="E983" s="325">
        <v>13.1</v>
      </c>
      <c r="F983" s="326"/>
      <c r="G983" s="327"/>
      <c r="H983" s="249"/>
      <c r="I983" s="243"/>
      <c r="J983" s="250"/>
      <c r="K983" s="243"/>
      <c r="M983" s="244" t="s">
        <v>1986</v>
      </c>
      <c r="O983" s="232"/>
    </row>
    <row r="984" spans="1:80">
      <c r="A984" s="323"/>
      <c r="B984" s="324"/>
      <c r="C984" s="377" t="s">
        <v>1987</v>
      </c>
      <c r="D984" s="378"/>
      <c r="E984" s="325">
        <v>26.45</v>
      </c>
      <c r="F984" s="326"/>
      <c r="G984" s="327"/>
      <c r="H984" s="249"/>
      <c r="I984" s="243"/>
      <c r="J984" s="250"/>
      <c r="K984" s="243"/>
      <c r="M984" s="244" t="s">
        <v>1987</v>
      </c>
      <c r="O984" s="232"/>
    </row>
    <row r="985" spans="1:80">
      <c r="A985" s="323"/>
      <c r="B985" s="324"/>
      <c r="C985" s="377" t="s">
        <v>1268</v>
      </c>
      <c r="D985" s="378"/>
      <c r="E985" s="325">
        <v>18.077500000000001</v>
      </c>
      <c r="F985" s="326"/>
      <c r="G985" s="327"/>
      <c r="H985" s="249"/>
      <c r="I985" s="243"/>
      <c r="J985" s="250"/>
      <c r="K985" s="243"/>
      <c r="M985" s="244" t="s">
        <v>1268</v>
      </c>
      <c r="O985" s="232"/>
    </row>
    <row r="986" spans="1:80">
      <c r="A986" s="323"/>
      <c r="B986" s="324"/>
      <c r="C986" s="377" t="s">
        <v>1989</v>
      </c>
      <c r="D986" s="378"/>
      <c r="E986" s="325">
        <v>10.3</v>
      </c>
      <c r="F986" s="326"/>
      <c r="G986" s="327"/>
      <c r="H986" s="249"/>
      <c r="I986" s="243"/>
      <c r="J986" s="250"/>
      <c r="K986" s="243"/>
      <c r="M986" s="244" t="s">
        <v>1989</v>
      </c>
      <c r="O986" s="232"/>
    </row>
    <row r="987" spans="1:80">
      <c r="A987" s="323"/>
      <c r="B987" s="324"/>
      <c r="C987" s="377" t="s">
        <v>1990</v>
      </c>
      <c r="D987" s="378"/>
      <c r="E987" s="325">
        <v>8.9</v>
      </c>
      <c r="F987" s="326"/>
      <c r="G987" s="327"/>
      <c r="H987" s="249"/>
      <c r="I987" s="243"/>
      <c r="J987" s="250"/>
      <c r="K987" s="243"/>
      <c r="M987" s="244" t="s">
        <v>1990</v>
      </c>
      <c r="O987" s="232"/>
    </row>
    <row r="988" spans="1:80">
      <c r="A988" s="323"/>
      <c r="B988" s="324"/>
      <c r="C988" s="377" t="s">
        <v>1991</v>
      </c>
      <c r="D988" s="378"/>
      <c r="E988" s="325">
        <v>13.180999999999999</v>
      </c>
      <c r="F988" s="326"/>
      <c r="G988" s="327"/>
      <c r="H988" s="249"/>
      <c r="I988" s="243"/>
      <c r="J988" s="250"/>
      <c r="K988" s="243"/>
      <c r="M988" s="244" t="s">
        <v>1991</v>
      </c>
      <c r="O988" s="232"/>
    </row>
    <row r="989" spans="1:80" ht="33.75">
      <c r="A989" s="323"/>
      <c r="B989" s="324"/>
      <c r="C989" s="377" t="s">
        <v>1994</v>
      </c>
      <c r="D989" s="378"/>
      <c r="E989" s="325">
        <v>56.537999999999997</v>
      </c>
      <c r="F989" s="326"/>
      <c r="G989" s="327"/>
      <c r="H989" s="249"/>
      <c r="I989" s="243"/>
      <c r="J989" s="250"/>
      <c r="K989" s="243"/>
      <c r="M989" s="244" t="s">
        <v>1994</v>
      </c>
      <c r="O989" s="232"/>
    </row>
    <row r="990" spans="1:80">
      <c r="A990" s="323"/>
      <c r="B990" s="324"/>
      <c r="C990" s="377" t="s">
        <v>1995</v>
      </c>
      <c r="D990" s="378"/>
      <c r="E990" s="325">
        <v>0.22</v>
      </c>
      <c r="F990" s="326"/>
      <c r="G990" s="327"/>
      <c r="H990" s="249"/>
      <c r="I990" s="243"/>
      <c r="J990" s="250"/>
      <c r="K990" s="243"/>
      <c r="M990" s="244" t="s">
        <v>1995</v>
      </c>
      <c r="O990" s="232"/>
    </row>
    <row r="991" spans="1:80">
      <c r="A991" s="323"/>
      <c r="B991" s="324"/>
      <c r="C991" s="377" t="s">
        <v>1267</v>
      </c>
      <c r="D991" s="378"/>
      <c r="E991" s="325">
        <v>2.4</v>
      </c>
      <c r="F991" s="326"/>
      <c r="G991" s="327"/>
      <c r="H991" s="249"/>
      <c r="I991" s="243"/>
      <c r="J991" s="250"/>
      <c r="K991" s="243"/>
      <c r="M991" s="244" t="s">
        <v>1267</v>
      </c>
      <c r="O991" s="232"/>
    </row>
    <row r="992" spans="1:80" ht="22.5">
      <c r="A992" s="317">
        <v>310</v>
      </c>
      <c r="B992" s="318" t="s">
        <v>1269</v>
      </c>
      <c r="C992" s="319" t="s">
        <v>1270</v>
      </c>
      <c r="D992" s="320" t="s">
        <v>1739</v>
      </c>
      <c r="E992" s="321">
        <v>69.907499999999999</v>
      </c>
      <c r="F992" s="321">
        <v>0</v>
      </c>
      <c r="G992" s="322">
        <f>E992*F992</f>
        <v>0</v>
      </c>
      <c r="H992" s="239">
        <v>3.4499999999999999E-3</v>
      </c>
      <c r="I992" s="240">
        <f>E992*H992</f>
        <v>0.24118087499999999</v>
      </c>
      <c r="J992" s="239">
        <v>0</v>
      </c>
      <c r="K992" s="240">
        <f>E992*J992</f>
        <v>0</v>
      </c>
      <c r="O992" s="232">
        <v>2</v>
      </c>
      <c r="AA992" s="205">
        <v>1</v>
      </c>
      <c r="AB992" s="205">
        <v>7</v>
      </c>
      <c r="AC992" s="205">
        <v>7</v>
      </c>
      <c r="AZ992" s="205">
        <v>2</v>
      </c>
      <c r="BA992" s="205">
        <f>IF(AZ992=1,G992,0)</f>
        <v>0</v>
      </c>
      <c r="BB992" s="205">
        <f>IF(AZ992=2,G992,0)</f>
        <v>0</v>
      </c>
      <c r="BC992" s="205">
        <f>IF(AZ992=3,G992,0)</f>
        <v>0</v>
      </c>
      <c r="BD992" s="205">
        <f>IF(AZ992=4,G992,0)</f>
        <v>0</v>
      </c>
      <c r="BE992" s="205">
        <f>IF(AZ992=5,G992,0)</f>
        <v>0</v>
      </c>
      <c r="CA992" s="232">
        <v>1</v>
      </c>
      <c r="CB992" s="232">
        <v>7</v>
      </c>
    </row>
    <row r="993" spans="1:80" ht="22.5">
      <c r="A993" s="323"/>
      <c r="B993" s="324"/>
      <c r="C993" s="377" t="s">
        <v>849</v>
      </c>
      <c r="D993" s="378"/>
      <c r="E993" s="325">
        <v>17.262499999999999</v>
      </c>
      <c r="F993" s="326"/>
      <c r="G993" s="327"/>
      <c r="H993" s="249"/>
      <c r="I993" s="243"/>
      <c r="J993" s="250"/>
      <c r="K993" s="243"/>
      <c r="M993" s="244" t="s">
        <v>849</v>
      </c>
      <c r="O993" s="232"/>
    </row>
    <row r="994" spans="1:80">
      <c r="A994" s="323"/>
      <c r="B994" s="324"/>
      <c r="C994" s="377" t="s">
        <v>1993</v>
      </c>
      <c r="D994" s="378"/>
      <c r="E994" s="325">
        <v>22</v>
      </c>
      <c r="F994" s="326"/>
      <c r="G994" s="327"/>
      <c r="H994" s="249"/>
      <c r="I994" s="243"/>
      <c r="J994" s="250"/>
      <c r="K994" s="243"/>
      <c r="M994" s="244" t="s">
        <v>1993</v>
      </c>
      <c r="O994" s="232"/>
    </row>
    <row r="995" spans="1:80">
      <c r="A995" s="323"/>
      <c r="B995" s="324"/>
      <c r="C995" s="377" t="s">
        <v>1271</v>
      </c>
      <c r="D995" s="378"/>
      <c r="E995" s="325">
        <v>12.15</v>
      </c>
      <c r="F995" s="326"/>
      <c r="G995" s="327"/>
      <c r="H995" s="249"/>
      <c r="I995" s="243"/>
      <c r="J995" s="250"/>
      <c r="K995" s="243"/>
      <c r="M995" s="244" t="s">
        <v>1271</v>
      </c>
      <c r="O995" s="232"/>
    </row>
    <row r="996" spans="1:80">
      <c r="A996" s="323"/>
      <c r="B996" s="324"/>
      <c r="C996" s="377" t="s">
        <v>1272</v>
      </c>
      <c r="D996" s="378"/>
      <c r="E996" s="325">
        <v>14.31</v>
      </c>
      <c r="F996" s="326"/>
      <c r="G996" s="327"/>
      <c r="H996" s="249"/>
      <c r="I996" s="243"/>
      <c r="J996" s="250"/>
      <c r="K996" s="243"/>
      <c r="M996" s="244" t="s">
        <v>1272</v>
      </c>
      <c r="O996" s="232"/>
    </row>
    <row r="997" spans="1:80">
      <c r="A997" s="323"/>
      <c r="B997" s="324"/>
      <c r="C997" s="377" t="s">
        <v>1273</v>
      </c>
      <c r="D997" s="378"/>
      <c r="E997" s="325">
        <v>4.1849999999999996</v>
      </c>
      <c r="F997" s="326"/>
      <c r="G997" s="327"/>
      <c r="H997" s="249"/>
      <c r="I997" s="243"/>
      <c r="J997" s="250"/>
      <c r="K997" s="243"/>
      <c r="M997" s="244" t="s">
        <v>1273</v>
      </c>
      <c r="O997" s="232"/>
    </row>
    <row r="998" spans="1:80">
      <c r="A998" s="233">
        <v>311</v>
      </c>
      <c r="B998" s="234" t="s">
        <v>1274</v>
      </c>
      <c r="C998" s="235" t="s">
        <v>1275</v>
      </c>
      <c r="D998" s="236" t="s">
        <v>1739</v>
      </c>
      <c r="E998" s="237">
        <v>69.907499999999999</v>
      </c>
      <c r="F998" s="237">
        <v>0</v>
      </c>
      <c r="G998" s="238">
        <f>E998*F998</f>
        <v>0</v>
      </c>
      <c r="H998" s="239">
        <v>0</v>
      </c>
      <c r="I998" s="240">
        <f>E998*H998</f>
        <v>0</v>
      </c>
      <c r="J998" s="239">
        <v>0</v>
      </c>
      <c r="K998" s="240">
        <f>E998*J998</f>
        <v>0</v>
      </c>
      <c r="O998" s="232">
        <v>2</v>
      </c>
      <c r="AA998" s="205">
        <v>1</v>
      </c>
      <c r="AB998" s="205">
        <v>7</v>
      </c>
      <c r="AC998" s="205">
        <v>7</v>
      </c>
      <c r="AZ998" s="205">
        <v>2</v>
      </c>
      <c r="BA998" s="205">
        <f>IF(AZ998=1,G998,0)</f>
        <v>0</v>
      </c>
      <c r="BB998" s="205">
        <f>IF(AZ998=2,G998,0)</f>
        <v>0</v>
      </c>
      <c r="BC998" s="205">
        <f>IF(AZ998=3,G998,0)</f>
        <v>0</v>
      </c>
      <c r="BD998" s="205">
        <f>IF(AZ998=4,G998,0)</f>
        <v>0</v>
      </c>
      <c r="BE998" s="205">
        <f>IF(AZ998=5,G998,0)</f>
        <v>0</v>
      </c>
      <c r="CA998" s="232">
        <v>1</v>
      </c>
      <c r="CB998" s="232">
        <v>7</v>
      </c>
    </row>
    <row r="999" spans="1:80">
      <c r="A999" s="241"/>
      <c r="B999" s="245"/>
      <c r="C999" s="375" t="s">
        <v>1276</v>
      </c>
      <c r="D999" s="376"/>
      <c r="E999" s="246">
        <v>69.907499999999999</v>
      </c>
      <c r="F999" s="247"/>
      <c r="G999" s="248"/>
      <c r="H999" s="249"/>
      <c r="I999" s="243"/>
      <c r="J999" s="250"/>
      <c r="K999" s="243"/>
      <c r="M999" s="271">
        <v>699075</v>
      </c>
      <c r="O999" s="232"/>
    </row>
    <row r="1000" spans="1:80">
      <c r="A1000" s="233">
        <v>312</v>
      </c>
      <c r="B1000" s="234" t="s">
        <v>1277</v>
      </c>
      <c r="C1000" s="235" t="s">
        <v>1278</v>
      </c>
      <c r="D1000" s="236" t="s">
        <v>1856</v>
      </c>
      <c r="E1000" s="237">
        <v>26.206399999999999</v>
      </c>
      <c r="F1000" s="237">
        <v>0</v>
      </c>
      <c r="G1000" s="238">
        <f>E1000*F1000</f>
        <v>0</v>
      </c>
      <c r="H1000" s="239">
        <v>0</v>
      </c>
      <c r="I1000" s="240">
        <f>E1000*H1000</f>
        <v>0</v>
      </c>
      <c r="J1000" s="239">
        <v>0</v>
      </c>
      <c r="K1000" s="240">
        <f>E1000*J1000</f>
        <v>0</v>
      </c>
      <c r="O1000" s="232">
        <v>2</v>
      </c>
      <c r="AA1000" s="205">
        <v>1</v>
      </c>
      <c r="AB1000" s="205">
        <v>7</v>
      </c>
      <c r="AC1000" s="205">
        <v>7</v>
      </c>
      <c r="AZ1000" s="205">
        <v>2</v>
      </c>
      <c r="BA1000" s="205">
        <f>IF(AZ1000=1,G1000,0)</f>
        <v>0</v>
      </c>
      <c r="BB1000" s="205">
        <f>IF(AZ1000=2,G1000,0)</f>
        <v>0</v>
      </c>
      <c r="BC1000" s="205">
        <f>IF(AZ1000=3,G1000,0)</f>
        <v>0</v>
      </c>
      <c r="BD1000" s="205">
        <f>IF(AZ1000=4,G1000,0)</f>
        <v>0</v>
      </c>
      <c r="BE1000" s="205">
        <f>IF(AZ1000=5,G1000,0)</f>
        <v>0</v>
      </c>
      <c r="CA1000" s="232">
        <v>1</v>
      </c>
      <c r="CB1000" s="232">
        <v>7</v>
      </c>
    </row>
    <row r="1001" spans="1:80" ht="22.5">
      <c r="A1001" s="241"/>
      <c r="B1001" s="245"/>
      <c r="C1001" s="375" t="s">
        <v>1279</v>
      </c>
      <c r="D1001" s="376"/>
      <c r="E1001" s="246">
        <v>26.206399999999999</v>
      </c>
      <c r="F1001" s="247"/>
      <c r="G1001" s="248"/>
      <c r="H1001" s="249"/>
      <c r="I1001" s="243"/>
      <c r="J1001" s="250"/>
      <c r="K1001" s="243"/>
      <c r="M1001" s="244" t="s">
        <v>1279</v>
      </c>
      <c r="O1001" s="232"/>
    </row>
    <row r="1002" spans="1:80" ht="22.5">
      <c r="A1002" s="306">
        <v>313</v>
      </c>
      <c r="B1002" s="307" t="s">
        <v>1280</v>
      </c>
      <c r="C1002" s="308" t="s">
        <v>1281</v>
      </c>
      <c r="D1002" s="309" t="s">
        <v>1739</v>
      </c>
      <c r="E1002" s="310">
        <v>76.898300000000006</v>
      </c>
      <c r="F1002" s="310">
        <v>0</v>
      </c>
      <c r="G1002" s="311">
        <f>E1002*F1002</f>
        <v>0</v>
      </c>
      <c r="H1002" s="239">
        <v>1.29E-2</v>
      </c>
      <c r="I1002" s="240">
        <f>E1002*H1002</f>
        <v>0.99198807000000011</v>
      </c>
      <c r="J1002" s="239"/>
      <c r="K1002" s="240">
        <f>E1002*J1002</f>
        <v>0</v>
      </c>
      <c r="O1002" s="232">
        <v>2</v>
      </c>
      <c r="AA1002" s="205">
        <v>3</v>
      </c>
      <c r="AB1002" s="205">
        <v>7</v>
      </c>
      <c r="AC1002" s="205">
        <v>59762201</v>
      </c>
      <c r="AZ1002" s="205">
        <v>2</v>
      </c>
      <c r="BA1002" s="205">
        <f>IF(AZ1002=1,G1002,0)</f>
        <v>0</v>
      </c>
      <c r="BB1002" s="205">
        <f>IF(AZ1002=2,G1002,0)</f>
        <v>0</v>
      </c>
      <c r="BC1002" s="205">
        <f>IF(AZ1002=3,G1002,0)</f>
        <v>0</v>
      </c>
      <c r="BD1002" s="205">
        <f>IF(AZ1002=4,G1002,0)</f>
        <v>0</v>
      </c>
      <c r="BE1002" s="205">
        <f>IF(AZ1002=5,G1002,0)</f>
        <v>0</v>
      </c>
      <c r="CA1002" s="232">
        <v>3</v>
      </c>
      <c r="CB1002" s="232">
        <v>7</v>
      </c>
    </row>
    <row r="1003" spans="1:80">
      <c r="A1003" s="312"/>
      <c r="B1003" s="313"/>
      <c r="C1003" s="379" t="s">
        <v>1282</v>
      </c>
      <c r="D1003" s="380"/>
      <c r="E1003" s="314">
        <v>76.898300000000006</v>
      </c>
      <c r="F1003" s="315"/>
      <c r="G1003" s="316"/>
      <c r="H1003" s="249"/>
      <c r="I1003" s="243"/>
      <c r="J1003" s="250"/>
      <c r="K1003" s="243"/>
      <c r="M1003" s="244" t="s">
        <v>1282</v>
      </c>
      <c r="O1003" s="232"/>
    </row>
    <row r="1004" spans="1:80">
      <c r="A1004" s="306">
        <v>314</v>
      </c>
      <c r="B1004" s="307" t="s">
        <v>1283</v>
      </c>
      <c r="C1004" s="308" t="s">
        <v>1284</v>
      </c>
      <c r="D1004" s="309" t="s">
        <v>1739</v>
      </c>
      <c r="E1004" s="310">
        <v>1088.2927</v>
      </c>
      <c r="F1004" s="310">
        <v>0</v>
      </c>
      <c r="G1004" s="311">
        <f>E1004*F1004</f>
        <v>0</v>
      </c>
      <c r="H1004" s="239">
        <v>1.9429999999999999E-2</v>
      </c>
      <c r="I1004" s="240">
        <f>E1004*H1004</f>
        <v>21.145527161</v>
      </c>
      <c r="J1004" s="239"/>
      <c r="K1004" s="240">
        <f>E1004*J1004</f>
        <v>0</v>
      </c>
      <c r="O1004" s="232">
        <v>2</v>
      </c>
      <c r="AA1004" s="205">
        <v>3</v>
      </c>
      <c r="AB1004" s="205">
        <v>7</v>
      </c>
      <c r="AC1004" s="205">
        <v>597813751</v>
      </c>
      <c r="AZ1004" s="205">
        <v>2</v>
      </c>
      <c r="BA1004" s="205">
        <f>IF(AZ1004=1,G1004,0)</f>
        <v>0</v>
      </c>
      <c r="BB1004" s="205">
        <f>IF(AZ1004=2,G1004,0)</f>
        <v>0</v>
      </c>
      <c r="BC1004" s="205">
        <f>IF(AZ1004=3,G1004,0)</f>
        <v>0</v>
      </c>
      <c r="BD1004" s="205">
        <f>IF(AZ1004=4,G1004,0)</f>
        <v>0</v>
      </c>
      <c r="BE1004" s="205">
        <f>IF(AZ1004=5,G1004,0)</f>
        <v>0</v>
      </c>
      <c r="CA1004" s="232">
        <v>3</v>
      </c>
      <c r="CB1004" s="232">
        <v>7</v>
      </c>
    </row>
    <row r="1005" spans="1:80">
      <c r="A1005" s="312"/>
      <c r="B1005" s="313"/>
      <c r="C1005" s="379" t="s">
        <v>1285</v>
      </c>
      <c r="D1005" s="380"/>
      <c r="E1005" s="314">
        <v>1088.2927</v>
      </c>
      <c r="F1005" s="315"/>
      <c r="G1005" s="316"/>
      <c r="H1005" s="249"/>
      <c r="I1005" s="243"/>
      <c r="J1005" s="250"/>
      <c r="K1005" s="243"/>
      <c r="M1005" s="244" t="s">
        <v>1285</v>
      </c>
      <c r="O1005" s="232"/>
    </row>
    <row r="1006" spans="1:80">
      <c r="A1006" s="233">
        <v>315</v>
      </c>
      <c r="B1006" s="234" t="s">
        <v>1286</v>
      </c>
      <c r="C1006" s="235" t="s">
        <v>1287</v>
      </c>
      <c r="D1006" s="236" t="s">
        <v>1772</v>
      </c>
      <c r="E1006" s="237">
        <v>27.785372331000001</v>
      </c>
      <c r="F1006" s="237">
        <v>0</v>
      </c>
      <c r="G1006" s="238">
        <f>E1006*F1006</f>
        <v>0</v>
      </c>
      <c r="H1006" s="239">
        <v>0</v>
      </c>
      <c r="I1006" s="240">
        <f>E1006*H1006</f>
        <v>0</v>
      </c>
      <c r="J1006" s="239"/>
      <c r="K1006" s="240">
        <f>E1006*J1006</f>
        <v>0</v>
      </c>
      <c r="O1006" s="232">
        <v>2</v>
      </c>
      <c r="AA1006" s="205">
        <v>7</v>
      </c>
      <c r="AB1006" s="205">
        <v>1001</v>
      </c>
      <c r="AC1006" s="205">
        <v>5</v>
      </c>
      <c r="AZ1006" s="205">
        <v>2</v>
      </c>
      <c r="BA1006" s="205">
        <f>IF(AZ1006=1,G1006,0)</f>
        <v>0</v>
      </c>
      <c r="BB1006" s="205">
        <f>IF(AZ1006=2,G1006,0)</f>
        <v>0</v>
      </c>
      <c r="BC1006" s="205">
        <f>IF(AZ1006=3,G1006,0)</f>
        <v>0</v>
      </c>
      <c r="BD1006" s="205">
        <f>IF(AZ1006=4,G1006,0)</f>
        <v>0</v>
      </c>
      <c r="BE1006" s="205">
        <f>IF(AZ1006=5,G1006,0)</f>
        <v>0</v>
      </c>
      <c r="CA1006" s="232">
        <v>7</v>
      </c>
      <c r="CB1006" s="232">
        <v>1001</v>
      </c>
    </row>
    <row r="1007" spans="1:80">
      <c r="A1007" s="251"/>
      <c r="B1007" s="252" t="s">
        <v>1662</v>
      </c>
      <c r="C1007" s="253" t="s">
        <v>1245</v>
      </c>
      <c r="D1007" s="254"/>
      <c r="E1007" s="255"/>
      <c r="F1007" s="256"/>
      <c r="G1007" s="257">
        <f>SUM(G929:G1006)</f>
        <v>0</v>
      </c>
      <c r="H1007" s="258"/>
      <c r="I1007" s="259">
        <f>SUM(I929:I1006)</f>
        <v>27.785372331000001</v>
      </c>
      <c r="J1007" s="258"/>
      <c r="K1007" s="259">
        <f>SUM(K929:K1006)</f>
        <v>0</v>
      </c>
      <c r="O1007" s="232">
        <v>4</v>
      </c>
      <c r="BA1007" s="260">
        <f>SUM(BA929:BA1006)</f>
        <v>0</v>
      </c>
      <c r="BB1007" s="260">
        <f>SUM(BB929:BB1006)</f>
        <v>0</v>
      </c>
      <c r="BC1007" s="260">
        <f>SUM(BC929:BC1006)</f>
        <v>0</v>
      </c>
      <c r="BD1007" s="260">
        <f>SUM(BD929:BD1006)</f>
        <v>0</v>
      </c>
      <c r="BE1007" s="260">
        <f>SUM(BE929:BE1006)</f>
        <v>0</v>
      </c>
    </row>
    <row r="1008" spans="1:80">
      <c r="A1008" s="222" t="s">
        <v>1659</v>
      </c>
      <c r="B1008" s="223" t="s">
        <v>1288</v>
      </c>
      <c r="C1008" s="224" t="s">
        <v>1289</v>
      </c>
      <c r="D1008" s="225"/>
      <c r="E1008" s="226"/>
      <c r="F1008" s="226"/>
      <c r="G1008" s="227"/>
      <c r="H1008" s="228"/>
      <c r="I1008" s="229"/>
      <c r="J1008" s="230"/>
      <c r="K1008" s="231"/>
      <c r="O1008" s="232">
        <v>1</v>
      </c>
    </row>
    <row r="1009" spans="1:80">
      <c r="A1009" s="233">
        <v>316</v>
      </c>
      <c r="B1009" s="234" t="s">
        <v>1291</v>
      </c>
      <c r="C1009" s="235" t="s">
        <v>1292</v>
      </c>
      <c r="D1009" s="236" t="s">
        <v>1739</v>
      </c>
      <c r="E1009" s="237">
        <v>258.62</v>
      </c>
      <c r="F1009" s="237">
        <v>0</v>
      </c>
      <c r="G1009" s="238">
        <f>E1009*F1009</f>
        <v>0</v>
      </c>
      <c r="H1009" s="239">
        <v>8.0000000000000007E-5</v>
      </c>
      <c r="I1009" s="240">
        <f>E1009*H1009</f>
        <v>2.0689600000000002E-2</v>
      </c>
      <c r="J1009" s="239">
        <v>0</v>
      </c>
      <c r="K1009" s="240">
        <f>E1009*J1009</f>
        <v>0</v>
      </c>
      <c r="O1009" s="232">
        <v>2</v>
      </c>
      <c r="AA1009" s="205">
        <v>1</v>
      </c>
      <c r="AB1009" s="205">
        <v>7</v>
      </c>
      <c r="AC1009" s="205">
        <v>7</v>
      </c>
      <c r="AZ1009" s="205">
        <v>2</v>
      </c>
      <c r="BA1009" s="205">
        <f>IF(AZ1009=1,G1009,0)</f>
        <v>0</v>
      </c>
      <c r="BB1009" s="205">
        <f>IF(AZ1009=2,G1009,0)</f>
        <v>0</v>
      </c>
      <c r="BC1009" s="205">
        <f>IF(AZ1009=3,G1009,0)</f>
        <v>0</v>
      </c>
      <c r="BD1009" s="205">
        <f>IF(AZ1009=4,G1009,0)</f>
        <v>0</v>
      </c>
      <c r="BE1009" s="205">
        <f>IF(AZ1009=5,G1009,0)</f>
        <v>0</v>
      </c>
      <c r="CA1009" s="232">
        <v>1</v>
      </c>
      <c r="CB1009" s="232">
        <v>7</v>
      </c>
    </row>
    <row r="1010" spans="1:80">
      <c r="A1010" s="241"/>
      <c r="B1010" s="245"/>
      <c r="C1010" s="375" t="s">
        <v>1116</v>
      </c>
      <c r="D1010" s="376"/>
      <c r="E1010" s="246">
        <v>0</v>
      </c>
      <c r="F1010" s="247"/>
      <c r="G1010" s="248"/>
      <c r="H1010" s="249"/>
      <c r="I1010" s="243"/>
      <c r="J1010" s="250"/>
      <c r="K1010" s="243"/>
      <c r="M1010" s="244" t="s">
        <v>1116</v>
      </c>
      <c r="O1010" s="232"/>
    </row>
    <row r="1011" spans="1:80">
      <c r="A1011" s="241"/>
      <c r="B1011" s="245"/>
      <c r="C1011" s="375" t="s">
        <v>1293</v>
      </c>
      <c r="D1011" s="376"/>
      <c r="E1011" s="246">
        <v>26.82</v>
      </c>
      <c r="F1011" s="247"/>
      <c r="G1011" s="248"/>
      <c r="H1011" s="249"/>
      <c r="I1011" s="243"/>
      <c r="J1011" s="250"/>
      <c r="K1011" s="243"/>
      <c r="M1011" s="244" t="s">
        <v>1293</v>
      </c>
      <c r="O1011" s="232"/>
    </row>
    <row r="1012" spans="1:80">
      <c r="A1012" s="241"/>
      <c r="B1012" s="245"/>
      <c r="C1012" s="375" t="s">
        <v>1294</v>
      </c>
      <c r="D1012" s="376"/>
      <c r="E1012" s="246">
        <v>13.055999999999999</v>
      </c>
      <c r="F1012" s="247"/>
      <c r="G1012" s="248"/>
      <c r="H1012" s="249"/>
      <c r="I1012" s="243"/>
      <c r="J1012" s="250"/>
      <c r="K1012" s="243"/>
      <c r="M1012" s="244" t="s">
        <v>1294</v>
      </c>
      <c r="O1012" s="232"/>
    </row>
    <row r="1013" spans="1:80">
      <c r="A1013" s="241"/>
      <c r="B1013" s="245"/>
      <c r="C1013" s="375" t="s">
        <v>1295</v>
      </c>
      <c r="D1013" s="376"/>
      <c r="E1013" s="246">
        <v>102.14400000000001</v>
      </c>
      <c r="F1013" s="247"/>
      <c r="G1013" s="248"/>
      <c r="H1013" s="249"/>
      <c r="I1013" s="243"/>
      <c r="J1013" s="250"/>
      <c r="K1013" s="243"/>
      <c r="M1013" s="244" t="s">
        <v>1295</v>
      </c>
      <c r="O1013" s="232"/>
    </row>
    <row r="1014" spans="1:80">
      <c r="A1014" s="241"/>
      <c r="B1014" s="245"/>
      <c r="C1014" s="375" t="s">
        <v>1296</v>
      </c>
      <c r="D1014" s="376"/>
      <c r="E1014" s="246">
        <v>20.736000000000001</v>
      </c>
      <c r="F1014" s="247"/>
      <c r="G1014" s="248"/>
      <c r="H1014" s="249"/>
      <c r="I1014" s="243"/>
      <c r="J1014" s="250"/>
      <c r="K1014" s="243"/>
      <c r="M1014" s="244" t="s">
        <v>1296</v>
      </c>
      <c r="O1014" s="232"/>
    </row>
    <row r="1015" spans="1:80">
      <c r="A1015" s="241"/>
      <c r="B1015" s="245"/>
      <c r="C1015" s="375" t="s">
        <v>1297</v>
      </c>
      <c r="D1015" s="376"/>
      <c r="E1015" s="246">
        <v>2.8</v>
      </c>
      <c r="F1015" s="247"/>
      <c r="G1015" s="248"/>
      <c r="H1015" s="249"/>
      <c r="I1015" s="243"/>
      <c r="J1015" s="250"/>
      <c r="K1015" s="243"/>
      <c r="M1015" s="244" t="s">
        <v>1297</v>
      </c>
      <c r="O1015" s="232"/>
    </row>
    <row r="1016" spans="1:80">
      <c r="A1016" s="241"/>
      <c r="B1016" s="245"/>
      <c r="C1016" s="375" t="s">
        <v>1298</v>
      </c>
      <c r="D1016" s="376"/>
      <c r="E1016" s="246">
        <v>27.648</v>
      </c>
      <c r="F1016" s="247"/>
      <c r="G1016" s="248"/>
      <c r="H1016" s="249"/>
      <c r="I1016" s="243"/>
      <c r="J1016" s="250"/>
      <c r="K1016" s="243"/>
      <c r="M1016" s="244" t="s">
        <v>1298</v>
      </c>
      <c r="O1016" s="232"/>
    </row>
    <row r="1017" spans="1:80">
      <c r="A1017" s="241"/>
      <c r="B1017" s="245"/>
      <c r="C1017" s="375" t="s">
        <v>1299</v>
      </c>
      <c r="D1017" s="376"/>
      <c r="E1017" s="246">
        <v>7.4880000000000004</v>
      </c>
      <c r="F1017" s="247"/>
      <c r="G1017" s="248"/>
      <c r="H1017" s="249"/>
      <c r="I1017" s="243"/>
      <c r="J1017" s="250"/>
      <c r="K1017" s="243"/>
      <c r="M1017" s="244" t="s">
        <v>1299</v>
      </c>
      <c r="O1017" s="232"/>
    </row>
    <row r="1018" spans="1:80">
      <c r="A1018" s="241"/>
      <c r="B1018" s="245"/>
      <c r="C1018" s="375" t="s">
        <v>1300</v>
      </c>
      <c r="D1018" s="376"/>
      <c r="E1018" s="246">
        <v>11.808</v>
      </c>
      <c r="F1018" s="247"/>
      <c r="G1018" s="248"/>
      <c r="H1018" s="249"/>
      <c r="I1018" s="243"/>
      <c r="J1018" s="250"/>
      <c r="K1018" s="243"/>
      <c r="M1018" s="244" t="s">
        <v>1300</v>
      </c>
      <c r="O1018" s="232"/>
    </row>
    <row r="1019" spans="1:80">
      <c r="A1019" s="241"/>
      <c r="B1019" s="245"/>
      <c r="C1019" s="375" t="s">
        <v>1301</v>
      </c>
      <c r="D1019" s="376"/>
      <c r="E1019" s="246">
        <v>2.496</v>
      </c>
      <c r="F1019" s="247"/>
      <c r="G1019" s="248"/>
      <c r="H1019" s="249"/>
      <c r="I1019" s="243"/>
      <c r="J1019" s="250"/>
      <c r="K1019" s="243"/>
      <c r="M1019" s="244" t="s">
        <v>1301</v>
      </c>
      <c r="O1019" s="232"/>
    </row>
    <row r="1020" spans="1:80">
      <c r="A1020" s="241"/>
      <c r="B1020" s="245"/>
      <c r="C1020" s="375" t="s">
        <v>1302</v>
      </c>
      <c r="D1020" s="376"/>
      <c r="E1020" s="246">
        <v>1.3440000000000001</v>
      </c>
      <c r="F1020" s="247"/>
      <c r="G1020" s="248"/>
      <c r="H1020" s="249"/>
      <c r="I1020" s="243"/>
      <c r="J1020" s="250"/>
      <c r="K1020" s="243"/>
      <c r="M1020" s="244" t="s">
        <v>1302</v>
      </c>
      <c r="O1020" s="232"/>
    </row>
    <row r="1021" spans="1:80">
      <c r="A1021" s="241"/>
      <c r="B1021" s="245"/>
      <c r="C1021" s="375" t="s">
        <v>1303</v>
      </c>
      <c r="D1021" s="376"/>
      <c r="E1021" s="246">
        <v>1.728</v>
      </c>
      <c r="F1021" s="247"/>
      <c r="G1021" s="248"/>
      <c r="H1021" s="249"/>
      <c r="I1021" s="243"/>
      <c r="J1021" s="250"/>
      <c r="K1021" s="243"/>
      <c r="M1021" s="244" t="s">
        <v>1303</v>
      </c>
      <c r="O1021" s="232"/>
    </row>
    <row r="1022" spans="1:80">
      <c r="A1022" s="241"/>
      <c r="B1022" s="245"/>
      <c r="C1022" s="375" t="s">
        <v>1304</v>
      </c>
      <c r="D1022" s="376"/>
      <c r="E1022" s="246">
        <v>1.8240000000000001</v>
      </c>
      <c r="F1022" s="247"/>
      <c r="G1022" s="248"/>
      <c r="H1022" s="249"/>
      <c r="I1022" s="243"/>
      <c r="J1022" s="250"/>
      <c r="K1022" s="243"/>
      <c r="M1022" s="244" t="s">
        <v>1304</v>
      </c>
      <c r="O1022" s="232"/>
    </row>
    <row r="1023" spans="1:80">
      <c r="A1023" s="241"/>
      <c r="B1023" s="245"/>
      <c r="C1023" s="375" t="s">
        <v>1305</v>
      </c>
      <c r="D1023" s="376"/>
      <c r="E1023" s="246">
        <v>4.8</v>
      </c>
      <c r="F1023" s="247"/>
      <c r="G1023" s="248"/>
      <c r="H1023" s="249"/>
      <c r="I1023" s="243"/>
      <c r="J1023" s="250"/>
      <c r="K1023" s="243"/>
      <c r="M1023" s="244" t="s">
        <v>1305</v>
      </c>
      <c r="O1023" s="232"/>
    </row>
    <row r="1024" spans="1:80">
      <c r="A1024" s="241"/>
      <c r="B1024" s="245"/>
      <c r="C1024" s="375" t="s">
        <v>1808</v>
      </c>
      <c r="D1024" s="376"/>
      <c r="E1024" s="246">
        <v>0</v>
      </c>
      <c r="F1024" s="247"/>
      <c r="G1024" s="248"/>
      <c r="H1024" s="249"/>
      <c r="I1024" s="243"/>
      <c r="J1024" s="250"/>
      <c r="K1024" s="243"/>
      <c r="M1024" s="244" t="s">
        <v>1808</v>
      </c>
      <c r="O1024" s="232"/>
    </row>
    <row r="1025" spans="1:80">
      <c r="A1025" s="241"/>
      <c r="B1025" s="245"/>
      <c r="C1025" s="375" t="s">
        <v>1306</v>
      </c>
      <c r="D1025" s="376"/>
      <c r="E1025" s="246">
        <v>8.4480000000000004</v>
      </c>
      <c r="F1025" s="247"/>
      <c r="G1025" s="248"/>
      <c r="H1025" s="249"/>
      <c r="I1025" s="243"/>
      <c r="J1025" s="250"/>
      <c r="K1025" s="243"/>
      <c r="M1025" s="244" t="s">
        <v>1306</v>
      </c>
      <c r="O1025" s="232"/>
    </row>
    <row r="1026" spans="1:80">
      <c r="A1026" s="241"/>
      <c r="B1026" s="245"/>
      <c r="C1026" s="375" t="s">
        <v>1307</v>
      </c>
      <c r="D1026" s="376"/>
      <c r="E1026" s="246">
        <v>5.7679999999999998</v>
      </c>
      <c r="F1026" s="247"/>
      <c r="G1026" s="248"/>
      <c r="H1026" s="249"/>
      <c r="I1026" s="243"/>
      <c r="J1026" s="250"/>
      <c r="K1026" s="243"/>
      <c r="M1026" s="244" t="s">
        <v>1307</v>
      </c>
      <c r="O1026" s="232"/>
    </row>
    <row r="1027" spans="1:80">
      <c r="A1027" s="241"/>
      <c r="B1027" s="245"/>
      <c r="C1027" s="375" t="s">
        <v>1308</v>
      </c>
      <c r="D1027" s="376"/>
      <c r="E1027" s="246">
        <v>0</v>
      </c>
      <c r="F1027" s="247"/>
      <c r="G1027" s="248"/>
      <c r="H1027" s="249"/>
      <c r="I1027" s="243"/>
      <c r="J1027" s="250"/>
      <c r="K1027" s="243"/>
      <c r="M1027" s="244" t="s">
        <v>1308</v>
      </c>
      <c r="O1027" s="232"/>
    </row>
    <row r="1028" spans="1:80">
      <c r="A1028" s="241"/>
      <c r="B1028" s="245"/>
      <c r="C1028" s="375" t="s">
        <v>1309</v>
      </c>
      <c r="D1028" s="376"/>
      <c r="E1028" s="246">
        <v>19.712</v>
      </c>
      <c r="F1028" s="247"/>
      <c r="G1028" s="248"/>
      <c r="H1028" s="249"/>
      <c r="I1028" s="243"/>
      <c r="J1028" s="250"/>
      <c r="K1028" s="243"/>
      <c r="M1028" s="244" t="s">
        <v>1309</v>
      </c>
      <c r="O1028" s="232"/>
    </row>
    <row r="1029" spans="1:80">
      <c r="A1029" s="251"/>
      <c r="B1029" s="252" t="s">
        <v>1662</v>
      </c>
      <c r="C1029" s="253" t="s">
        <v>1290</v>
      </c>
      <c r="D1029" s="254"/>
      <c r="E1029" s="255"/>
      <c r="F1029" s="256"/>
      <c r="G1029" s="257">
        <f>SUM(G1008:G1028)</f>
        <v>0</v>
      </c>
      <c r="H1029" s="258"/>
      <c r="I1029" s="259">
        <f>SUM(I1008:I1028)</f>
        <v>2.0689600000000002E-2</v>
      </c>
      <c r="J1029" s="258"/>
      <c r="K1029" s="259">
        <f>SUM(K1008:K1028)</f>
        <v>0</v>
      </c>
      <c r="O1029" s="232">
        <v>4</v>
      </c>
      <c r="BA1029" s="260">
        <f>SUM(BA1008:BA1028)</f>
        <v>0</v>
      </c>
      <c r="BB1029" s="260">
        <f>SUM(BB1008:BB1028)</f>
        <v>0</v>
      </c>
      <c r="BC1029" s="260">
        <f>SUM(BC1008:BC1028)</f>
        <v>0</v>
      </c>
      <c r="BD1029" s="260">
        <f>SUM(BD1008:BD1028)</f>
        <v>0</v>
      </c>
      <c r="BE1029" s="260">
        <f>SUM(BE1008:BE1028)</f>
        <v>0</v>
      </c>
    </row>
    <row r="1030" spans="1:80">
      <c r="A1030" s="222" t="s">
        <v>1659</v>
      </c>
      <c r="B1030" s="223" t="s">
        <v>1310</v>
      </c>
      <c r="C1030" s="224" t="s">
        <v>1311</v>
      </c>
      <c r="D1030" s="225"/>
      <c r="E1030" s="226"/>
      <c r="F1030" s="226"/>
      <c r="G1030" s="227"/>
      <c r="H1030" s="228"/>
      <c r="I1030" s="229"/>
      <c r="J1030" s="230"/>
      <c r="K1030" s="231"/>
      <c r="O1030" s="232">
        <v>1</v>
      </c>
    </row>
    <row r="1031" spans="1:80">
      <c r="A1031" s="233">
        <v>317</v>
      </c>
      <c r="B1031" s="234" t="s">
        <v>1313</v>
      </c>
      <c r="C1031" s="235" t="s">
        <v>1314</v>
      </c>
      <c r="D1031" s="236" t="s">
        <v>1739</v>
      </c>
      <c r="E1031" s="237">
        <v>1009.6013</v>
      </c>
      <c r="F1031" s="237">
        <v>0</v>
      </c>
      <c r="G1031" s="238">
        <f>E1031*F1031</f>
        <v>0</v>
      </c>
      <c r="H1031" s="239">
        <v>6.9999999999999994E-5</v>
      </c>
      <c r="I1031" s="240">
        <f>E1031*H1031</f>
        <v>7.0672090999999992E-2</v>
      </c>
      <c r="J1031" s="239">
        <v>0</v>
      </c>
      <c r="K1031" s="240">
        <f>E1031*J1031</f>
        <v>0</v>
      </c>
      <c r="O1031" s="232">
        <v>2</v>
      </c>
      <c r="AA1031" s="205">
        <v>1</v>
      </c>
      <c r="AB1031" s="205">
        <v>7</v>
      </c>
      <c r="AC1031" s="205">
        <v>7</v>
      </c>
      <c r="AZ1031" s="205">
        <v>2</v>
      </c>
      <c r="BA1031" s="205">
        <f>IF(AZ1031=1,G1031,0)</f>
        <v>0</v>
      </c>
      <c r="BB1031" s="205">
        <f>IF(AZ1031=2,G1031,0)</f>
        <v>0</v>
      </c>
      <c r="BC1031" s="205">
        <f>IF(AZ1031=3,G1031,0)</f>
        <v>0</v>
      </c>
      <c r="BD1031" s="205">
        <f>IF(AZ1031=4,G1031,0)</f>
        <v>0</v>
      </c>
      <c r="BE1031" s="205">
        <f>IF(AZ1031=5,G1031,0)</f>
        <v>0</v>
      </c>
      <c r="CA1031" s="232">
        <v>1</v>
      </c>
      <c r="CB1031" s="232">
        <v>7</v>
      </c>
    </row>
    <row r="1032" spans="1:80">
      <c r="A1032" s="241"/>
      <c r="B1032" s="245"/>
      <c r="C1032" s="375" t="s">
        <v>1315</v>
      </c>
      <c r="D1032" s="376"/>
      <c r="E1032" s="246">
        <v>1009.6013</v>
      </c>
      <c r="F1032" s="247"/>
      <c r="G1032" s="248"/>
      <c r="H1032" s="249"/>
      <c r="I1032" s="243"/>
      <c r="J1032" s="250"/>
      <c r="K1032" s="243"/>
      <c r="M1032" s="244" t="s">
        <v>1315</v>
      </c>
      <c r="O1032" s="232"/>
    </row>
    <row r="1033" spans="1:80">
      <c r="A1033" s="233">
        <v>318</v>
      </c>
      <c r="B1033" s="234" t="s">
        <v>1316</v>
      </c>
      <c r="C1033" s="235" t="s">
        <v>1317</v>
      </c>
      <c r="D1033" s="236" t="s">
        <v>1739</v>
      </c>
      <c r="E1033" s="237">
        <v>1189.6013</v>
      </c>
      <c r="F1033" s="237">
        <v>0</v>
      </c>
      <c r="G1033" s="238">
        <f>E1033*F1033</f>
        <v>0</v>
      </c>
      <c r="H1033" s="239">
        <v>1.4999999999999999E-4</v>
      </c>
      <c r="I1033" s="240">
        <f>E1033*H1033</f>
        <v>0.178440195</v>
      </c>
      <c r="J1033" s="239">
        <v>0</v>
      </c>
      <c r="K1033" s="240">
        <f>E1033*J1033</f>
        <v>0</v>
      </c>
      <c r="O1033" s="232">
        <v>2</v>
      </c>
      <c r="AA1033" s="205">
        <v>1</v>
      </c>
      <c r="AB1033" s="205">
        <v>7</v>
      </c>
      <c r="AC1033" s="205">
        <v>7</v>
      </c>
      <c r="AZ1033" s="205">
        <v>2</v>
      </c>
      <c r="BA1033" s="205">
        <f>IF(AZ1033=1,G1033,0)</f>
        <v>0</v>
      </c>
      <c r="BB1033" s="205">
        <f>IF(AZ1033=2,G1033,0)</f>
        <v>0</v>
      </c>
      <c r="BC1033" s="205">
        <f>IF(AZ1033=3,G1033,0)</f>
        <v>0</v>
      </c>
      <c r="BD1033" s="205">
        <f>IF(AZ1033=4,G1033,0)</f>
        <v>0</v>
      </c>
      <c r="BE1033" s="205">
        <f>IF(AZ1033=5,G1033,0)</f>
        <v>0</v>
      </c>
      <c r="CA1033" s="232">
        <v>1</v>
      </c>
      <c r="CB1033" s="232">
        <v>7</v>
      </c>
    </row>
    <row r="1034" spans="1:80">
      <c r="A1034" s="241"/>
      <c r="B1034" s="245"/>
      <c r="C1034" s="375" t="s">
        <v>1318</v>
      </c>
      <c r="D1034" s="376"/>
      <c r="E1034" s="246">
        <v>1009.6013</v>
      </c>
      <c r="F1034" s="247"/>
      <c r="G1034" s="248"/>
      <c r="H1034" s="249"/>
      <c r="I1034" s="243"/>
      <c r="J1034" s="250"/>
      <c r="K1034" s="243"/>
      <c r="M1034" s="244" t="s">
        <v>1318</v>
      </c>
      <c r="O1034" s="232"/>
    </row>
    <row r="1035" spans="1:80">
      <c r="A1035" s="241"/>
      <c r="B1035" s="245"/>
      <c r="C1035" s="375" t="s">
        <v>1319</v>
      </c>
      <c r="D1035" s="376"/>
      <c r="E1035" s="246">
        <v>180</v>
      </c>
      <c r="F1035" s="247"/>
      <c r="G1035" s="248"/>
      <c r="H1035" s="249"/>
      <c r="I1035" s="243"/>
      <c r="J1035" s="250"/>
      <c r="K1035" s="243"/>
      <c r="M1035" s="244" t="s">
        <v>1319</v>
      </c>
      <c r="O1035" s="232"/>
    </row>
    <row r="1036" spans="1:80">
      <c r="A1036" s="251"/>
      <c r="B1036" s="252" t="s">
        <v>1662</v>
      </c>
      <c r="C1036" s="253" t="s">
        <v>1312</v>
      </c>
      <c r="D1036" s="254"/>
      <c r="E1036" s="255"/>
      <c r="F1036" s="256"/>
      <c r="G1036" s="257">
        <f>SUM(G1030:G1035)</f>
        <v>0</v>
      </c>
      <c r="H1036" s="258"/>
      <c r="I1036" s="259">
        <f>SUM(I1030:I1035)</f>
        <v>0.24911228599999999</v>
      </c>
      <c r="J1036" s="258"/>
      <c r="K1036" s="259">
        <f>SUM(K1030:K1035)</f>
        <v>0</v>
      </c>
      <c r="O1036" s="232">
        <v>4</v>
      </c>
      <c r="BA1036" s="260">
        <f>SUM(BA1030:BA1035)</f>
        <v>0</v>
      </c>
      <c r="BB1036" s="260">
        <f>SUM(BB1030:BB1035)</f>
        <v>0</v>
      </c>
      <c r="BC1036" s="260">
        <f>SUM(BC1030:BC1035)</f>
        <v>0</v>
      </c>
      <c r="BD1036" s="260">
        <f>SUM(BD1030:BD1035)</f>
        <v>0</v>
      </c>
      <c r="BE1036" s="260">
        <f>SUM(BE1030:BE1035)</f>
        <v>0</v>
      </c>
    </row>
    <row r="1037" spans="1:80">
      <c r="E1037" s="205"/>
    </row>
    <row r="1038" spans="1:80">
      <c r="E1038" s="205"/>
    </row>
    <row r="1039" spans="1:80">
      <c r="E1039" s="205"/>
    </row>
    <row r="1040" spans="1:80">
      <c r="E1040" s="205"/>
    </row>
    <row r="1041" spans="5:5">
      <c r="E1041" s="205"/>
    </row>
    <row r="1042" spans="5:5">
      <c r="E1042" s="205"/>
    </row>
    <row r="1043" spans="5:5">
      <c r="E1043" s="205"/>
    </row>
    <row r="1044" spans="5:5">
      <c r="E1044" s="205"/>
    </row>
    <row r="1045" spans="5:5">
      <c r="E1045" s="205"/>
    </row>
    <row r="1046" spans="5:5">
      <c r="E1046" s="205"/>
    </row>
    <row r="1047" spans="5:5">
      <c r="E1047" s="205"/>
    </row>
    <row r="1048" spans="5:5">
      <c r="E1048" s="205"/>
    </row>
    <row r="1049" spans="5:5">
      <c r="E1049" s="205"/>
    </row>
    <row r="1050" spans="5:5">
      <c r="E1050" s="205"/>
    </row>
    <row r="1051" spans="5:5">
      <c r="E1051" s="205"/>
    </row>
    <row r="1052" spans="5:5">
      <c r="E1052" s="205"/>
    </row>
    <row r="1053" spans="5:5">
      <c r="E1053" s="205"/>
    </row>
    <row r="1054" spans="5:5">
      <c r="E1054" s="205"/>
    </row>
    <row r="1055" spans="5:5">
      <c r="E1055" s="205"/>
    </row>
    <row r="1056" spans="5:5">
      <c r="E1056" s="205"/>
    </row>
    <row r="1057" spans="1:7">
      <c r="E1057" s="205"/>
    </row>
    <row r="1058" spans="1:7">
      <c r="E1058" s="205"/>
    </row>
    <row r="1059" spans="1:7">
      <c r="E1059" s="205"/>
    </row>
    <row r="1060" spans="1:7">
      <c r="A1060" s="250"/>
      <c r="B1060" s="250"/>
      <c r="C1060" s="250"/>
      <c r="D1060" s="250"/>
      <c r="E1060" s="250"/>
      <c r="F1060" s="250"/>
      <c r="G1060" s="250"/>
    </row>
    <row r="1061" spans="1:7">
      <c r="A1061" s="250"/>
      <c r="B1061" s="250"/>
      <c r="C1061" s="250"/>
      <c r="D1061" s="250"/>
      <c r="E1061" s="250"/>
      <c r="F1061" s="250"/>
      <c r="G1061" s="250"/>
    </row>
    <row r="1062" spans="1:7">
      <c r="A1062" s="250"/>
      <c r="B1062" s="250"/>
      <c r="C1062" s="250"/>
      <c r="D1062" s="250"/>
      <c r="E1062" s="250"/>
      <c r="F1062" s="250"/>
      <c r="G1062" s="250"/>
    </row>
    <row r="1063" spans="1:7">
      <c r="A1063" s="250"/>
      <c r="B1063" s="250"/>
      <c r="C1063" s="250"/>
      <c r="D1063" s="250"/>
      <c r="E1063" s="250"/>
      <c r="F1063" s="250"/>
      <c r="G1063" s="250"/>
    </row>
    <row r="1064" spans="1:7">
      <c r="E1064" s="205"/>
    </row>
    <row r="1065" spans="1:7">
      <c r="E1065" s="205"/>
    </row>
    <row r="1066" spans="1:7">
      <c r="E1066" s="205"/>
    </row>
    <row r="1067" spans="1:7">
      <c r="E1067" s="205"/>
    </row>
    <row r="1068" spans="1:7">
      <c r="E1068" s="205"/>
    </row>
    <row r="1069" spans="1:7">
      <c r="E1069" s="205"/>
    </row>
    <row r="1070" spans="1:7">
      <c r="E1070" s="205"/>
    </row>
    <row r="1071" spans="1:7">
      <c r="E1071" s="205"/>
    </row>
    <row r="1072" spans="1:7">
      <c r="E1072" s="205"/>
    </row>
    <row r="1073" spans="5:5">
      <c r="E1073" s="205"/>
    </row>
    <row r="1074" spans="5:5">
      <c r="E1074" s="205"/>
    </row>
    <row r="1075" spans="5:5">
      <c r="E1075" s="205"/>
    </row>
    <row r="1076" spans="5:5">
      <c r="E1076" s="205"/>
    </row>
    <row r="1077" spans="5:5">
      <c r="E1077" s="205"/>
    </row>
    <row r="1078" spans="5:5">
      <c r="E1078" s="205"/>
    </row>
    <row r="1079" spans="5:5">
      <c r="E1079" s="205"/>
    </row>
    <row r="1080" spans="5:5">
      <c r="E1080" s="205"/>
    </row>
    <row r="1081" spans="5:5">
      <c r="E1081" s="205"/>
    </row>
    <row r="1082" spans="5:5">
      <c r="E1082" s="205"/>
    </row>
    <row r="1083" spans="5:5">
      <c r="E1083" s="205"/>
    </row>
    <row r="1084" spans="5:5">
      <c r="E1084" s="205"/>
    </row>
    <row r="1085" spans="5:5">
      <c r="E1085" s="205"/>
    </row>
    <row r="1086" spans="5:5">
      <c r="E1086" s="205"/>
    </row>
    <row r="1087" spans="5:5">
      <c r="E1087" s="205"/>
    </row>
    <row r="1088" spans="5:5">
      <c r="E1088" s="205"/>
    </row>
    <row r="1089" spans="1:7">
      <c r="E1089" s="205"/>
    </row>
    <row r="1090" spans="1:7">
      <c r="E1090" s="205"/>
    </row>
    <row r="1091" spans="1:7">
      <c r="E1091" s="205"/>
    </row>
    <row r="1092" spans="1:7">
      <c r="E1092" s="205"/>
    </row>
    <row r="1093" spans="1:7">
      <c r="E1093" s="205"/>
    </row>
    <row r="1094" spans="1:7">
      <c r="E1094" s="205"/>
    </row>
    <row r="1095" spans="1:7">
      <c r="A1095" s="261"/>
      <c r="B1095" s="261"/>
    </row>
    <row r="1096" spans="1:7">
      <c r="A1096" s="250"/>
      <c r="B1096" s="250"/>
      <c r="C1096" s="262"/>
      <c r="D1096" s="262"/>
      <c r="E1096" s="263"/>
      <c r="F1096" s="262"/>
      <c r="G1096" s="264"/>
    </row>
    <row r="1097" spans="1:7">
      <c r="A1097" s="265"/>
      <c r="B1097" s="265"/>
      <c r="C1097" s="250"/>
      <c r="D1097" s="250"/>
      <c r="E1097" s="266"/>
      <c r="F1097" s="250"/>
      <c r="G1097" s="250"/>
    </row>
    <row r="1098" spans="1:7">
      <c r="A1098" s="250"/>
      <c r="B1098" s="250"/>
      <c r="C1098" s="250"/>
      <c r="D1098" s="250"/>
      <c r="E1098" s="266"/>
      <c r="F1098" s="250"/>
      <c r="G1098" s="250"/>
    </row>
    <row r="1099" spans="1:7">
      <c r="A1099" s="250"/>
      <c r="B1099" s="250"/>
      <c r="C1099" s="250"/>
      <c r="D1099" s="250"/>
      <c r="E1099" s="266"/>
      <c r="F1099" s="250"/>
      <c r="G1099" s="250"/>
    </row>
    <row r="1100" spans="1:7">
      <c r="A1100" s="250"/>
      <c r="B1100" s="250"/>
      <c r="C1100" s="250"/>
      <c r="D1100" s="250"/>
      <c r="E1100" s="266"/>
      <c r="F1100" s="250"/>
      <c r="G1100" s="250"/>
    </row>
    <row r="1101" spans="1:7">
      <c r="A1101" s="250"/>
      <c r="B1101" s="250"/>
      <c r="C1101" s="250"/>
      <c r="D1101" s="250"/>
      <c r="E1101" s="266"/>
      <c r="F1101" s="250"/>
      <c r="G1101" s="250"/>
    </row>
    <row r="1102" spans="1:7">
      <c r="A1102" s="250"/>
      <c r="B1102" s="250"/>
      <c r="C1102" s="250"/>
      <c r="D1102" s="250"/>
      <c r="E1102" s="266"/>
      <c r="F1102" s="250"/>
      <c r="G1102" s="250"/>
    </row>
    <row r="1103" spans="1:7">
      <c r="A1103" s="250"/>
      <c r="B1103" s="250"/>
      <c r="C1103" s="250"/>
      <c r="D1103" s="250"/>
      <c r="E1103" s="266"/>
      <c r="F1103" s="250"/>
      <c r="G1103" s="250"/>
    </row>
    <row r="1104" spans="1:7">
      <c r="A1104" s="250"/>
      <c r="B1104" s="250"/>
      <c r="C1104" s="250"/>
      <c r="D1104" s="250"/>
      <c r="E1104" s="266"/>
      <c r="F1104" s="250"/>
      <c r="G1104" s="250"/>
    </row>
    <row r="1105" spans="1:7">
      <c r="A1105" s="250"/>
      <c r="B1105" s="250"/>
      <c r="C1105" s="250"/>
      <c r="D1105" s="250"/>
      <c r="E1105" s="266"/>
      <c r="F1105" s="250"/>
      <c r="G1105" s="250"/>
    </row>
    <row r="1106" spans="1:7">
      <c r="A1106" s="250"/>
      <c r="B1106" s="250"/>
      <c r="C1106" s="250"/>
      <c r="D1106" s="250"/>
      <c r="E1106" s="266"/>
      <c r="F1106" s="250"/>
      <c r="G1106" s="250"/>
    </row>
    <row r="1107" spans="1:7">
      <c r="A1107" s="250"/>
      <c r="B1107" s="250"/>
      <c r="C1107" s="250"/>
      <c r="D1107" s="250"/>
      <c r="E1107" s="266"/>
      <c r="F1107" s="250"/>
      <c r="G1107" s="250"/>
    </row>
    <row r="1108" spans="1:7">
      <c r="A1108" s="250"/>
      <c r="B1108" s="250"/>
      <c r="C1108" s="250"/>
      <c r="D1108" s="250"/>
      <c r="E1108" s="266"/>
      <c r="F1108" s="250"/>
      <c r="G1108" s="250"/>
    </row>
    <row r="1109" spans="1:7">
      <c r="A1109" s="250"/>
      <c r="B1109" s="250"/>
      <c r="C1109" s="250"/>
      <c r="D1109" s="250"/>
      <c r="E1109" s="266"/>
      <c r="F1109" s="250"/>
      <c r="G1109" s="250"/>
    </row>
  </sheetData>
  <mergeCells count="662">
    <mergeCell ref="C13:D13"/>
    <mergeCell ref="C15:D15"/>
    <mergeCell ref="A1:G1"/>
    <mergeCell ref="A3:B3"/>
    <mergeCell ref="A4:B4"/>
    <mergeCell ref="E4:G4"/>
    <mergeCell ref="C9:D9"/>
    <mergeCell ref="C11:D11"/>
    <mergeCell ref="C21:D21"/>
    <mergeCell ref="C22:D22"/>
    <mergeCell ref="C23:D23"/>
    <mergeCell ref="C25:D25"/>
    <mergeCell ref="C16:D16"/>
    <mergeCell ref="C18:D18"/>
    <mergeCell ref="C19:D19"/>
    <mergeCell ref="C20:D20"/>
    <mergeCell ref="C34:D34"/>
    <mergeCell ref="C36:D36"/>
    <mergeCell ref="C38:D38"/>
    <mergeCell ref="C40:D40"/>
    <mergeCell ref="C27:D27"/>
    <mergeCell ref="C29:D29"/>
    <mergeCell ref="C30:D30"/>
    <mergeCell ref="C32:D32"/>
    <mergeCell ref="C70:D70"/>
    <mergeCell ref="C72:D72"/>
    <mergeCell ref="C44:D44"/>
    <mergeCell ref="C46:D46"/>
    <mergeCell ref="C48:D48"/>
    <mergeCell ref="C50:D50"/>
    <mergeCell ref="C51:D51"/>
    <mergeCell ref="C53:D53"/>
    <mergeCell ref="C55:D55"/>
    <mergeCell ref="C57:D57"/>
    <mergeCell ref="C58:D58"/>
    <mergeCell ref="C62:D62"/>
    <mergeCell ref="C63:D63"/>
    <mergeCell ref="C64:D64"/>
    <mergeCell ref="C66:D66"/>
    <mergeCell ref="C68:D68"/>
    <mergeCell ref="C77:D77"/>
    <mergeCell ref="C78:D78"/>
    <mergeCell ref="C80:D80"/>
    <mergeCell ref="C81:D81"/>
    <mergeCell ref="C73:D73"/>
    <mergeCell ref="C74:D74"/>
    <mergeCell ref="C75:D75"/>
    <mergeCell ref="C76:D76"/>
    <mergeCell ref="C88:D88"/>
    <mergeCell ref="C90:D90"/>
    <mergeCell ref="C92:D92"/>
    <mergeCell ref="C94:D94"/>
    <mergeCell ref="C82:D82"/>
    <mergeCell ref="C83:D83"/>
    <mergeCell ref="C84:D84"/>
    <mergeCell ref="C86:D86"/>
    <mergeCell ref="C100:D100"/>
    <mergeCell ref="C102:D102"/>
    <mergeCell ref="C103:D103"/>
    <mergeCell ref="C104:D104"/>
    <mergeCell ref="C96:D96"/>
    <mergeCell ref="C97:D97"/>
    <mergeCell ref="C98:D98"/>
    <mergeCell ref="C99:D99"/>
    <mergeCell ref="C109:D109"/>
    <mergeCell ref="C110:D110"/>
    <mergeCell ref="C111:D111"/>
    <mergeCell ref="C127:D127"/>
    <mergeCell ref="C129:D129"/>
    <mergeCell ref="C131:D131"/>
    <mergeCell ref="C132:D132"/>
    <mergeCell ref="C165:D165"/>
    <mergeCell ref="C113:D113"/>
    <mergeCell ref="C105:D105"/>
    <mergeCell ref="C106:D106"/>
    <mergeCell ref="C107:D107"/>
    <mergeCell ref="C108:D108"/>
    <mergeCell ref="C121:D121"/>
    <mergeCell ref="C122:D122"/>
    <mergeCell ref="C123:D123"/>
    <mergeCell ref="C125:D125"/>
    <mergeCell ref="C115:D115"/>
    <mergeCell ref="C117:D117"/>
    <mergeCell ref="C119:D119"/>
    <mergeCell ref="C120:D120"/>
    <mergeCell ref="C151:D151"/>
    <mergeCell ref="C153:D153"/>
    <mergeCell ref="C142:D142"/>
    <mergeCell ref="C143:D143"/>
    <mergeCell ref="C145:D145"/>
    <mergeCell ref="C147:D147"/>
    <mergeCell ref="C134:D134"/>
    <mergeCell ref="C135:D135"/>
    <mergeCell ref="C137:D137"/>
    <mergeCell ref="C138:D138"/>
    <mergeCell ref="C169:D169"/>
    <mergeCell ref="C170:D170"/>
    <mergeCell ref="C157:D157"/>
    <mergeCell ref="C158:D158"/>
    <mergeCell ref="C159:D159"/>
    <mergeCell ref="C161:D161"/>
    <mergeCell ref="C163:D163"/>
    <mergeCell ref="C164:D164"/>
    <mergeCell ref="C176:D176"/>
    <mergeCell ref="C166:D166"/>
    <mergeCell ref="C177:D177"/>
    <mergeCell ref="C178:D178"/>
    <mergeCell ref="C179:D179"/>
    <mergeCell ref="C171:D171"/>
    <mergeCell ref="C172:D172"/>
    <mergeCell ref="C174:D174"/>
    <mergeCell ref="C175:D175"/>
    <mergeCell ref="C167:D167"/>
    <mergeCell ref="C168:D168"/>
    <mergeCell ref="C186:D186"/>
    <mergeCell ref="C187:D187"/>
    <mergeCell ref="C188:D188"/>
    <mergeCell ref="C189:D189"/>
    <mergeCell ref="C180:D180"/>
    <mergeCell ref="C181:D181"/>
    <mergeCell ref="C182:D182"/>
    <mergeCell ref="C184:D184"/>
    <mergeCell ref="C194:D194"/>
    <mergeCell ref="C195:D195"/>
    <mergeCell ref="C196:D196"/>
    <mergeCell ref="C197:D197"/>
    <mergeCell ref="C190:D190"/>
    <mergeCell ref="C191:D191"/>
    <mergeCell ref="C192:D192"/>
    <mergeCell ref="C193:D193"/>
    <mergeCell ref="C202:D202"/>
    <mergeCell ref="C203:D203"/>
    <mergeCell ref="C204:D204"/>
    <mergeCell ref="C205:D205"/>
    <mergeCell ref="C198:D198"/>
    <mergeCell ref="C199:D199"/>
    <mergeCell ref="C200:D200"/>
    <mergeCell ref="C201:D201"/>
    <mergeCell ref="C210:D210"/>
    <mergeCell ref="C211:D211"/>
    <mergeCell ref="C212:D212"/>
    <mergeCell ref="C213:D213"/>
    <mergeCell ref="C206:D206"/>
    <mergeCell ref="C207:D207"/>
    <mergeCell ref="C208:D208"/>
    <mergeCell ref="C209:D209"/>
    <mergeCell ref="C218:D218"/>
    <mergeCell ref="C219:D219"/>
    <mergeCell ref="C220:D220"/>
    <mergeCell ref="C221:D221"/>
    <mergeCell ref="C214:D214"/>
    <mergeCell ref="C215:D215"/>
    <mergeCell ref="C216:D216"/>
    <mergeCell ref="C217:D217"/>
    <mergeCell ref="C226:D226"/>
    <mergeCell ref="C227:D227"/>
    <mergeCell ref="C228:D228"/>
    <mergeCell ref="C229:D229"/>
    <mergeCell ref="C222:D222"/>
    <mergeCell ref="C223:D223"/>
    <mergeCell ref="C224:D224"/>
    <mergeCell ref="C225:D225"/>
    <mergeCell ref="C234:D234"/>
    <mergeCell ref="C236:D236"/>
    <mergeCell ref="C237:D237"/>
    <mergeCell ref="C238:D238"/>
    <mergeCell ref="C230:D230"/>
    <mergeCell ref="C231:D231"/>
    <mergeCell ref="C232:D232"/>
    <mergeCell ref="C233:D233"/>
    <mergeCell ref="C243:D243"/>
    <mergeCell ref="C244:D244"/>
    <mergeCell ref="C245:D245"/>
    <mergeCell ref="C246:D246"/>
    <mergeCell ref="C239:D239"/>
    <mergeCell ref="C240:D240"/>
    <mergeCell ref="C241:D241"/>
    <mergeCell ref="C242:D242"/>
    <mergeCell ref="C251:D251"/>
    <mergeCell ref="C252:D252"/>
    <mergeCell ref="C253:D253"/>
    <mergeCell ref="C254:D254"/>
    <mergeCell ref="C247:D247"/>
    <mergeCell ref="C248:D248"/>
    <mergeCell ref="C249:D249"/>
    <mergeCell ref="C250:D250"/>
    <mergeCell ref="C260:D260"/>
    <mergeCell ref="C256:D256"/>
    <mergeCell ref="C257:D257"/>
    <mergeCell ref="C258:D258"/>
    <mergeCell ref="C259:D259"/>
    <mergeCell ref="C288:D288"/>
    <mergeCell ref="C290:D290"/>
    <mergeCell ref="C292:D292"/>
    <mergeCell ref="C294:D294"/>
    <mergeCell ref="C308:D308"/>
    <mergeCell ref="C310:D310"/>
    <mergeCell ref="C312:D312"/>
    <mergeCell ref="C262:D262"/>
    <mergeCell ref="C263:D263"/>
    <mergeCell ref="C264:D264"/>
    <mergeCell ref="C284:D284"/>
    <mergeCell ref="C286:D286"/>
    <mergeCell ref="C265:D265"/>
    <mergeCell ref="C266:D266"/>
    <mergeCell ref="C268:D268"/>
    <mergeCell ref="C270:D270"/>
    <mergeCell ref="C274:D274"/>
    <mergeCell ref="C275:D275"/>
    <mergeCell ref="C276:D276"/>
    <mergeCell ref="C278:D278"/>
    <mergeCell ref="C280:D280"/>
    <mergeCell ref="C282:D282"/>
    <mergeCell ref="C313:D313"/>
    <mergeCell ref="C295:D295"/>
    <mergeCell ref="C297:D297"/>
    <mergeCell ref="C301:D301"/>
    <mergeCell ref="C303:D303"/>
    <mergeCell ref="C304:D304"/>
    <mergeCell ref="C305:D305"/>
    <mergeCell ref="C319:D319"/>
    <mergeCell ref="C321:D321"/>
    <mergeCell ref="C306:D306"/>
    <mergeCell ref="C307:D307"/>
    <mergeCell ref="C322:D322"/>
    <mergeCell ref="C323:D323"/>
    <mergeCell ref="C314:D314"/>
    <mergeCell ref="C315:D315"/>
    <mergeCell ref="C316:D316"/>
    <mergeCell ref="C317:D317"/>
    <mergeCell ref="C331:D331"/>
    <mergeCell ref="C333:D333"/>
    <mergeCell ref="C335:D335"/>
    <mergeCell ref="C348:D348"/>
    <mergeCell ref="C349:D349"/>
    <mergeCell ref="C350:D350"/>
    <mergeCell ref="C351:D351"/>
    <mergeCell ref="C361:D361"/>
    <mergeCell ref="C337:D337"/>
    <mergeCell ref="C324:D324"/>
    <mergeCell ref="C325:D325"/>
    <mergeCell ref="C327:D327"/>
    <mergeCell ref="C329:D329"/>
    <mergeCell ref="C343:D343"/>
    <mergeCell ref="C344:D344"/>
    <mergeCell ref="C346:D346"/>
    <mergeCell ref="C347:D347"/>
    <mergeCell ref="C339:D339"/>
    <mergeCell ref="C340:D340"/>
    <mergeCell ref="C341:D341"/>
    <mergeCell ref="C342:D342"/>
    <mergeCell ref="C382:D382"/>
    <mergeCell ref="C384:D384"/>
    <mergeCell ref="C386:D386"/>
    <mergeCell ref="C388:D388"/>
    <mergeCell ref="C390:D390"/>
    <mergeCell ref="C392:D392"/>
    <mergeCell ref="C352:D352"/>
    <mergeCell ref="C354:D354"/>
    <mergeCell ref="C355:D355"/>
    <mergeCell ref="C356:D356"/>
    <mergeCell ref="C363:D363"/>
    <mergeCell ref="C365:D365"/>
    <mergeCell ref="C367:D367"/>
    <mergeCell ref="C357:D357"/>
    <mergeCell ref="C358:D358"/>
    <mergeCell ref="C359:D359"/>
    <mergeCell ref="C360:D360"/>
    <mergeCell ref="C374:D374"/>
    <mergeCell ref="C378:D378"/>
    <mergeCell ref="C368:D368"/>
    <mergeCell ref="C369:D369"/>
    <mergeCell ref="C370:D370"/>
    <mergeCell ref="C372:D372"/>
    <mergeCell ref="C394:D394"/>
    <mergeCell ref="C396:D396"/>
    <mergeCell ref="C400:D400"/>
    <mergeCell ref="C424:D424"/>
    <mergeCell ref="C426:D426"/>
    <mergeCell ref="C428:D428"/>
    <mergeCell ref="C415:G415"/>
    <mergeCell ref="C416:D416"/>
    <mergeCell ref="C418:D418"/>
    <mergeCell ref="C420:D420"/>
    <mergeCell ref="C412:D412"/>
    <mergeCell ref="C414:G414"/>
    <mergeCell ref="C402:D402"/>
    <mergeCell ref="C404:D404"/>
    <mergeCell ref="C406:D406"/>
    <mergeCell ref="C408:D408"/>
    <mergeCell ref="C410:D410"/>
    <mergeCell ref="C447:D447"/>
    <mergeCell ref="C448:D448"/>
    <mergeCell ref="C449:D449"/>
    <mergeCell ref="C450:D450"/>
    <mergeCell ref="C432:D432"/>
    <mergeCell ref="C434:D434"/>
    <mergeCell ref="C436:D436"/>
    <mergeCell ref="C439:D439"/>
    <mergeCell ref="C441:D441"/>
    <mergeCell ref="C443:D443"/>
    <mergeCell ref="C444:D444"/>
    <mergeCell ref="C446:D446"/>
    <mergeCell ref="C457:D457"/>
    <mergeCell ref="C459:D459"/>
    <mergeCell ref="C461:D461"/>
    <mergeCell ref="C463:D463"/>
    <mergeCell ref="C451:D451"/>
    <mergeCell ref="C453:D453"/>
    <mergeCell ref="C454:D454"/>
    <mergeCell ref="C455:D455"/>
    <mergeCell ref="C472:D472"/>
    <mergeCell ref="C474:D474"/>
    <mergeCell ref="C476:D476"/>
    <mergeCell ref="C478:D478"/>
    <mergeCell ref="C465:D465"/>
    <mergeCell ref="C467:D467"/>
    <mergeCell ref="C469:G469"/>
    <mergeCell ref="C470:D470"/>
    <mergeCell ref="C488:D488"/>
    <mergeCell ref="C490:D490"/>
    <mergeCell ref="C491:D491"/>
    <mergeCell ref="C493:D493"/>
    <mergeCell ref="C480:D480"/>
    <mergeCell ref="C482:D482"/>
    <mergeCell ref="C484:D484"/>
    <mergeCell ref="C486:D486"/>
    <mergeCell ref="C503:D503"/>
    <mergeCell ref="C504:D504"/>
    <mergeCell ref="C505:D505"/>
    <mergeCell ref="C506:D506"/>
    <mergeCell ref="C495:D495"/>
    <mergeCell ref="C497:D497"/>
    <mergeCell ref="C499:D499"/>
    <mergeCell ref="C501:D501"/>
    <mergeCell ref="C513:D513"/>
    <mergeCell ref="C515:D515"/>
    <mergeCell ref="C516:D516"/>
    <mergeCell ref="C517:D517"/>
    <mergeCell ref="C507:D507"/>
    <mergeCell ref="C508:D508"/>
    <mergeCell ref="C509:D509"/>
    <mergeCell ref="C511:D511"/>
    <mergeCell ref="C522:D522"/>
    <mergeCell ref="C524:D524"/>
    <mergeCell ref="C526:D526"/>
    <mergeCell ref="C528:D528"/>
    <mergeCell ref="C518:D518"/>
    <mergeCell ref="C519:D519"/>
    <mergeCell ref="C520:D520"/>
    <mergeCell ref="C521:D521"/>
    <mergeCell ref="C548:D548"/>
    <mergeCell ref="C549:D549"/>
    <mergeCell ref="C550:D550"/>
    <mergeCell ref="C552:D552"/>
    <mergeCell ref="C542:D542"/>
    <mergeCell ref="C543:D543"/>
    <mergeCell ref="C544:D544"/>
    <mergeCell ref="C545:D545"/>
    <mergeCell ref="C546:D546"/>
    <mergeCell ref="C547:D547"/>
    <mergeCell ref="C561:D561"/>
    <mergeCell ref="C563:D563"/>
    <mergeCell ref="C564:D564"/>
    <mergeCell ref="C566:D566"/>
    <mergeCell ref="C553:D553"/>
    <mergeCell ref="C555:D555"/>
    <mergeCell ref="C557:D557"/>
    <mergeCell ref="C559:D559"/>
    <mergeCell ref="C572:D572"/>
    <mergeCell ref="C573:D573"/>
    <mergeCell ref="C574:D574"/>
    <mergeCell ref="C575:D575"/>
    <mergeCell ref="C568:D568"/>
    <mergeCell ref="C569:D569"/>
    <mergeCell ref="C570:D570"/>
    <mergeCell ref="C571:D571"/>
    <mergeCell ref="C580:D580"/>
    <mergeCell ref="C581:D581"/>
    <mergeCell ref="C582:D582"/>
    <mergeCell ref="C583:D583"/>
    <mergeCell ref="C576:D576"/>
    <mergeCell ref="C577:D577"/>
    <mergeCell ref="C578:D578"/>
    <mergeCell ref="C579:D579"/>
    <mergeCell ref="C589:D589"/>
    <mergeCell ref="C590:D590"/>
    <mergeCell ref="C591:D591"/>
    <mergeCell ref="C592:D592"/>
    <mergeCell ref="C584:D584"/>
    <mergeCell ref="C585:D585"/>
    <mergeCell ref="C586:D586"/>
    <mergeCell ref="C587:D587"/>
    <mergeCell ref="C624:D624"/>
    <mergeCell ref="C625:D625"/>
    <mergeCell ref="C598:D598"/>
    <mergeCell ref="C609:D609"/>
    <mergeCell ref="C611:D611"/>
    <mergeCell ref="C593:D593"/>
    <mergeCell ref="C594:D594"/>
    <mergeCell ref="C595:D595"/>
    <mergeCell ref="C596:D596"/>
    <mergeCell ref="C626:D626"/>
    <mergeCell ref="C628:D628"/>
    <mergeCell ref="C629:D629"/>
    <mergeCell ref="C630:D630"/>
    <mergeCell ref="C616:D616"/>
    <mergeCell ref="C618:D618"/>
    <mergeCell ref="C620:D620"/>
    <mergeCell ref="C621:D621"/>
    <mergeCell ref="C622:D622"/>
    <mergeCell ref="C623:D623"/>
    <mergeCell ref="C637:D637"/>
    <mergeCell ref="C639:D639"/>
    <mergeCell ref="C640:D640"/>
    <mergeCell ref="C641:D641"/>
    <mergeCell ref="C631:D631"/>
    <mergeCell ref="C632:D632"/>
    <mergeCell ref="C633:D633"/>
    <mergeCell ref="C635:D635"/>
    <mergeCell ref="C656:D656"/>
    <mergeCell ref="C658:D658"/>
    <mergeCell ref="C660:D660"/>
    <mergeCell ref="C642:D642"/>
    <mergeCell ref="C643:D643"/>
    <mergeCell ref="C644:D644"/>
    <mergeCell ref="C690:D690"/>
    <mergeCell ref="C692:D692"/>
    <mergeCell ref="C665:D665"/>
    <mergeCell ref="C667:D667"/>
    <mergeCell ref="C669:D669"/>
    <mergeCell ref="C671:D671"/>
    <mergeCell ref="C673:D673"/>
    <mergeCell ref="C694:D694"/>
    <mergeCell ref="C696:D696"/>
    <mergeCell ref="C698:D698"/>
    <mergeCell ref="C700:D700"/>
    <mergeCell ref="C678:D678"/>
    <mergeCell ref="C680:D680"/>
    <mergeCell ref="C682:D682"/>
    <mergeCell ref="C684:D684"/>
    <mergeCell ref="C686:D686"/>
    <mergeCell ref="C688:D688"/>
    <mergeCell ref="C710:D710"/>
    <mergeCell ref="C712:D712"/>
    <mergeCell ref="C714:D714"/>
    <mergeCell ref="C716:D716"/>
    <mergeCell ref="C702:D702"/>
    <mergeCell ref="C704:D704"/>
    <mergeCell ref="C706:D706"/>
    <mergeCell ref="C708:D708"/>
    <mergeCell ref="C726:D726"/>
    <mergeCell ref="C728:D728"/>
    <mergeCell ref="C730:D730"/>
    <mergeCell ref="C732:D732"/>
    <mergeCell ref="C718:D718"/>
    <mergeCell ref="C720:D720"/>
    <mergeCell ref="C722:D722"/>
    <mergeCell ref="C724:D724"/>
    <mergeCell ref="C742:D742"/>
    <mergeCell ref="C744:D744"/>
    <mergeCell ref="C746:D746"/>
    <mergeCell ref="C748:D748"/>
    <mergeCell ref="C734:D734"/>
    <mergeCell ref="C736:D736"/>
    <mergeCell ref="C738:D738"/>
    <mergeCell ref="C740:D740"/>
    <mergeCell ref="C758:D758"/>
    <mergeCell ref="C760:D760"/>
    <mergeCell ref="C762:D762"/>
    <mergeCell ref="C764:D764"/>
    <mergeCell ref="C750:D750"/>
    <mergeCell ref="C752:D752"/>
    <mergeCell ref="C754:D754"/>
    <mergeCell ref="C756:D756"/>
    <mergeCell ref="C774:D774"/>
    <mergeCell ref="C776:D776"/>
    <mergeCell ref="C778:D778"/>
    <mergeCell ref="C780:D780"/>
    <mergeCell ref="C766:D766"/>
    <mergeCell ref="C768:D768"/>
    <mergeCell ref="C770:D770"/>
    <mergeCell ref="C772:D772"/>
    <mergeCell ref="C790:D790"/>
    <mergeCell ref="C792:D792"/>
    <mergeCell ref="C794:D794"/>
    <mergeCell ref="C796:D796"/>
    <mergeCell ref="C782:D782"/>
    <mergeCell ref="C784:D784"/>
    <mergeCell ref="C786:D786"/>
    <mergeCell ref="C788:D788"/>
    <mergeCell ref="C822:D822"/>
    <mergeCell ref="C823:D823"/>
    <mergeCell ref="C824:D824"/>
    <mergeCell ref="C825:D825"/>
    <mergeCell ref="C826:D826"/>
    <mergeCell ref="C827:D827"/>
    <mergeCell ref="C816:D816"/>
    <mergeCell ref="C818:D818"/>
    <mergeCell ref="C820:D820"/>
    <mergeCell ref="C798:D798"/>
    <mergeCell ref="C800:D800"/>
    <mergeCell ref="C802:D802"/>
    <mergeCell ref="C807:D807"/>
    <mergeCell ref="C808:D808"/>
    <mergeCell ref="C809:D809"/>
    <mergeCell ref="C811:D811"/>
    <mergeCell ref="C812:D812"/>
    <mergeCell ref="C814:D814"/>
    <mergeCell ref="C832:D832"/>
    <mergeCell ref="C833:D833"/>
    <mergeCell ref="C834:D834"/>
    <mergeCell ref="C835:D835"/>
    <mergeCell ref="C828:D828"/>
    <mergeCell ref="C829:D829"/>
    <mergeCell ref="C830:D830"/>
    <mergeCell ref="C831:D831"/>
    <mergeCell ref="C844:D844"/>
    <mergeCell ref="C845:D845"/>
    <mergeCell ref="C846:D846"/>
    <mergeCell ref="C847:D847"/>
    <mergeCell ref="C837:D837"/>
    <mergeCell ref="C839:D839"/>
    <mergeCell ref="C841:D841"/>
    <mergeCell ref="C843:D843"/>
    <mergeCell ref="C854:D854"/>
    <mergeCell ref="C855:D855"/>
    <mergeCell ref="C856:D856"/>
    <mergeCell ref="C857:D857"/>
    <mergeCell ref="C848:D848"/>
    <mergeCell ref="C849:D849"/>
    <mergeCell ref="C851:D851"/>
    <mergeCell ref="C852:D852"/>
    <mergeCell ref="C876:D876"/>
    <mergeCell ref="C878:D878"/>
    <mergeCell ref="C859:D859"/>
    <mergeCell ref="C860:D860"/>
    <mergeCell ref="C862:D862"/>
    <mergeCell ref="C863:D863"/>
    <mergeCell ref="C880:D880"/>
    <mergeCell ref="C882:D882"/>
    <mergeCell ref="C884:D884"/>
    <mergeCell ref="C885:D885"/>
    <mergeCell ref="C865:D865"/>
    <mergeCell ref="C866:D866"/>
    <mergeCell ref="C871:D871"/>
    <mergeCell ref="C873:D873"/>
    <mergeCell ref="C874:D874"/>
    <mergeCell ref="C875:D875"/>
    <mergeCell ref="C892:D892"/>
    <mergeCell ref="C893:D893"/>
    <mergeCell ref="C894:D894"/>
    <mergeCell ref="C896:D896"/>
    <mergeCell ref="C887:D887"/>
    <mergeCell ref="C888:D888"/>
    <mergeCell ref="C890:D890"/>
    <mergeCell ref="C891:D891"/>
    <mergeCell ref="C916:D916"/>
    <mergeCell ref="C918:D918"/>
    <mergeCell ref="C898:D898"/>
    <mergeCell ref="C899:D899"/>
    <mergeCell ref="C901:D901"/>
    <mergeCell ref="C902:D902"/>
    <mergeCell ref="C907:D907"/>
    <mergeCell ref="C909:D909"/>
    <mergeCell ref="C910:D910"/>
    <mergeCell ref="C911:D911"/>
    <mergeCell ref="C912:D912"/>
    <mergeCell ref="C914:D914"/>
    <mergeCell ref="C940:D940"/>
    <mergeCell ref="C941:D941"/>
    <mergeCell ref="C923:D923"/>
    <mergeCell ref="C924:D924"/>
    <mergeCell ref="C925:D925"/>
    <mergeCell ref="C926:D926"/>
    <mergeCell ref="C931:D931"/>
    <mergeCell ref="C933:D933"/>
    <mergeCell ref="C934:D934"/>
    <mergeCell ref="C935:D935"/>
    <mergeCell ref="C937:D937"/>
    <mergeCell ref="C939:D939"/>
    <mergeCell ref="C946:D946"/>
    <mergeCell ref="C947:D947"/>
    <mergeCell ref="C948:D948"/>
    <mergeCell ref="C949:D949"/>
    <mergeCell ref="C942:D942"/>
    <mergeCell ref="C943:D943"/>
    <mergeCell ref="C944:D944"/>
    <mergeCell ref="C945:D945"/>
    <mergeCell ref="C954:D954"/>
    <mergeCell ref="C955:D955"/>
    <mergeCell ref="C956:D956"/>
    <mergeCell ref="C957:D957"/>
    <mergeCell ref="C950:D950"/>
    <mergeCell ref="C951:D951"/>
    <mergeCell ref="C952:D952"/>
    <mergeCell ref="C953:D953"/>
    <mergeCell ref="C962:D962"/>
    <mergeCell ref="C963:D963"/>
    <mergeCell ref="C964:D964"/>
    <mergeCell ref="C965:D965"/>
    <mergeCell ref="C958:D958"/>
    <mergeCell ref="C959:D959"/>
    <mergeCell ref="C960:D960"/>
    <mergeCell ref="C961:D961"/>
    <mergeCell ref="C970:D970"/>
    <mergeCell ref="C971:D971"/>
    <mergeCell ref="C972:D972"/>
    <mergeCell ref="C973:D973"/>
    <mergeCell ref="C966:D966"/>
    <mergeCell ref="C967:D967"/>
    <mergeCell ref="C968:D968"/>
    <mergeCell ref="C969:D969"/>
    <mergeCell ref="C978:D978"/>
    <mergeCell ref="C979:D979"/>
    <mergeCell ref="C980:D980"/>
    <mergeCell ref="C981:D981"/>
    <mergeCell ref="C974:D974"/>
    <mergeCell ref="C975:D975"/>
    <mergeCell ref="C976:D976"/>
    <mergeCell ref="C977:D977"/>
    <mergeCell ref="C986:D986"/>
    <mergeCell ref="C987:D987"/>
    <mergeCell ref="C988:D988"/>
    <mergeCell ref="C989:D989"/>
    <mergeCell ref="C982:D982"/>
    <mergeCell ref="C983:D983"/>
    <mergeCell ref="C984:D984"/>
    <mergeCell ref="C985:D985"/>
    <mergeCell ref="C995:D995"/>
    <mergeCell ref="C996:D996"/>
    <mergeCell ref="C997:D997"/>
    <mergeCell ref="C999:D999"/>
    <mergeCell ref="C990:D990"/>
    <mergeCell ref="C991:D991"/>
    <mergeCell ref="C993:D993"/>
    <mergeCell ref="C994:D994"/>
    <mergeCell ref="C1019:D1019"/>
    <mergeCell ref="C1020:D1020"/>
    <mergeCell ref="C1016:D1016"/>
    <mergeCell ref="C1017:D1017"/>
    <mergeCell ref="C1018:D1018"/>
    <mergeCell ref="C1001:D1001"/>
    <mergeCell ref="C1003:D1003"/>
    <mergeCell ref="C1005:D1005"/>
    <mergeCell ref="C1010:D1010"/>
    <mergeCell ref="C1011:D1011"/>
    <mergeCell ref="C1012:D1012"/>
    <mergeCell ref="C1013:D1013"/>
    <mergeCell ref="C1014:D1014"/>
    <mergeCell ref="C1015:D1015"/>
    <mergeCell ref="C1032:D1032"/>
    <mergeCell ref="C1034:D1034"/>
    <mergeCell ref="C1035:D1035"/>
    <mergeCell ref="C1025:D1025"/>
    <mergeCell ref="C1026:D1026"/>
    <mergeCell ref="C1027:D1027"/>
    <mergeCell ref="C1028:D1028"/>
    <mergeCell ref="C1021:D1021"/>
    <mergeCell ref="C1022:D1022"/>
    <mergeCell ref="C1023:D1023"/>
    <mergeCell ref="C1024:D1024"/>
  </mergeCells>
  <phoneticPr fontId="0" type="noConversion"/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List23"/>
  <dimension ref="A1:BE51"/>
  <sheetViews>
    <sheetView view="pageBreakPreview" zoomScale="106" zoomScaleNormal="100" zoomScaleSheetLayoutView="106" workbookViewId="0">
      <selection activeCell="B37" sqref="B37:G45"/>
    </sheetView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85" t="s">
        <v>725</v>
      </c>
      <c r="B1" s="86"/>
      <c r="C1" s="86"/>
      <c r="D1" s="86"/>
      <c r="E1" s="86"/>
      <c r="F1" s="86"/>
      <c r="G1" s="86"/>
    </row>
    <row r="2" spans="1:57" ht="12.75" customHeight="1">
      <c r="A2" s="87" t="s">
        <v>1599</v>
      </c>
      <c r="B2" s="88"/>
      <c r="C2" s="89" t="s">
        <v>1320</v>
      </c>
      <c r="D2" s="89" t="s">
        <v>2341</v>
      </c>
      <c r="E2" s="90"/>
      <c r="F2" s="91" t="s">
        <v>1600</v>
      </c>
      <c r="G2" s="92"/>
    </row>
    <row r="3" spans="1:57" ht="3" hidden="1" customHeight="1">
      <c r="A3" s="93"/>
      <c r="B3" s="94"/>
      <c r="C3" s="95"/>
      <c r="D3" s="95"/>
      <c r="E3" s="96"/>
      <c r="F3" s="97"/>
      <c r="G3" s="98"/>
    </row>
    <row r="4" spans="1:57" ht="12" customHeight="1">
      <c r="A4" s="99" t="s">
        <v>1601</v>
      </c>
      <c r="B4" s="94"/>
      <c r="C4" s="95"/>
      <c r="D4" s="95"/>
      <c r="E4" s="96"/>
      <c r="F4" s="97" t="s">
        <v>1602</v>
      </c>
      <c r="G4" s="100"/>
    </row>
    <row r="5" spans="1:57" ht="12.95" customHeight="1">
      <c r="A5" s="101" t="s">
        <v>1320</v>
      </c>
      <c r="B5" s="102"/>
      <c r="C5" s="103" t="s">
        <v>1321</v>
      </c>
      <c r="D5" s="104"/>
      <c r="E5" s="102"/>
      <c r="F5" s="97" t="s">
        <v>1603</v>
      </c>
      <c r="G5" s="98"/>
    </row>
    <row r="6" spans="1:57" ht="12.95" customHeight="1">
      <c r="A6" s="99" t="s">
        <v>1604</v>
      </c>
      <c r="B6" s="94"/>
      <c r="C6" s="95"/>
      <c r="D6" s="95"/>
      <c r="E6" s="96"/>
      <c r="F6" s="105" t="s">
        <v>1605</v>
      </c>
      <c r="G6" s="106"/>
      <c r="O6" s="107"/>
    </row>
    <row r="7" spans="1:57" ht="12.95" customHeight="1">
      <c r="A7" s="108" t="s">
        <v>1663</v>
      </c>
      <c r="B7" s="109"/>
      <c r="C7" s="110" t="s">
        <v>1664</v>
      </c>
      <c r="D7" s="111"/>
      <c r="E7" s="111"/>
      <c r="F7" s="112" t="s">
        <v>1606</v>
      </c>
      <c r="G7" s="106">
        <f>IF(G6=0,,ROUND((F30+F32)/G6,1))</f>
        <v>0</v>
      </c>
    </row>
    <row r="8" spans="1:57">
      <c r="A8" s="113" t="s">
        <v>1607</v>
      </c>
      <c r="B8" s="97"/>
      <c r="C8" s="347"/>
      <c r="D8" s="347"/>
      <c r="E8" s="348"/>
      <c r="F8" s="114" t="s">
        <v>1608</v>
      </c>
      <c r="G8" s="115"/>
      <c r="H8" s="116"/>
      <c r="I8" s="117"/>
    </row>
    <row r="9" spans="1:57">
      <c r="A9" s="113" t="s">
        <v>1609</v>
      </c>
      <c r="B9" s="97"/>
      <c r="C9" s="347"/>
      <c r="D9" s="347"/>
      <c r="E9" s="348"/>
      <c r="F9" s="97"/>
      <c r="G9" s="118"/>
      <c r="H9" s="119"/>
    </row>
    <row r="10" spans="1:57">
      <c r="A10" s="113" t="s">
        <v>1610</v>
      </c>
      <c r="B10" s="97"/>
      <c r="C10" s="347"/>
      <c r="D10" s="347"/>
      <c r="E10" s="347"/>
      <c r="F10" s="120"/>
      <c r="G10" s="121"/>
      <c r="H10" s="122"/>
    </row>
    <row r="11" spans="1:57" ht="13.5" customHeight="1">
      <c r="A11" s="113" t="s">
        <v>1611</v>
      </c>
      <c r="B11" s="97"/>
      <c r="C11" s="347"/>
      <c r="D11" s="347"/>
      <c r="E11" s="347"/>
      <c r="F11" s="123" t="s">
        <v>1612</v>
      </c>
      <c r="G11" s="124"/>
      <c r="H11" s="119"/>
      <c r="BA11" s="125"/>
      <c r="BB11" s="125"/>
      <c r="BC11" s="125"/>
      <c r="BD11" s="125"/>
      <c r="BE11" s="125"/>
    </row>
    <row r="12" spans="1:57" ht="12.75" customHeight="1">
      <c r="A12" s="126" t="s">
        <v>1613</v>
      </c>
      <c r="B12" s="94"/>
      <c r="C12" s="349"/>
      <c r="D12" s="349"/>
      <c r="E12" s="349"/>
      <c r="F12" s="127" t="s">
        <v>1614</v>
      </c>
      <c r="G12" s="128"/>
      <c r="H12" s="119"/>
    </row>
    <row r="13" spans="1:57" ht="28.5" customHeight="1" thickBot="1">
      <c r="A13" s="129" t="s">
        <v>1615</v>
      </c>
      <c r="B13" s="130"/>
      <c r="C13" s="130"/>
      <c r="D13" s="130"/>
      <c r="E13" s="131"/>
      <c r="F13" s="131"/>
      <c r="G13" s="132"/>
      <c r="H13" s="119"/>
    </row>
    <row r="14" spans="1:57" ht="17.25" customHeight="1" thickBot="1">
      <c r="A14" s="133" t="s">
        <v>1616</v>
      </c>
      <c r="B14" s="134"/>
      <c r="C14" s="135"/>
      <c r="D14" s="136" t="s">
        <v>1617</v>
      </c>
      <c r="E14" s="137"/>
      <c r="F14" s="137"/>
      <c r="G14" s="135"/>
    </row>
    <row r="15" spans="1:57" ht="15.95" customHeight="1">
      <c r="A15" s="138"/>
      <c r="B15" s="139" t="s">
        <v>1618</v>
      </c>
      <c r="C15" s="140">
        <f>'02 02 Rek'!E27</f>
        <v>0</v>
      </c>
      <c r="D15" s="141">
        <f>'02 02 Rek'!A32</f>
        <v>0</v>
      </c>
      <c r="E15" s="142"/>
      <c r="F15" s="143"/>
      <c r="G15" s="140">
        <f>'02 02 Rek'!I32</f>
        <v>0</v>
      </c>
    </row>
    <row r="16" spans="1:57" ht="15.95" customHeight="1">
      <c r="A16" s="138" t="s">
        <v>1619</v>
      </c>
      <c r="B16" s="139" t="s">
        <v>1620</v>
      </c>
      <c r="C16" s="140">
        <f>'02 02 Rek'!F27</f>
        <v>0</v>
      </c>
      <c r="D16" s="93">
        <f>'02 02 Rek'!A33</f>
        <v>0</v>
      </c>
      <c r="E16" s="144"/>
      <c r="F16" s="145"/>
      <c r="G16" s="140">
        <f>'02 02 Rek'!I33</f>
        <v>0</v>
      </c>
    </row>
    <row r="17" spans="1:7" ht="15.95" customHeight="1">
      <c r="A17" s="138" t="s">
        <v>1621</v>
      </c>
      <c r="B17" s="139" t="s">
        <v>1622</v>
      </c>
      <c r="C17" s="140">
        <f>'02 02 Rek'!H27</f>
        <v>0</v>
      </c>
      <c r="D17" s="93">
        <f>'02 02 Rek'!A34</f>
        <v>0</v>
      </c>
      <c r="E17" s="144"/>
      <c r="F17" s="145"/>
      <c r="G17" s="140">
        <f>'02 02 Rek'!I34</f>
        <v>0</v>
      </c>
    </row>
    <row r="18" spans="1:7" ht="15.95" customHeight="1">
      <c r="A18" s="146" t="s">
        <v>1623</v>
      </c>
      <c r="B18" s="147" t="s">
        <v>1624</v>
      </c>
      <c r="C18" s="140">
        <f>'02 02 Rek'!G27</f>
        <v>0</v>
      </c>
      <c r="D18" s="93">
        <f>'02 02 Rek'!A35</f>
        <v>0</v>
      </c>
      <c r="E18" s="144"/>
      <c r="F18" s="145"/>
      <c r="G18" s="140">
        <f>'02 02 Rek'!I35</f>
        <v>0</v>
      </c>
    </row>
    <row r="19" spans="1:7" ht="15.95" customHeight="1">
      <c r="A19" s="148" t="s">
        <v>1625</v>
      </c>
      <c r="B19" s="139"/>
      <c r="C19" s="140">
        <f>SUM(C15:C18)</f>
        <v>0</v>
      </c>
      <c r="D19" s="93">
        <f>'02 02 Rek'!A36</f>
        <v>0</v>
      </c>
      <c r="E19" s="144"/>
      <c r="F19" s="145"/>
      <c r="G19" s="140">
        <f>'02 02 Rek'!I36</f>
        <v>0</v>
      </c>
    </row>
    <row r="20" spans="1:7" ht="15.95" customHeight="1">
      <c r="A20" s="148"/>
      <c r="B20" s="139"/>
      <c r="C20" s="140"/>
      <c r="D20" s="93">
        <f>'02 02 Rek'!A37</f>
        <v>0</v>
      </c>
      <c r="E20" s="144"/>
      <c r="F20" s="145"/>
      <c r="G20" s="140">
        <f>'02 02 Rek'!I37</f>
        <v>0</v>
      </c>
    </row>
    <row r="21" spans="1:7" ht="15.95" customHeight="1">
      <c r="A21" s="148" t="s">
        <v>1598</v>
      </c>
      <c r="B21" s="139"/>
      <c r="C21" s="140">
        <f>'02 02 Rek'!I27</f>
        <v>0</v>
      </c>
      <c r="D21" s="93">
        <f>'02 02 Rek'!A38</f>
        <v>0</v>
      </c>
      <c r="E21" s="144"/>
      <c r="F21" s="145"/>
      <c r="G21" s="140">
        <f>'02 02 Rek'!I38</f>
        <v>0</v>
      </c>
    </row>
    <row r="22" spans="1:7" ht="15.95" customHeight="1">
      <c r="A22" s="149" t="s">
        <v>1626</v>
      </c>
      <c r="B22" s="119"/>
      <c r="C22" s="140">
        <f>C19+C21</f>
        <v>0</v>
      </c>
      <c r="D22" s="93" t="s">
        <v>1627</v>
      </c>
      <c r="E22" s="144"/>
      <c r="F22" s="145"/>
      <c r="G22" s="140">
        <f>G23-SUM(G15:G21)</f>
        <v>0</v>
      </c>
    </row>
    <row r="23" spans="1:7" ht="15.95" customHeight="1" thickBot="1">
      <c r="A23" s="350" t="s">
        <v>1628</v>
      </c>
      <c r="B23" s="351"/>
      <c r="C23" s="150">
        <f>C22+G23</f>
        <v>0</v>
      </c>
      <c r="D23" s="151" t="s">
        <v>1629</v>
      </c>
      <c r="E23" s="152"/>
      <c r="F23" s="153"/>
      <c r="G23" s="140">
        <f>'02 02 Rek'!H40</f>
        <v>0</v>
      </c>
    </row>
    <row r="24" spans="1:7">
      <c r="A24" s="154" t="s">
        <v>1630</v>
      </c>
      <c r="B24" s="155"/>
      <c r="C24" s="156"/>
      <c r="D24" s="155" t="s">
        <v>1631</v>
      </c>
      <c r="E24" s="155"/>
      <c r="F24" s="157" t="s">
        <v>1632</v>
      </c>
      <c r="G24" s="158"/>
    </row>
    <row r="25" spans="1:7">
      <c r="A25" s="149" t="s">
        <v>1633</v>
      </c>
      <c r="B25" s="119"/>
      <c r="C25" s="159"/>
      <c r="D25" s="119" t="s">
        <v>1633</v>
      </c>
      <c r="F25" s="160" t="s">
        <v>1633</v>
      </c>
      <c r="G25" s="161"/>
    </row>
    <row r="26" spans="1:7" ht="37.5" customHeight="1">
      <c r="A26" s="149" t="s">
        <v>1634</v>
      </c>
      <c r="B26" s="162"/>
      <c r="C26" s="159"/>
      <c r="D26" s="119" t="s">
        <v>1634</v>
      </c>
      <c r="F26" s="160" t="s">
        <v>1634</v>
      </c>
      <c r="G26" s="161"/>
    </row>
    <row r="27" spans="1:7">
      <c r="A27" s="149"/>
      <c r="B27" s="163"/>
      <c r="C27" s="159"/>
      <c r="D27" s="119"/>
      <c r="F27" s="160"/>
      <c r="G27" s="161"/>
    </row>
    <row r="28" spans="1:7">
      <c r="A28" s="149" t="s">
        <v>1635</v>
      </c>
      <c r="B28" s="119"/>
      <c r="C28" s="159"/>
      <c r="D28" s="160" t="s">
        <v>1636</v>
      </c>
      <c r="E28" s="159"/>
      <c r="F28" s="164" t="s">
        <v>1636</v>
      </c>
      <c r="G28" s="161"/>
    </row>
    <row r="29" spans="1:7" ht="69" customHeight="1">
      <c r="A29" s="149"/>
      <c r="B29" s="119"/>
      <c r="C29" s="165"/>
      <c r="D29" s="166"/>
      <c r="E29" s="165"/>
      <c r="F29" s="119"/>
      <c r="G29" s="161"/>
    </row>
    <row r="30" spans="1:7">
      <c r="A30" s="167" t="s">
        <v>1580</v>
      </c>
      <c r="B30" s="168"/>
      <c r="C30" s="169">
        <v>21</v>
      </c>
      <c r="D30" s="168" t="s">
        <v>1637</v>
      </c>
      <c r="E30" s="170"/>
      <c r="F30" s="354">
        <f>C23-F32</f>
        <v>0</v>
      </c>
      <c r="G30" s="355"/>
    </row>
    <row r="31" spans="1:7">
      <c r="A31" s="167" t="s">
        <v>1638</v>
      </c>
      <c r="B31" s="168"/>
      <c r="C31" s="169">
        <f>C30</f>
        <v>21</v>
      </c>
      <c r="D31" s="168" t="s">
        <v>1639</v>
      </c>
      <c r="E31" s="170"/>
      <c r="F31" s="354">
        <f>ROUND(PRODUCT(F30,C31/100),0)</f>
        <v>0</v>
      </c>
      <c r="G31" s="355"/>
    </row>
    <row r="32" spans="1:7">
      <c r="A32" s="167" t="s">
        <v>1580</v>
      </c>
      <c r="B32" s="168"/>
      <c r="C32" s="169">
        <v>0</v>
      </c>
      <c r="D32" s="168" t="s">
        <v>1639</v>
      </c>
      <c r="E32" s="170"/>
      <c r="F32" s="354">
        <v>0</v>
      </c>
      <c r="G32" s="355"/>
    </row>
    <row r="33" spans="1:8">
      <c r="A33" s="167" t="s">
        <v>1638</v>
      </c>
      <c r="B33" s="171"/>
      <c r="C33" s="172">
        <f>C32</f>
        <v>0</v>
      </c>
      <c r="D33" s="168" t="s">
        <v>1639</v>
      </c>
      <c r="E33" s="145"/>
      <c r="F33" s="354">
        <f>ROUND(PRODUCT(F32,C33/100),0)</f>
        <v>0</v>
      </c>
      <c r="G33" s="355"/>
    </row>
    <row r="34" spans="1:8" s="176" customFormat="1" ht="19.5" customHeight="1" thickBot="1">
      <c r="A34" s="173" t="s">
        <v>1640</v>
      </c>
      <c r="B34" s="174"/>
      <c r="C34" s="174"/>
      <c r="D34" s="174"/>
      <c r="E34" s="175"/>
      <c r="F34" s="356">
        <f>ROUND(SUM(F30:F33),0)</f>
        <v>0</v>
      </c>
      <c r="G34" s="357"/>
    </row>
    <row r="36" spans="1:8">
      <c r="A36" s="2" t="s">
        <v>1641</v>
      </c>
      <c r="B36" s="2"/>
      <c r="C36" s="2"/>
      <c r="D36" s="2"/>
      <c r="E36" s="2"/>
      <c r="F36" s="2"/>
      <c r="G36" s="2"/>
      <c r="H36" s="1" t="s">
        <v>1570</v>
      </c>
    </row>
    <row r="37" spans="1:8" ht="14.25" customHeight="1">
      <c r="A37" s="2"/>
      <c r="B37" s="374" t="s">
        <v>2344</v>
      </c>
      <c r="C37" s="353"/>
      <c r="D37" s="353"/>
      <c r="E37" s="353"/>
      <c r="F37" s="353"/>
      <c r="G37" s="353"/>
      <c r="H37" s="1" t="s">
        <v>1570</v>
      </c>
    </row>
    <row r="38" spans="1:8" ht="12.75" customHeight="1">
      <c r="A38" s="177"/>
      <c r="B38" s="353"/>
      <c r="C38" s="353"/>
      <c r="D38" s="353"/>
      <c r="E38" s="353"/>
      <c r="F38" s="353"/>
      <c r="G38" s="353"/>
      <c r="H38" s="1" t="s">
        <v>1570</v>
      </c>
    </row>
    <row r="39" spans="1:8">
      <c r="A39" s="177"/>
      <c r="B39" s="353"/>
      <c r="C39" s="353"/>
      <c r="D39" s="353"/>
      <c r="E39" s="353"/>
      <c r="F39" s="353"/>
      <c r="G39" s="353"/>
      <c r="H39" s="1" t="s">
        <v>1570</v>
      </c>
    </row>
    <row r="40" spans="1:8">
      <c r="A40" s="177"/>
      <c r="B40" s="353"/>
      <c r="C40" s="353"/>
      <c r="D40" s="353"/>
      <c r="E40" s="353"/>
      <c r="F40" s="353"/>
      <c r="G40" s="353"/>
      <c r="H40" s="1" t="s">
        <v>1570</v>
      </c>
    </row>
    <row r="41" spans="1:8">
      <c r="A41" s="177"/>
      <c r="B41" s="353"/>
      <c r="C41" s="353"/>
      <c r="D41" s="353"/>
      <c r="E41" s="353"/>
      <c r="F41" s="353"/>
      <c r="G41" s="353"/>
      <c r="H41" s="1" t="s">
        <v>1570</v>
      </c>
    </row>
    <row r="42" spans="1:8">
      <c r="A42" s="177"/>
      <c r="B42" s="353"/>
      <c r="C42" s="353"/>
      <c r="D42" s="353"/>
      <c r="E42" s="353"/>
      <c r="F42" s="353"/>
      <c r="G42" s="353"/>
      <c r="H42" s="1" t="s">
        <v>1570</v>
      </c>
    </row>
    <row r="43" spans="1:8">
      <c r="A43" s="177"/>
      <c r="B43" s="353"/>
      <c r="C43" s="353"/>
      <c r="D43" s="353"/>
      <c r="E43" s="353"/>
      <c r="F43" s="353"/>
      <c r="G43" s="353"/>
      <c r="H43" s="1" t="s">
        <v>1570</v>
      </c>
    </row>
    <row r="44" spans="1:8" ht="12.75" customHeight="1">
      <c r="A44" s="177"/>
      <c r="B44" s="353"/>
      <c r="C44" s="353"/>
      <c r="D44" s="353"/>
      <c r="E44" s="353"/>
      <c r="F44" s="353"/>
      <c r="G44" s="353"/>
      <c r="H44" s="1" t="s">
        <v>1570</v>
      </c>
    </row>
    <row r="45" spans="1:8" ht="12.75" customHeight="1">
      <c r="A45" s="177"/>
      <c r="B45" s="353"/>
      <c r="C45" s="353"/>
      <c r="D45" s="353"/>
      <c r="E45" s="353"/>
      <c r="F45" s="353"/>
      <c r="G45" s="353"/>
      <c r="H45" s="1" t="s">
        <v>1570</v>
      </c>
    </row>
    <row r="46" spans="1:8">
      <c r="B46" s="352"/>
      <c r="C46" s="352"/>
      <c r="D46" s="352"/>
      <c r="E46" s="352"/>
      <c r="F46" s="352"/>
      <c r="G46" s="352"/>
    </row>
    <row r="47" spans="1:8">
      <c r="B47" s="352"/>
      <c r="C47" s="352"/>
      <c r="D47" s="352"/>
      <c r="E47" s="352"/>
      <c r="F47" s="352"/>
      <c r="G47" s="352"/>
    </row>
    <row r="48" spans="1:8">
      <c r="B48" s="352"/>
      <c r="C48" s="352"/>
      <c r="D48" s="352"/>
      <c r="E48" s="352"/>
      <c r="F48" s="352"/>
      <c r="G48" s="352"/>
    </row>
    <row r="49" spans="2:7">
      <c r="B49" s="352"/>
      <c r="C49" s="352"/>
      <c r="D49" s="352"/>
      <c r="E49" s="352"/>
      <c r="F49" s="352"/>
      <c r="G49" s="352"/>
    </row>
    <row r="50" spans="2:7">
      <c r="B50" s="352"/>
      <c r="C50" s="352"/>
      <c r="D50" s="352"/>
      <c r="E50" s="352"/>
      <c r="F50" s="352"/>
      <c r="G50" s="352"/>
    </row>
    <row r="51" spans="2:7">
      <c r="B51" s="352"/>
      <c r="C51" s="352"/>
      <c r="D51" s="352"/>
      <c r="E51" s="352"/>
      <c r="F51" s="352"/>
      <c r="G51" s="352"/>
    </row>
  </sheetData>
  <mergeCells count="18">
    <mergeCell ref="B37:G45"/>
    <mergeCell ref="B49:G49"/>
    <mergeCell ref="F32:G32"/>
    <mergeCell ref="F30:G30"/>
    <mergeCell ref="F31:G31"/>
    <mergeCell ref="F33:G33"/>
    <mergeCell ref="F34:G34"/>
    <mergeCell ref="B50:G50"/>
    <mergeCell ref="B51:G51"/>
    <mergeCell ref="B46:G46"/>
    <mergeCell ref="B47:G47"/>
    <mergeCell ref="B48:G48"/>
    <mergeCell ref="C8:E8"/>
    <mergeCell ref="C10:E10"/>
    <mergeCell ref="C12:E12"/>
    <mergeCell ref="A23:B23"/>
    <mergeCell ref="C9:E9"/>
    <mergeCell ref="C11:E11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List33"/>
  <dimension ref="A1:BE91"/>
  <sheetViews>
    <sheetView view="pageBreakPreview" zoomScaleNormal="100" zoomScaleSheetLayoutView="100" workbookViewId="0">
      <selection activeCell="D4" sqref="D4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359" t="s">
        <v>1571</v>
      </c>
      <c r="B1" s="360"/>
      <c r="C1" s="178" t="s">
        <v>1665</v>
      </c>
      <c r="D1" s="179"/>
      <c r="E1" s="180"/>
      <c r="F1" s="179"/>
      <c r="G1" s="181" t="s">
        <v>1642</v>
      </c>
      <c r="H1" s="182" t="s">
        <v>1320</v>
      </c>
      <c r="I1" s="183"/>
    </row>
    <row r="2" spans="1:9" ht="13.5" thickBot="1">
      <c r="A2" s="361" t="s">
        <v>1643</v>
      </c>
      <c r="B2" s="362"/>
      <c r="C2" s="184" t="s">
        <v>2340</v>
      </c>
      <c r="D2" s="185"/>
      <c r="E2" s="186"/>
      <c r="F2" s="185"/>
      <c r="G2" s="363" t="s">
        <v>2341</v>
      </c>
      <c r="H2" s="364"/>
      <c r="I2" s="365"/>
    </row>
    <row r="3" spans="1:9" ht="13.5" thickTop="1">
      <c r="F3" s="119"/>
    </row>
    <row r="4" spans="1:9" ht="19.5" customHeight="1">
      <c r="A4" s="187" t="s">
        <v>1644</v>
      </c>
      <c r="B4" s="188"/>
      <c r="C4" s="188"/>
      <c r="D4" s="188"/>
      <c r="E4" s="189"/>
      <c r="F4" s="188"/>
      <c r="G4" s="188"/>
      <c r="H4" s="188"/>
      <c r="I4" s="188"/>
    </row>
    <row r="5" spans="1:9" ht="13.5" thickBot="1"/>
    <row r="6" spans="1:9" s="119" customFormat="1" ht="13.5" thickBot="1">
      <c r="A6" s="190"/>
      <c r="B6" s="191" t="s">
        <v>1645</v>
      </c>
      <c r="C6" s="191"/>
      <c r="D6" s="192"/>
      <c r="E6" s="193" t="s">
        <v>1594</v>
      </c>
      <c r="F6" s="194" t="s">
        <v>1595</v>
      </c>
      <c r="G6" s="194" t="s">
        <v>1596</v>
      </c>
      <c r="H6" s="194" t="s">
        <v>1597</v>
      </c>
      <c r="I6" s="195" t="s">
        <v>1598</v>
      </c>
    </row>
    <row r="7" spans="1:9" s="119" customFormat="1">
      <c r="A7" s="267" t="str">
        <f>'02 02 Pol'!B7</f>
        <v>1</v>
      </c>
      <c r="B7" s="62" t="str">
        <f>'02 02 Pol'!C7</f>
        <v>Zemní práce</v>
      </c>
      <c r="D7" s="196"/>
      <c r="E7" s="268">
        <f>'02 02 Pol'!BA32</f>
        <v>0</v>
      </c>
      <c r="F7" s="269">
        <f>'02 02 Pol'!BB32</f>
        <v>0</v>
      </c>
      <c r="G7" s="269">
        <f>'02 02 Pol'!BC32</f>
        <v>0</v>
      </c>
      <c r="H7" s="269">
        <f>'02 02 Pol'!BD32</f>
        <v>0</v>
      </c>
      <c r="I7" s="270">
        <f>'02 02 Pol'!BE32</f>
        <v>0</v>
      </c>
    </row>
    <row r="8" spans="1:9" s="119" customFormat="1">
      <c r="A8" s="267" t="str">
        <f>'02 02 Pol'!B33</f>
        <v>2</v>
      </c>
      <c r="B8" s="62" t="str">
        <f>'02 02 Pol'!C33</f>
        <v>Základy a zvláštní zakládání</v>
      </c>
      <c r="D8" s="196"/>
      <c r="E8" s="268">
        <f>'02 02 Pol'!BA64</f>
        <v>0</v>
      </c>
      <c r="F8" s="269">
        <f>'02 02 Pol'!BB64</f>
        <v>0</v>
      </c>
      <c r="G8" s="269">
        <f>'02 02 Pol'!BC64</f>
        <v>0</v>
      </c>
      <c r="H8" s="269">
        <f>'02 02 Pol'!BD64</f>
        <v>0</v>
      </c>
      <c r="I8" s="270">
        <f>'02 02 Pol'!BE64</f>
        <v>0</v>
      </c>
    </row>
    <row r="9" spans="1:9" s="119" customFormat="1">
      <c r="A9" s="267" t="str">
        <f>'02 02 Pol'!B65</f>
        <v>3</v>
      </c>
      <c r="B9" s="62" t="str">
        <f>'02 02 Pol'!C65</f>
        <v>Svislé a kompletní konstrukce</v>
      </c>
      <c r="D9" s="196"/>
      <c r="E9" s="268">
        <f>'02 02 Pol'!BA93</f>
        <v>0</v>
      </c>
      <c r="F9" s="269">
        <f>'02 02 Pol'!BB93</f>
        <v>0</v>
      </c>
      <c r="G9" s="269">
        <f>'02 02 Pol'!BC93</f>
        <v>0</v>
      </c>
      <c r="H9" s="269">
        <f>'02 02 Pol'!BD93</f>
        <v>0</v>
      </c>
      <c r="I9" s="270">
        <f>'02 02 Pol'!BE93</f>
        <v>0</v>
      </c>
    </row>
    <row r="10" spans="1:9" s="119" customFormat="1">
      <c r="A10" s="267" t="str">
        <f>'02 02 Pol'!B94</f>
        <v>4</v>
      </c>
      <c r="B10" s="62" t="str">
        <f>'02 02 Pol'!C94</f>
        <v>Vodorovné konstrukce</v>
      </c>
      <c r="D10" s="196"/>
      <c r="E10" s="268">
        <f>'02 02 Pol'!BA113</f>
        <v>0</v>
      </c>
      <c r="F10" s="269">
        <f>'02 02 Pol'!BB113</f>
        <v>0</v>
      </c>
      <c r="G10" s="269">
        <f>'02 02 Pol'!BC113</f>
        <v>0</v>
      </c>
      <c r="H10" s="269">
        <f>'02 02 Pol'!BD113</f>
        <v>0</v>
      </c>
      <c r="I10" s="270">
        <f>'02 02 Pol'!BE113</f>
        <v>0</v>
      </c>
    </row>
    <row r="11" spans="1:9" s="119" customFormat="1">
      <c r="A11" s="267" t="str">
        <f>'02 02 Pol'!B114</f>
        <v>61</v>
      </c>
      <c r="B11" s="62" t="str">
        <f>'02 02 Pol'!C114</f>
        <v>Upravy povrchů vnitřní</v>
      </c>
      <c r="D11" s="196"/>
      <c r="E11" s="268">
        <f>'02 02 Pol'!BA142</f>
        <v>0</v>
      </c>
      <c r="F11" s="269">
        <f>'02 02 Pol'!BB142</f>
        <v>0</v>
      </c>
      <c r="G11" s="269">
        <f>'02 02 Pol'!BC142</f>
        <v>0</v>
      </c>
      <c r="H11" s="269">
        <f>'02 02 Pol'!BD142</f>
        <v>0</v>
      </c>
      <c r="I11" s="270">
        <f>'02 02 Pol'!BE142</f>
        <v>0</v>
      </c>
    </row>
    <row r="12" spans="1:9" s="119" customFormat="1">
      <c r="A12" s="267" t="str">
        <f>'02 02 Pol'!B143</f>
        <v>62</v>
      </c>
      <c r="B12" s="62" t="str">
        <f>'02 02 Pol'!C143</f>
        <v>Úpravy povrchů vnější</v>
      </c>
      <c r="D12" s="196"/>
      <c r="E12" s="268">
        <f>'02 02 Pol'!BA154</f>
        <v>0</v>
      </c>
      <c r="F12" s="269">
        <f>'02 02 Pol'!BB154</f>
        <v>0</v>
      </c>
      <c r="G12" s="269">
        <f>'02 02 Pol'!BC154</f>
        <v>0</v>
      </c>
      <c r="H12" s="269">
        <f>'02 02 Pol'!BD154</f>
        <v>0</v>
      </c>
      <c r="I12" s="270">
        <f>'02 02 Pol'!BE154</f>
        <v>0</v>
      </c>
    </row>
    <row r="13" spans="1:9" s="119" customFormat="1">
      <c r="A13" s="267" t="str">
        <f>'02 02 Pol'!B155</f>
        <v>63</v>
      </c>
      <c r="B13" s="62" t="str">
        <f>'02 02 Pol'!C155</f>
        <v>Podlahy a podlahové konstrukce</v>
      </c>
      <c r="D13" s="196"/>
      <c r="E13" s="268">
        <f>'02 02 Pol'!BA166</f>
        <v>0</v>
      </c>
      <c r="F13" s="269">
        <f>'02 02 Pol'!BB166</f>
        <v>0</v>
      </c>
      <c r="G13" s="269">
        <f>'02 02 Pol'!BC166</f>
        <v>0</v>
      </c>
      <c r="H13" s="269">
        <f>'02 02 Pol'!BD166</f>
        <v>0</v>
      </c>
      <c r="I13" s="270">
        <f>'02 02 Pol'!BE166</f>
        <v>0</v>
      </c>
    </row>
    <row r="14" spans="1:9" s="119" customFormat="1">
      <c r="A14" s="267" t="str">
        <f>'02 02 Pol'!B167</f>
        <v>8</v>
      </c>
      <c r="B14" s="62" t="str">
        <f>'02 02 Pol'!C167</f>
        <v>Trubní vedení</v>
      </c>
      <c r="D14" s="196"/>
      <c r="E14" s="268">
        <f>'02 02 Pol'!BA174</f>
        <v>0</v>
      </c>
      <c r="F14" s="269">
        <f>'02 02 Pol'!BB174</f>
        <v>0</v>
      </c>
      <c r="G14" s="269">
        <f>'02 02 Pol'!BC174</f>
        <v>0</v>
      </c>
      <c r="H14" s="269">
        <f>'02 02 Pol'!BD174</f>
        <v>0</v>
      </c>
      <c r="I14" s="270">
        <f>'02 02 Pol'!BE174</f>
        <v>0</v>
      </c>
    </row>
    <row r="15" spans="1:9" s="119" customFormat="1">
      <c r="A15" s="267" t="str">
        <f>'02 02 Pol'!B175</f>
        <v>93</v>
      </c>
      <c r="B15" s="62" t="str">
        <f>'02 02 Pol'!C175</f>
        <v>Dokončovací práce inženýrských staveb</v>
      </c>
      <c r="D15" s="196"/>
      <c r="E15" s="268">
        <f>'02 02 Pol'!BA180</f>
        <v>0</v>
      </c>
      <c r="F15" s="269">
        <f>'02 02 Pol'!BB180</f>
        <v>0</v>
      </c>
      <c r="G15" s="269">
        <f>'02 02 Pol'!BC180</f>
        <v>0</v>
      </c>
      <c r="H15" s="269">
        <f>'02 02 Pol'!BD180</f>
        <v>0</v>
      </c>
      <c r="I15" s="270">
        <f>'02 02 Pol'!BE180</f>
        <v>0</v>
      </c>
    </row>
    <row r="16" spans="1:9" s="119" customFormat="1">
      <c r="A16" s="267" t="str">
        <f>'02 02 Pol'!B181</f>
        <v>94</v>
      </c>
      <c r="B16" s="62" t="str">
        <f>'02 02 Pol'!C181</f>
        <v>Lešení a stavební výtahy</v>
      </c>
      <c r="D16" s="196"/>
      <c r="E16" s="268">
        <f>'02 02 Pol'!BA213</f>
        <v>0</v>
      </c>
      <c r="F16" s="269">
        <f>'02 02 Pol'!BB213</f>
        <v>0</v>
      </c>
      <c r="G16" s="269">
        <f>'02 02 Pol'!BC213</f>
        <v>0</v>
      </c>
      <c r="H16" s="269">
        <f>'02 02 Pol'!BD213</f>
        <v>0</v>
      </c>
      <c r="I16" s="270">
        <f>'02 02 Pol'!BE213</f>
        <v>0</v>
      </c>
    </row>
    <row r="17" spans="1:57" s="119" customFormat="1">
      <c r="A17" s="267" t="str">
        <f>'02 02 Pol'!B214</f>
        <v>95</v>
      </c>
      <c r="B17" s="62" t="str">
        <f>'02 02 Pol'!C214</f>
        <v>Dokončovací konstrukce na pozemních stavbách</v>
      </c>
      <c r="D17" s="196"/>
      <c r="E17" s="268">
        <f>'02 02 Pol'!BA227</f>
        <v>0</v>
      </c>
      <c r="F17" s="269">
        <f>'02 02 Pol'!BB227</f>
        <v>0</v>
      </c>
      <c r="G17" s="269">
        <f>'02 02 Pol'!BC227</f>
        <v>0</v>
      </c>
      <c r="H17" s="269">
        <f>'02 02 Pol'!BD227</f>
        <v>0</v>
      </c>
      <c r="I17" s="270">
        <f>'02 02 Pol'!BE227</f>
        <v>0</v>
      </c>
    </row>
    <row r="18" spans="1:57" s="119" customFormat="1">
      <c r="A18" s="267" t="str">
        <f>'02 02 Pol'!B228</f>
        <v>96</v>
      </c>
      <c r="B18" s="62" t="str">
        <f>'02 02 Pol'!C228</f>
        <v>Bourání konstrukcí</v>
      </c>
      <c r="D18" s="196"/>
      <c r="E18" s="268">
        <f>'02 02 Pol'!BA266</f>
        <v>0</v>
      </c>
      <c r="F18" s="269">
        <f>'02 02 Pol'!BB266</f>
        <v>0</v>
      </c>
      <c r="G18" s="269">
        <f>'02 02 Pol'!BC266</f>
        <v>0</v>
      </c>
      <c r="H18" s="269">
        <f>'02 02 Pol'!BD266</f>
        <v>0</v>
      </c>
      <c r="I18" s="270">
        <f>'02 02 Pol'!BE266</f>
        <v>0</v>
      </c>
    </row>
    <row r="19" spans="1:57" s="119" customFormat="1">
      <c r="A19" s="267" t="str">
        <f>'02 02 Pol'!B267</f>
        <v>99</v>
      </c>
      <c r="B19" s="62" t="str">
        <f>'02 02 Pol'!C267</f>
        <v>Staveništní přesun hmot</v>
      </c>
      <c r="D19" s="196"/>
      <c r="E19" s="268">
        <f>'02 02 Pol'!BA269</f>
        <v>0</v>
      </c>
      <c r="F19" s="269">
        <f>'02 02 Pol'!BB269</f>
        <v>0</v>
      </c>
      <c r="G19" s="269">
        <f>'02 02 Pol'!BC269</f>
        <v>0</v>
      </c>
      <c r="H19" s="269">
        <f>'02 02 Pol'!BD269</f>
        <v>0</v>
      </c>
      <c r="I19" s="270">
        <f>'02 02 Pol'!BE269</f>
        <v>0</v>
      </c>
    </row>
    <row r="20" spans="1:57" s="119" customFormat="1">
      <c r="A20" s="267" t="str">
        <f>'02 02 Pol'!B270</f>
        <v>713</v>
      </c>
      <c r="B20" s="62" t="str">
        <f>'02 02 Pol'!C270</f>
        <v>Izolace tepelné</v>
      </c>
      <c r="D20" s="196"/>
      <c r="E20" s="268">
        <f>'02 02 Pol'!BA281</f>
        <v>0</v>
      </c>
      <c r="F20" s="269">
        <f>'02 02 Pol'!BB281</f>
        <v>0</v>
      </c>
      <c r="G20" s="269">
        <f>'02 02 Pol'!BC281</f>
        <v>0</v>
      </c>
      <c r="H20" s="269">
        <f>'02 02 Pol'!BD281</f>
        <v>0</v>
      </c>
      <c r="I20" s="270">
        <f>'02 02 Pol'!BE281</f>
        <v>0</v>
      </c>
    </row>
    <row r="21" spans="1:57" s="119" customFormat="1">
      <c r="A21" s="267" t="str">
        <f>'02 02 Pol'!B282</f>
        <v>766</v>
      </c>
      <c r="B21" s="62" t="str">
        <f>'02 02 Pol'!C282</f>
        <v>Konstrukce truhlářské</v>
      </c>
      <c r="D21" s="196"/>
      <c r="E21" s="268">
        <f>'02 02 Pol'!BA288</f>
        <v>0</v>
      </c>
      <c r="F21" s="269">
        <f>'02 02 Pol'!BB288</f>
        <v>0</v>
      </c>
      <c r="G21" s="269">
        <f>'02 02 Pol'!BC288</f>
        <v>0</v>
      </c>
      <c r="H21" s="269">
        <f>'02 02 Pol'!BD288</f>
        <v>0</v>
      </c>
      <c r="I21" s="270">
        <f>'02 02 Pol'!BE288</f>
        <v>0</v>
      </c>
    </row>
    <row r="22" spans="1:57" s="119" customFormat="1">
      <c r="A22" s="267" t="str">
        <f>'02 02 Pol'!B289</f>
        <v>767</v>
      </c>
      <c r="B22" s="62" t="str">
        <f>'02 02 Pol'!C289</f>
        <v>Konstrukce zámečnické</v>
      </c>
      <c r="D22" s="196"/>
      <c r="E22" s="268">
        <f>'02 02 Pol'!BA357</f>
        <v>0</v>
      </c>
      <c r="F22" s="269">
        <f>'02 02 Pol'!BB357</f>
        <v>0</v>
      </c>
      <c r="G22" s="269">
        <f>'02 02 Pol'!BC357</f>
        <v>0</v>
      </c>
      <c r="H22" s="269">
        <f>'02 02 Pol'!BD357</f>
        <v>0</v>
      </c>
      <c r="I22" s="270">
        <f>'02 02 Pol'!BE357</f>
        <v>0</v>
      </c>
    </row>
    <row r="23" spans="1:57" s="119" customFormat="1">
      <c r="A23" s="267" t="str">
        <f>'02 02 Pol'!B358</f>
        <v>771</v>
      </c>
      <c r="B23" s="62" t="str">
        <f>'02 02 Pol'!C358</f>
        <v>Podlahy z dlaždic a obklady</v>
      </c>
      <c r="D23" s="196"/>
      <c r="E23" s="268">
        <f>'02 02 Pol'!BA405</f>
        <v>0</v>
      </c>
      <c r="F23" s="269">
        <f>'02 02 Pol'!BB405</f>
        <v>0</v>
      </c>
      <c r="G23" s="269">
        <f>'02 02 Pol'!BC405</f>
        <v>0</v>
      </c>
      <c r="H23" s="269">
        <f>'02 02 Pol'!BD405</f>
        <v>0</v>
      </c>
      <c r="I23" s="270">
        <f>'02 02 Pol'!BE405</f>
        <v>0</v>
      </c>
    </row>
    <row r="24" spans="1:57" s="119" customFormat="1">
      <c r="A24" s="267" t="str">
        <f>'02 02 Pol'!B406</f>
        <v>783</v>
      </c>
      <c r="B24" s="62" t="str">
        <f>'02 02 Pol'!C406</f>
        <v>Nátěry</v>
      </c>
      <c r="D24" s="196"/>
      <c r="E24" s="268">
        <f>'02 02 Pol'!BA425</f>
        <v>0</v>
      </c>
      <c r="F24" s="269">
        <f>'02 02 Pol'!BB425</f>
        <v>0</v>
      </c>
      <c r="G24" s="269">
        <f>'02 02 Pol'!BC425</f>
        <v>0</v>
      </c>
      <c r="H24" s="269">
        <f>'02 02 Pol'!BD425</f>
        <v>0</v>
      </c>
      <c r="I24" s="270">
        <f>'02 02 Pol'!BE425</f>
        <v>0</v>
      </c>
    </row>
    <row r="25" spans="1:57" s="119" customFormat="1">
      <c r="A25" s="267" t="str">
        <f>'02 02 Pol'!B426</f>
        <v>784</v>
      </c>
      <c r="B25" s="62" t="str">
        <f>'02 02 Pol'!C426</f>
        <v>Malby</v>
      </c>
      <c r="D25" s="196"/>
      <c r="E25" s="268">
        <f>'02 02 Pol'!BA432</f>
        <v>0</v>
      </c>
      <c r="F25" s="269">
        <f>'02 02 Pol'!BB432</f>
        <v>0</v>
      </c>
      <c r="G25" s="269">
        <f>'02 02 Pol'!BC432</f>
        <v>0</v>
      </c>
      <c r="H25" s="269">
        <f>'02 02 Pol'!BD432</f>
        <v>0</v>
      </c>
      <c r="I25" s="270">
        <f>'02 02 Pol'!BE432</f>
        <v>0</v>
      </c>
    </row>
    <row r="26" spans="1:57" s="119" customFormat="1" ht="13.5" thickBot="1">
      <c r="A26" s="267" t="str">
        <f>'02 02 Pol'!B433</f>
        <v>M33</v>
      </c>
      <c r="B26" s="62" t="str">
        <f>'02 02 Pol'!C433</f>
        <v>Montáže dopravních zařízení a vah-výtahy</v>
      </c>
      <c r="D26" s="196"/>
      <c r="E26" s="268">
        <f>'02 02 Pol'!BA440</f>
        <v>0</v>
      </c>
      <c r="F26" s="269">
        <f>'02 02 Pol'!BB440</f>
        <v>0</v>
      </c>
      <c r="G26" s="269">
        <f>'02 02 Pol'!BC440</f>
        <v>0</v>
      </c>
      <c r="H26" s="269">
        <f>'02 02 Pol'!BD440</f>
        <v>0</v>
      </c>
      <c r="I26" s="270">
        <f>'02 02 Pol'!BE440</f>
        <v>0</v>
      </c>
    </row>
    <row r="27" spans="1:57" s="14" customFormat="1" ht="13.5" thickBot="1">
      <c r="A27" s="197"/>
      <c r="B27" s="198" t="s">
        <v>1646</v>
      </c>
      <c r="C27" s="198"/>
      <c r="D27" s="199"/>
      <c r="E27" s="200">
        <f>SUM(E7:E26)</f>
        <v>0</v>
      </c>
      <c r="F27" s="201">
        <f>SUM(F7:F26)</f>
        <v>0</v>
      </c>
      <c r="G27" s="201">
        <f>SUM(G7:G26)</f>
        <v>0</v>
      </c>
      <c r="H27" s="201">
        <f>SUM(H7:H26)</f>
        <v>0</v>
      </c>
      <c r="I27" s="202">
        <f>SUM(I7:I26)</f>
        <v>0</v>
      </c>
    </row>
    <row r="28" spans="1:57">
      <c r="A28" s="119"/>
      <c r="B28" s="119"/>
      <c r="C28" s="119"/>
      <c r="D28" s="119"/>
      <c r="E28" s="119"/>
      <c r="F28" s="119"/>
      <c r="G28" s="119"/>
      <c r="H28" s="119"/>
      <c r="I28" s="119"/>
    </row>
    <row r="29" spans="1:57" s="276" customFormat="1" ht="19.5" customHeight="1">
      <c r="A29" s="288"/>
      <c r="B29" s="288"/>
      <c r="C29" s="288"/>
      <c r="D29" s="288"/>
      <c r="E29" s="288"/>
      <c r="F29" s="288"/>
      <c r="G29" s="289"/>
      <c r="H29" s="288"/>
      <c r="I29" s="288"/>
      <c r="BA29" s="290"/>
      <c r="BB29" s="290"/>
      <c r="BC29" s="290"/>
      <c r="BD29" s="290"/>
      <c r="BE29" s="290"/>
    </row>
    <row r="30" spans="1:57" s="276" customFormat="1"/>
    <row r="31" spans="1:57" s="276" customFormat="1">
      <c r="A31" s="291"/>
      <c r="B31" s="291"/>
      <c r="C31" s="291"/>
      <c r="E31" s="292"/>
      <c r="F31" s="292"/>
      <c r="G31" s="293"/>
      <c r="H31" s="294"/>
      <c r="I31" s="294"/>
    </row>
    <row r="32" spans="1:57" s="276" customFormat="1">
      <c r="E32" s="295"/>
      <c r="F32" s="296"/>
      <c r="G32" s="295"/>
      <c r="H32" s="297"/>
      <c r="I32" s="295"/>
    </row>
    <row r="33" spans="2:9" s="276" customFormat="1">
      <c r="E33" s="295"/>
      <c r="F33" s="296"/>
      <c r="G33" s="295"/>
      <c r="H33" s="297"/>
      <c r="I33" s="295"/>
    </row>
    <row r="34" spans="2:9" s="276" customFormat="1">
      <c r="E34" s="295"/>
      <c r="F34" s="296"/>
      <c r="G34" s="295"/>
      <c r="H34" s="297"/>
      <c r="I34" s="295"/>
    </row>
    <row r="35" spans="2:9" s="276" customFormat="1">
      <c r="E35" s="295"/>
      <c r="F35" s="296"/>
      <c r="G35" s="295"/>
      <c r="H35" s="297"/>
      <c r="I35" s="295"/>
    </row>
    <row r="36" spans="2:9" s="276" customFormat="1">
      <c r="E36" s="295"/>
      <c r="F36" s="296"/>
      <c r="G36" s="295"/>
      <c r="H36" s="297"/>
      <c r="I36" s="295"/>
    </row>
    <row r="37" spans="2:9" s="276" customFormat="1">
      <c r="E37" s="295"/>
      <c r="F37" s="296"/>
      <c r="G37" s="295"/>
      <c r="H37" s="297"/>
      <c r="I37" s="295"/>
    </row>
    <row r="38" spans="2:9" s="276" customFormat="1">
      <c r="E38" s="295"/>
      <c r="F38" s="296"/>
      <c r="G38" s="295"/>
      <c r="H38" s="297"/>
      <c r="I38" s="295"/>
    </row>
    <row r="39" spans="2:9" s="276" customFormat="1">
      <c r="E39" s="295"/>
      <c r="F39" s="296"/>
      <c r="G39" s="295"/>
      <c r="H39" s="297"/>
      <c r="I39" s="295"/>
    </row>
    <row r="40" spans="2:9" s="276" customFormat="1">
      <c r="B40" s="291"/>
      <c r="D40" s="298"/>
      <c r="E40" s="298"/>
      <c r="F40" s="298"/>
      <c r="G40" s="298"/>
      <c r="H40" s="358"/>
      <c r="I40" s="358"/>
    </row>
    <row r="41" spans="2:9" s="276" customFormat="1"/>
    <row r="42" spans="2:9">
      <c r="B42" s="14"/>
      <c r="F42" s="203"/>
      <c r="G42" s="204"/>
      <c r="H42" s="204"/>
      <c r="I42" s="46"/>
    </row>
    <row r="43" spans="2:9">
      <c r="F43" s="203"/>
      <c r="G43" s="204"/>
      <c r="H43" s="204"/>
      <c r="I43" s="46"/>
    </row>
    <row r="44" spans="2:9">
      <c r="F44" s="203"/>
      <c r="G44" s="204"/>
      <c r="H44" s="204"/>
      <c r="I44" s="46"/>
    </row>
    <row r="45" spans="2:9">
      <c r="F45" s="203"/>
      <c r="G45" s="204"/>
      <c r="H45" s="204"/>
      <c r="I45" s="46"/>
    </row>
    <row r="46" spans="2:9">
      <c r="F46" s="203"/>
      <c r="G46" s="204"/>
      <c r="H46" s="204"/>
      <c r="I46" s="46"/>
    </row>
    <row r="47" spans="2:9">
      <c r="F47" s="203"/>
      <c r="G47" s="204"/>
      <c r="H47" s="204"/>
      <c r="I47" s="46"/>
    </row>
    <row r="48" spans="2:9">
      <c r="F48" s="203"/>
      <c r="G48" s="204"/>
      <c r="H48" s="204"/>
      <c r="I48" s="46"/>
    </row>
    <row r="49" spans="6:9">
      <c r="F49" s="203"/>
      <c r="G49" s="204"/>
      <c r="H49" s="204"/>
      <c r="I49" s="46"/>
    </row>
    <row r="50" spans="6:9">
      <c r="F50" s="203"/>
      <c r="G50" s="204"/>
      <c r="H50" s="204"/>
      <c r="I50" s="46"/>
    </row>
    <row r="51" spans="6:9">
      <c r="F51" s="203"/>
      <c r="G51" s="204"/>
      <c r="H51" s="204"/>
      <c r="I51" s="46"/>
    </row>
    <row r="52" spans="6:9">
      <c r="F52" s="203"/>
      <c r="G52" s="204"/>
      <c r="H52" s="204"/>
      <c r="I52" s="46"/>
    </row>
    <row r="53" spans="6:9">
      <c r="F53" s="203"/>
      <c r="G53" s="204"/>
      <c r="H53" s="204"/>
      <c r="I53" s="46"/>
    </row>
    <row r="54" spans="6:9">
      <c r="F54" s="203"/>
      <c r="G54" s="204"/>
      <c r="H54" s="204"/>
      <c r="I54" s="46"/>
    </row>
    <row r="55" spans="6:9">
      <c r="F55" s="203"/>
      <c r="G55" s="204"/>
      <c r="H55" s="204"/>
      <c r="I55" s="46"/>
    </row>
    <row r="56" spans="6:9">
      <c r="F56" s="203"/>
      <c r="G56" s="204"/>
      <c r="H56" s="204"/>
      <c r="I56" s="46"/>
    </row>
    <row r="57" spans="6:9">
      <c r="F57" s="203"/>
      <c r="G57" s="204"/>
      <c r="H57" s="204"/>
      <c r="I57" s="46"/>
    </row>
    <row r="58" spans="6:9">
      <c r="F58" s="203"/>
      <c r="G58" s="204"/>
      <c r="H58" s="204"/>
      <c r="I58" s="46"/>
    </row>
    <row r="59" spans="6:9">
      <c r="F59" s="203"/>
      <c r="G59" s="204"/>
      <c r="H59" s="204"/>
      <c r="I59" s="46"/>
    </row>
    <row r="60" spans="6:9">
      <c r="F60" s="203"/>
      <c r="G60" s="204"/>
      <c r="H60" s="204"/>
      <c r="I60" s="46"/>
    </row>
    <row r="61" spans="6:9">
      <c r="F61" s="203"/>
      <c r="G61" s="204"/>
      <c r="H61" s="204"/>
      <c r="I61" s="46"/>
    </row>
    <row r="62" spans="6:9">
      <c r="F62" s="203"/>
      <c r="G62" s="204"/>
      <c r="H62" s="204"/>
      <c r="I62" s="46"/>
    </row>
    <row r="63" spans="6:9">
      <c r="F63" s="203"/>
      <c r="G63" s="204"/>
      <c r="H63" s="204"/>
      <c r="I63" s="46"/>
    </row>
    <row r="64" spans="6:9">
      <c r="F64" s="203"/>
      <c r="G64" s="204"/>
      <c r="H64" s="204"/>
      <c r="I64" s="46"/>
    </row>
    <row r="65" spans="6:9">
      <c r="F65" s="203"/>
      <c r="G65" s="204"/>
      <c r="H65" s="204"/>
      <c r="I65" s="46"/>
    </row>
    <row r="66" spans="6:9">
      <c r="F66" s="203"/>
      <c r="G66" s="204"/>
      <c r="H66" s="204"/>
      <c r="I66" s="46"/>
    </row>
    <row r="67" spans="6:9">
      <c r="F67" s="203"/>
      <c r="G67" s="204"/>
      <c r="H67" s="204"/>
      <c r="I67" s="46"/>
    </row>
    <row r="68" spans="6:9">
      <c r="F68" s="203"/>
      <c r="G68" s="204"/>
      <c r="H68" s="204"/>
      <c r="I68" s="46"/>
    </row>
    <row r="69" spans="6:9">
      <c r="F69" s="203"/>
      <c r="G69" s="204"/>
      <c r="H69" s="204"/>
      <c r="I69" s="46"/>
    </row>
    <row r="70" spans="6:9">
      <c r="F70" s="203"/>
      <c r="G70" s="204"/>
      <c r="H70" s="204"/>
      <c r="I70" s="46"/>
    </row>
    <row r="71" spans="6:9">
      <c r="F71" s="203"/>
      <c r="G71" s="204"/>
      <c r="H71" s="204"/>
      <c r="I71" s="46"/>
    </row>
    <row r="72" spans="6:9">
      <c r="F72" s="203"/>
      <c r="G72" s="204"/>
      <c r="H72" s="204"/>
      <c r="I72" s="46"/>
    </row>
    <row r="73" spans="6:9">
      <c r="F73" s="203"/>
      <c r="G73" s="204"/>
      <c r="H73" s="204"/>
      <c r="I73" s="46"/>
    </row>
    <row r="74" spans="6:9">
      <c r="F74" s="203"/>
      <c r="G74" s="204"/>
      <c r="H74" s="204"/>
      <c r="I74" s="46"/>
    </row>
    <row r="75" spans="6:9">
      <c r="F75" s="203"/>
      <c r="G75" s="204"/>
      <c r="H75" s="204"/>
      <c r="I75" s="46"/>
    </row>
    <row r="76" spans="6:9">
      <c r="F76" s="203"/>
      <c r="G76" s="204"/>
      <c r="H76" s="204"/>
      <c r="I76" s="46"/>
    </row>
    <row r="77" spans="6:9">
      <c r="F77" s="203"/>
      <c r="G77" s="204"/>
      <c r="H77" s="204"/>
      <c r="I77" s="46"/>
    </row>
    <row r="78" spans="6:9">
      <c r="F78" s="203"/>
      <c r="G78" s="204"/>
      <c r="H78" s="204"/>
      <c r="I78" s="46"/>
    </row>
    <row r="79" spans="6:9">
      <c r="F79" s="203"/>
      <c r="G79" s="204"/>
      <c r="H79" s="204"/>
      <c r="I79" s="46"/>
    </row>
    <row r="80" spans="6:9">
      <c r="F80" s="203"/>
      <c r="G80" s="204"/>
      <c r="H80" s="204"/>
      <c r="I80" s="46"/>
    </row>
    <row r="81" spans="6:9">
      <c r="F81" s="203"/>
      <c r="G81" s="204"/>
      <c r="H81" s="204"/>
      <c r="I81" s="46"/>
    </row>
    <row r="82" spans="6:9">
      <c r="F82" s="203"/>
      <c r="G82" s="204"/>
      <c r="H82" s="204"/>
      <c r="I82" s="46"/>
    </row>
    <row r="83" spans="6:9">
      <c r="F83" s="203"/>
      <c r="G83" s="204"/>
      <c r="H83" s="204"/>
      <c r="I83" s="46"/>
    </row>
    <row r="84" spans="6:9">
      <c r="F84" s="203"/>
      <c r="G84" s="204"/>
      <c r="H84" s="204"/>
      <c r="I84" s="46"/>
    </row>
    <row r="85" spans="6:9">
      <c r="F85" s="203"/>
      <c r="G85" s="204"/>
      <c r="H85" s="204"/>
      <c r="I85" s="46"/>
    </row>
    <row r="86" spans="6:9">
      <c r="F86" s="203"/>
      <c r="G86" s="204"/>
      <c r="H86" s="204"/>
      <c r="I86" s="46"/>
    </row>
    <row r="87" spans="6:9">
      <c r="F87" s="203"/>
      <c r="G87" s="204"/>
      <c r="H87" s="204"/>
      <c r="I87" s="46"/>
    </row>
    <row r="88" spans="6:9">
      <c r="F88" s="203"/>
      <c r="G88" s="204"/>
      <c r="H88" s="204"/>
      <c r="I88" s="46"/>
    </row>
    <row r="89" spans="6:9">
      <c r="F89" s="203"/>
      <c r="G89" s="204"/>
      <c r="H89" s="204"/>
      <c r="I89" s="46"/>
    </row>
    <row r="90" spans="6:9">
      <c r="F90" s="203"/>
      <c r="G90" s="204"/>
      <c r="H90" s="204"/>
      <c r="I90" s="46"/>
    </row>
    <row r="91" spans="6:9">
      <c r="F91" s="203"/>
      <c r="G91" s="204"/>
      <c r="H91" s="204"/>
      <c r="I91" s="46"/>
    </row>
  </sheetData>
  <mergeCells count="4">
    <mergeCell ref="H40:I40"/>
    <mergeCell ref="A1:B1"/>
    <mergeCell ref="A2:B2"/>
    <mergeCell ref="G2:I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42</vt:i4>
      </vt:variant>
    </vt:vector>
  </HeadingPairs>
  <TitlesOfParts>
    <vt:vector size="55" baseType="lpstr">
      <vt:lpstr>Stavba</vt:lpstr>
      <vt:lpstr>00 00 KL</vt:lpstr>
      <vt:lpstr>00 00 Rek</vt:lpstr>
      <vt:lpstr>00 00 Pol</vt:lpstr>
      <vt:lpstr>01 01 KL</vt:lpstr>
      <vt:lpstr>01 01 Rek</vt:lpstr>
      <vt:lpstr>01 01 Pol</vt:lpstr>
      <vt:lpstr>02 02 KL</vt:lpstr>
      <vt:lpstr>02 02 Rek</vt:lpstr>
      <vt:lpstr>02 02 Pol</vt:lpstr>
      <vt:lpstr>03 03 KL</vt:lpstr>
      <vt:lpstr>03 03 Rek</vt:lpstr>
      <vt:lpstr>03 03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'00 00 Pol'!Názvy_tisku</vt:lpstr>
      <vt:lpstr>'00 00 Rek'!Názvy_tisku</vt:lpstr>
      <vt:lpstr>'01 01 Pol'!Názvy_tisku</vt:lpstr>
      <vt:lpstr>'01 01 Rek'!Názvy_tisku</vt:lpstr>
      <vt:lpstr>'02 02 Pol'!Názvy_tisku</vt:lpstr>
      <vt:lpstr>'02 02 Rek'!Názvy_tisku</vt:lpstr>
      <vt:lpstr>'03 03 Pol'!Názvy_tisku</vt:lpstr>
      <vt:lpstr>'03 03 Rek'!Názvy_tisku</vt:lpstr>
      <vt:lpstr>Stavba!Objednatel</vt:lpstr>
      <vt:lpstr>Stavba!Objekt</vt:lpstr>
      <vt:lpstr>'00 00 KL'!Oblast_tisku</vt:lpstr>
      <vt:lpstr>'00 00 Pol'!Oblast_tisku</vt:lpstr>
      <vt:lpstr>'00 00 Rek'!Oblast_tisku</vt:lpstr>
      <vt:lpstr>'01 01 KL'!Oblast_tisku</vt:lpstr>
      <vt:lpstr>'01 01 Pol'!Oblast_tisku</vt:lpstr>
      <vt:lpstr>'01 01 Rek'!Oblast_tisku</vt:lpstr>
      <vt:lpstr>'02 02 KL'!Oblast_tisku</vt:lpstr>
      <vt:lpstr>'02 02 Pol'!Oblast_tisku</vt:lpstr>
      <vt:lpstr>'02 02 Rek'!Oblast_tisku</vt:lpstr>
      <vt:lpstr>'03 03 KL'!Oblast_tisku</vt:lpstr>
      <vt:lpstr>'03 03 Pol'!Oblast_tisku</vt:lpstr>
      <vt:lpstr>'03 03 Rek'!Oblast_tisku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Stavba!SoucetDilu</vt:lpstr>
      <vt:lpstr>Stavba!StavbaCelkem</vt:lpstr>
      <vt:lpstr>Stavba!Zhotovitel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Windows XP</cp:lastModifiedBy>
  <cp:lastPrinted>2014-06-16T13:05:44Z</cp:lastPrinted>
  <dcterms:created xsi:type="dcterms:W3CDTF">2014-06-16T11:52:46Z</dcterms:created>
  <dcterms:modified xsi:type="dcterms:W3CDTF">2014-06-18T22:44:20Z</dcterms:modified>
</cp:coreProperties>
</file>