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4440" yWindow="885" windowWidth="31560" windowHeight="210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1" l="1"/>
  <c r="G23" i="1"/>
  <c r="J23" i="1" s="1"/>
  <c r="D22" i="1" l="1"/>
  <c r="D37" i="1" s="1"/>
  <c r="L32" i="1"/>
  <c r="L24" i="1"/>
  <c r="G24" i="1"/>
  <c r="J24" i="1" s="1"/>
  <c r="D33" i="1"/>
  <c r="L33" i="1" s="1"/>
  <c r="L27" i="1"/>
  <c r="H27" i="1"/>
  <c r="K27" i="1" s="1"/>
  <c r="L34" i="1"/>
  <c r="H34" i="1"/>
  <c r="K34" i="1" s="1"/>
  <c r="L20" i="1"/>
  <c r="G20" i="1"/>
  <c r="J20" i="1" s="1"/>
  <c r="L19" i="1"/>
  <c r="G19" i="1"/>
  <c r="J19" i="1" s="1"/>
  <c r="L11" i="1"/>
  <c r="G11" i="1"/>
  <c r="J11" i="1" s="1"/>
  <c r="L9" i="1"/>
  <c r="G9" i="1"/>
  <c r="J9" i="1" s="1"/>
  <c r="G32" i="1" l="1"/>
  <c r="G33" i="1"/>
  <c r="J33" i="1" s="1"/>
  <c r="D31" i="1"/>
  <c r="J32" i="1" l="1"/>
  <c r="C41" i="1"/>
  <c r="F44" i="1" s="1"/>
  <c r="L26" i="1"/>
  <c r="G26" i="1"/>
  <c r="J26" i="1" s="1"/>
  <c r="G25" i="1"/>
  <c r="L18" i="1" l="1"/>
  <c r="G18" i="1"/>
  <c r="J18" i="1" s="1"/>
  <c r="L15" i="1" l="1"/>
  <c r="L16" i="1"/>
  <c r="L17" i="1"/>
  <c r="G15" i="1"/>
  <c r="J15" i="1" s="1"/>
  <c r="G16" i="1"/>
  <c r="J16" i="1" s="1"/>
  <c r="G17" i="1"/>
  <c r="J17" i="1" s="1"/>
  <c r="G38" i="1"/>
  <c r="G37" i="1"/>
  <c r="J37" i="1" s="1"/>
  <c r="L39" i="1"/>
  <c r="L40" i="1"/>
  <c r="H40" i="1"/>
  <c r="K40" i="1" s="1"/>
  <c r="H39" i="1"/>
  <c r="L37" i="1"/>
  <c r="K39" i="1" l="1"/>
  <c r="G8" i="1" l="1"/>
  <c r="J8" i="1" s="1"/>
  <c r="G10" i="1"/>
  <c r="J10" i="1" s="1"/>
  <c r="G12" i="1"/>
  <c r="G13" i="1"/>
  <c r="J13" i="1" s="1"/>
  <c r="G14" i="1"/>
  <c r="G21" i="1"/>
  <c r="J21" i="1" s="1"/>
  <c r="J25" i="1"/>
  <c r="J12" i="1" l="1"/>
  <c r="J14" i="1"/>
  <c r="L21" i="1"/>
  <c r="L25" i="1"/>
  <c r="L14" i="1" l="1"/>
  <c r="L13" i="1"/>
  <c r="L12" i="1"/>
  <c r="L10" i="1"/>
  <c r="L8" i="1"/>
  <c r="L7" i="1"/>
  <c r="G7" i="1"/>
  <c r="J7" i="1" s="1"/>
  <c r="L6" i="1"/>
  <c r="G6" i="1"/>
  <c r="J6" i="1" l="1"/>
  <c r="L38" i="1" l="1"/>
  <c r="J38" i="1"/>
  <c r="L30" i="1" l="1"/>
  <c r="L31" i="1" l="1"/>
  <c r="L41" i="1" s="1"/>
  <c r="G31" i="1" l="1"/>
  <c r="G30" i="1"/>
  <c r="H41" i="1"/>
  <c r="J30" i="1" l="1"/>
  <c r="J31" i="1"/>
  <c r="G41" i="1"/>
  <c r="F45" i="1" s="1"/>
  <c r="E45" i="1" s="1"/>
  <c r="K41" i="1"/>
  <c r="F46" i="1"/>
  <c r="G46" i="1" l="1"/>
  <c r="H46" i="1" s="1"/>
  <c r="G44" i="1"/>
  <c r="H44" i="1" s="1"/>
  <c r="J41" i="1"/>
  <c r="G45" i="1" l="1"/>
  <c r="H45" i="1" s="1"/>
  <c r="E46" i="1" l="1"/>
</calcChain>
</file>

<file path=xl/sharedStrings.xml><?xml version="1.0" encoding="utf-8"?>
<sst xmlns="http://schemas.openxmlformats.org/spreadsheetml/2006/main" count="187" uniqueCount="100">
  <si>
    <t>Číslo</t>
  </si>
  <si>
    <t>Položka</t>
  </si>
  <si>
    <t>Množství</t>
  </si>
  <si>
    <t>MJ</t>
  </si>
  <si>
    <t>Výdaje v Kč bez DPH</t>
  </si>
  <si>
    <t>Kč/MJ</t>
  </si>
  <si>
    <t>Způsobilé</t>
  </si>
  <si>
    <t>Nezpůsobilé</t>
  </si>
  <si>
    <t>1.</t>
  </si>
  <si>
    <t>Materiál</t>
  </si>
  <si>
    <t>ks</t>
  </si>
  <si>
    <t>x</t>
  </si>
  <si>
    <t>kpl</t>
  </si>
  <si>
    <t>2.</t>
  </si>
  <si>
    <t>Montážní práce</t>
  </si>
  <si>
    <t>3.</t>
  </si>
  <si>
    <t>Ostatní</t>
  </si>
  <si>
    <t>3.1</t>
  </si>
  <si>
    <t>3.4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</si>
  <si>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</si>
  <si>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</si>
  <si>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</si>
  <si>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</si>
  <si>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</si>
  <si>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</si>
  <si>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</si>
  <si>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</si>
  <si>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z toho způsobilé výdaje</t>
  </si>
  <si>
    <t>z toho nezpůsobilé výdaje</t>
  </si>
  <si>
    <t>Dne:</t>
  </si>
  <si>
    <t>Zpracoval:</t>
  </si>
  <si>
    <t>DPH 21%</t>
  </si>
  <si>
    <t>Výdaje v Kč s DPH</t>
  </si>
  <si>
    <t>Podružný materiál /neuvedený výše, který je nutný zahrnout do celkového rozsahu prací</t>
  </si>
  <si>
    <t>Odvoz a likvidace vzniklého odpadního materiálu</t>
  </si>
  <si>
    <t>Podružné práce /neuvedené výše, které jsou nutné zahrnout do celkového rozsahu prací/</t>
  </si>
  <si>
    <t>3.2</t>
  </si>
  <si>
    <t>3.3</t>
  </si>
  <si>
    <t>hod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</si>
  <si>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</si>
  <si>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</si>
  <si>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</si>
  <si>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</si>
  <si>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</si>
  <si>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</si>
  <si>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</si>
  <si>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</si>
  <si>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</si>
  <si>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</si>
  <si>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</si>
  <si>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</si>
  <si>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</si>
  <si>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</si>
  <si>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2.1</t>
  </si>
  <si>
    <t>2.2</t>
  </si>
  <si>
    <t>Revizní zpráva</t>
  </si>
  <si>
    <t>set</t>
  </si>
  <si>
    <t>Montáž nového svítidla</t>
  </si>
  <si>
    <t>Demontáž stávajícího svítidla</t>
  </si>
  <si>
    <t>1.15</t>
  </si>
  <si>
    <t>1.16</t>
  </si>
  <si>
    <t>1.17</t>
  </si>
  <si>
    <t>Výkaz výměr "Rekonstrukce veřejného osvětlení – Třeboň NPO 2024"</t>
  </si>
  <si>
    <t>Svítidlo pro SIT 7, silniční LED svítidlo, 2700K, 15W</t>
  </si>
  <si>
    <t>Svítidlo pro SIT 8, silniční LED svítidlo, 2700K, 20W</t>
  </si>
  <si>
    <t>Svítidlo pro SIT 2A, silniční LED svítidlo, 2700K, 20W</t>
  </si>
  <si>
    <t>Svítidlo pro SIT 2B, silniční LED svítidlo, 2700K, 27W</t>
  </si>
  <si>
    <t>Svítidlo pro SIT 10, silniční LED svítidlo, 2700K, 27W</t>
  </si>
  <si>
    <t>Svítidlo pro SIT 9, silniční LED svítidlo, 2700K, 40W</t>
  </si>
  <si>
    <t>Svítidlo pro SIT 6, silniční LED svítidlo, 2700K, 35W</t>
  </si>
  <si>
    <t>Svítidlo pro SIT 4, silniční LED svítidlo, 2700K, 35W</t>
  </si>
  <si>
    <t>Svítidlo pro SIT 5, silniční LED svítidlo, 2700K, 35W</t>
  </si>
  <si>
    <t>Svítidlo pro SIT 3A-5m, silniční LED svítidlo, 2700K, 20W</t>
  </si>
  <si>
    <t>Svítidlo pro SIT 1, silniční LED svítidlo, 2700K, 40W</t>
  </si>
  <si>
    <t>Svítidlo pro SIT 3C, silniční LED svítidlo, 2700K, 45W</t>
  </si>
  <si>
    <t>Svítidlo pro SIT 3B, silniční LED svítidlo, 2700K, 45W</t>
  </si>
  <si>
    <t>Svítidlo pro P1-M5, přechodové LED svítidlo, 4000K, 40W</t>
  </si>
  <si>
    <t>Svítidlo pro P2-M4, přechodové LED svítidlo, 4000K, 80W</t>
  </si>
  <si>
    <t>Kontrolní součet svítidel</t>
  </si>
  <si>
    <t>Clonící kšilt originál, 15cm</t>
  </si>
  <si>
    <t>4.1</t>
  </si>
  <si>
    <t>4.2</t>
  </si>
  <si>
    <t>4.3</t>
  </si>
  <si>
    <t>Montáž clonícího kšiltu</t>
  </si>
  <si>
    <t>Redukce SR  76-60 mm - černý lak</t>
  </si>
  <si>
    <t>Pronájem montážní plošiny (1/2 hod.)</t>
  </si>
  <si>
    <t>Zajištění stavby, zajištění staveniště</t>
  </si>
  <si>
    <t>1.18</t>
  </si>
  <si>
    <t>1.19</t>
  </si>
  <si>
    <t>1.20</t>
  </si>
  <si>
    <t>1.21</t>
  </si>
  <si>
    <t>2.3</t>
  </si>
  <si>
    <t>2.4</t>
  </si>
  <si>
    <t>2.5</t>
  </si>
  <si>
    <t>Svítidlo pro SIT 3A-8m, silniční LED svítidlo, 2700K, 40W</t>
  </si>
  <si>
    <t>Redukce ATYP SR 70 - 60mm -  SB 663-666</t>
  </si>
  <si>
    <t>Násada na výložník SR 60 - 60mm -  zalomení 20 stupňů</t>
  </si>
  <si>
    <t>1.22</t>
  </si>
  <si>
    <t>Montáž redukcí  SR - různé druhy - součet</t>
  </si>
  <si>
    <t>Vyplňujte pouze žlutá pole! UCHAZEČ SI ZKONTROLUJE SPRÁVNOST, LOGIČNOST A SKUTEČNOU PROVÁZANOST VZORCŮ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</si>
</sst>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5" formatCode="#,##0_ ;[Red]\-#,##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0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</cellStyleXfs>
  <cellXfs count="99">
    <xf numFmtId="0" fontId="0" fillId="0" borderId="0" xfId="0"/>
    <xf numFmtId="0" fontId="0" fillId="0" borderId="2" xfId="3" applyFont="1" applyBorder="1" applyAlignment="1">
      <alignment horizontal="center"/>
    </xf>
    <xf numFmtId="44" fontId="0" fillId="0" borderId="2" xfId="1" applyFont="1" applyFill="1" applyBorder="1" applyAlignment="1">
      <alignment horizontal="center"/>
    </xf>
    <xf numFmtId="0" fontId="0" fillId="0" borderId="0" xfId="3" applyFont="1" applyAlignment="1">
      <alignment horizontal="center"/>
    </xf>
    <xf numFmtId="44" fontId="0" fillId="0" borderId="0" xfId="1" applyFont="1" applyBorder="1"/>
    <xf numFmtId="44" fontId="0" fillId="0" borderId="0" xfId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0" fillId="0" borderId="0" xfId="4" applyFont="1" applyAlignment="1">
      <alignment wrapText="1"/>
    </xf>
    <xf numFmtId="0" fontId="9" fillId="0" borderId="2" xfId="4" applyFont="1" applyBorder="1" applyAlignment="1">
      <alignment wrapText="1"/>
    </xf>
    <xf numFmtId="0" fontId="9" fillId="0" borderId="0" xfId="3" applyFont="1" applyAlignment="1">
      <alignment wrapText="1"/>
    </xf>
    <xf numFmtId="0" fontId="0" fillId="0" borderId="4" xfId="3" applyFont="1" applyBorder="1" applyAlignment="1">
      <alignment horizontal="center"/>
    </xf>
    <xf numFmtId="44" fontId="0" fillId="0" borderId="4" xfId="1" applyFont="1" applyBorder="1" applyAlignment="1">
      <alignment horizontal="right"/>
    </xf>
    <xf numFmtId="0" fontId="0" fillId="0" borderId="0" xfId="0" applyAlignment="1">
      <alignment horizontal="center" vertical="center"/>
    </xf>
    <xf numFmtId="49" fontId="0" fillId="0" borderId="0" xfId="3" applyNumberFormat="1" applyFont="1" applyAlignment="1">
      <alignment horizontal="center" vertical="center"/>
    </xf>
    <xf numFmtId="49" fontId="0" fillId="0" borderId="2" xfId="3" applyNumberFormat="1" applyFont="1" applyBorder="1" applyAlignment="1">
      <alignment horizontal="center" vertical="center"/>
    </xf>
    <xf numFmtId="49" fontId="0" fillId="0" borderId="4" xfId="3" applyNumberFormat="1" applyFont="1" applyBorder="1" applyAlignment="1">
      <alignment horizontal="center" vertical="center"/>
    </xf>
    <xf numFmtId="44" fontId="8" fillId="2" borderId="2" xfId="1" applyFont="1" applyFill="1" applyBorder="1" applyAlignment="1">
      <alignment horizontal="center" vertical="center" wrapText="1"/>
    </xf>
    <xf numFmtId="49" fontId="7" fillId="2" borderId="2" xfId="3" applyNumberFormat="1" applyFont="1" applyFill="1" applyBorder="1" applyAlignment="1">
      <alignment horizontal="center" vertical="center"/>
    </xf>
    <xf numFmtId="0" fontId="7" fillId="2" borderId="2" xfId="3" applyFont="1" applyFill="1" applyBorder="1"/>
    <xf numFmtId="0" fontId="0" fillId="2" borderId="2" xfId="3" applyFont="1" applyFill="1" applyBorder="1" applyAlignment="1">
      <alignment horizontal="center"/>
    </xf>
    <xf numFmtId="44" fontId="0" fillId="2" borderId="2" xfId="1" applyFont="1" applyFill="1" applyBorder="1"/>
    <xf numFmtId="44" fontId="0" fillId="2" borderId="2" xfId="1" applyFont="1" applyFill="1" applyBorder="1" applyAlignment="1">
      <alignment horizontal="center"/>
    </xf>
    <xf numFmtId="0" fontId="7" fillId="2" borderId="2" xfId="3" applyFont="1" applyFill="1" applyBorder="1" applyAlignment="1">
      <alignment horizontal="center" vertical="center"/>
    </xf>
    <xf numFmtId="44" fontId="7" fillId="2" borderId="2" xfId="3" applyNumberFormat="1" applyFont="1" applyFill="1" applyBorder="1"/>
    <xf numFmtId="44" fontId="7" fillId="2" borderId="2" xfId="1" applyFont="1" applyFill="1" applyBorder="1"/>
    <xf numFmtId="0" fontId="7" fillId="2" borderId="2" xfId="3" applyFont="1" applyFill="1" applyBorder="1" applyAlignment="1">
      <alignment horizontal="left"/>
    </xf>
    <xf numFmtId="0" fontId="7" fillId="2" borderId="2" xfId="3" applyFont="1" applyFill="1" applyBorder="1" applyAlignment="1">
      <alignment horizontal="center"/>
    </xf>
    <xf numFmtId="44" fontId="7" fillId="2" borderId="2" xfId="1" applyFont="1" applyFill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49" fontId="7" fillId="0" borderId="0" xfId="3" applyNumberFormat="1" applyFont="1" applyAlignment="1">
      <alignment horizontal="center" wrapText="1"/>
    </xf>
    <xf numFmtId="44" fontId="8" fillId="0" borderId="0" xfId="1" applyFont="1" applyFill="1" applyBorder="1" applyAlignment="1">
      <alignment horizontal="center" vertical="center" wrapText="1"/>
    </xf>
    <xf numFmtId="44" fontId="7" fillId="0" borderId="0" xfId="3" applyNumberFormat="1" applyFont="1"/>
    <xf numFmtId="0" fontId="7" fillId="0" borderId="0" xfId="3" applyFont="1" applyAlignment="1">
      <alignment horizontal="center"/>
    </xf>
    <xf numFmtId="44" fontId="0" fillId="0" borderId="0" xfId="1" applyFont="1" applyFill="1" applyBorder="1" applyAlignment="1">
      <alignment horizontal="left"/>
    </xf>
    <xf numFmtId="44" fontId="0" fillId="0" borderId="4" xfId="1" applyFont="1" applyBorder="1" applyAlignment="1">
      <alignment horizontal="left"/>
    </xf>
    <xf numFmtId="0" fontId="7" fillId="0" borderId="0" xfId="0" applyFont="1" applyAlignment="1">
      <alignment wrapText="1"/>
    </xf>
    <xf numFmtId="44" fontId="0" fillId="0" borderId="1" xfId="1" applyFont="1" applyFill="1" applyBorder="1" applyAlignment="1">
      <alignment horizontal="center"/>
    </xf>
    <xf numFmtId="0" fontId="7" fillId="0" borderId="5" xfId="3" applyFont="1" applyBorder="1"/>
    <xf numFmtId="0" fontId="7" fillId="0" borderId="0" xfId="3" applyFont="1"/>
    <xf numFmtId="0" fontId="7" fillId="0" borderId="2" xfId="0" applyFont="1" applyBorder="1" applyAlignment="1">
      <alignment horizontal="center" wrapText="1"/>
    </xf>
    <xf numFmtId="44" fontId="8" fillId="0" borderId="2" xfId="1" applyFont="1" applyFill="1" applyBorder="1" applyAlignment="1">
      <alignment horizontal="center" vertical="center" wrapText="1"/>
    </xf>
    <xf numFmtId="44" fontId="7" fillId="0" borderId="2" xfId="3" applyNumberFormat="1" applyFont="1" applyBorder="1"/>
    <xf numFmtId="0" fontId="0" fillId="0" borderId="2" xfId="0" applyBorder="1" applyAlignment="1">
      <alignment horizontal="center" vertical="center"/>
    </xf>
    <xf numFmtId="44" fontId="0" fillId="0" borderId="0" xfId="1" applyFont="1" applyAlignment="1">
      <alignment horizontal="center"/>
    </xf>
    <xf numFmtId="0" fontId="2" fillId="0" borderId="0" xfId="3" applyFont="1"/>
    <xf numFmtId="0" fontId="9" fillId="0" borderId="2" xfId="0" applyFont="1" applyBorder="1" applyProtection="1">
      <protection locked="0"/>
    </xf>
    <xf numFmtId="44" fontId="0" fillId="0" borderId="0" xfId="0" applyNumberFormat="1"/>
    <xf numFmtId="0" fontId="0" fillId="0" borderId="0" xfId="0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0" fontId="1" fillId="0" borderId="2" xfId="3" applyFont="1" applyBorder="1"/>
    <xf numFmtId="44" fontId="0" fillId="0" borderId="0" xfId="1" applyFont="1" applyFill="1" applyBorder="1"/>
    <xf numFmtId="44" fontId="0" fillId="0" borderId="3" xfId="1" applyFont="1" applyFill="1" applyBorder="1"/>
    <xf numFmtId="44" fontId="0" fillId="3" borderId="2" xfId="1" applyFont="1" applyFill="1" applyBorder="1"/>
    <xf numFmtId="44" fontId="0" fillId="3" borderId="2" xfId="1" applyFont="1" applyFill="1" applyBorder="1" applyAlignment="1">
      <alignment horizontal="center"/>
    </xf>
    <xf numFmtId="14" fontId="9" fillId="3" borderId="4" xfId="3" applyNumberFormat="1" applyFont="1" applyFill="1" applyBorder="1" applyAlignment="1">
      <alignment horizontal="left" wrapText="1"/>
    </xf>
    <xf numFmtId="0" fontId="9" fillId="0" borderId="0" xfId="4" applyFont="1" applyAlignment="1">
      <alignment wrapText="1"/>
    </xf>
    <xf numFmtId="10" fontId="9" fillId="0" borderId="0" xfId="2" applyNumberFormat="1" applyFont="1" applyFill="1" applyBorder="1" applyAlignment="1">
      <alignment wrapText="1"/>
    </xf>
    <xf numFmtId="44" fontId="9" fillId="0" borderId="0" xfId="1" applyFont="1" applyFill="1" applyBorder="1" applyAlignment="1">
      <alignment wrapText="1"/>
    </xf>
    <xf numFmtId="0" fontId="13" fillId="4" borderId="2" xfId="0" applyFont="1" applyFill="1" applyBorder="1" applyProtection="1">
      <protection locked="0"/>
    </xf>
    <xf numFmtId="44" fontId="14" fillId="0" borderId="2" xfId="1" applyFont="1" applyBorder="1"/>
    <xf numFmtId="44" fontId="14" fillId="0" borderId="2" xfId="1" applyFont="1" applyBorder="1" applyAlignment="1">
      <alignment horizontal="center"/>
    </xf>
    <xf numFmtId="0" fontId="13" fillId="0" borderId="2" xfId="4" applyFont="1" applyBorder="1" applyAlignment="1">
      <alignment wrapText="1"/>
    </xf>
    <xf numFmtId="10" fontId="9" fillId="6" borderId="2" xfId="2" applyNumberFormat="1" applyFont="1" applyFill="1" applyBorder="1" applyAlignment="1">
      <alignment wrapText="1"/>
    </xf>
    <xf numFmtId="44" fontId="9" fillId="6" borderId="2" xfId="1" applyFont="1" applyFill="1" applyBorder="1" applyAlignment="1">
      <alignment wrapText="1"/>
    </xf>
    <xf numFmtId="44" fontId="0" fillId="6" borderId="2" xfId="1" applyFont="1" applyFill="1" applyBorder="1" applyAlignment="1">
      <alignment horizontal="center"/>
    </xf>
    <xf numFmtId="10" fontId="9" fillId="7" borderId="2" xfId="2" applyNumberFormat="1" applyFont="1" applyFill="1" applyBorder="1" applyAlignment="1">
      <alignment wrapText="1"/>
    </xf>
    <xf numFmtId="44" fontId="9" fillId="7" borderId="2" xfId="1" applyFont="1" applyFill="1" applyBorder="1" applyAlignment="1">
      <alignment wrapText="1"/>
    </xf>
    <xf numFmtId="44" fontId="0" fillId="7" borderId="2" xfId="1" applyFont="1" applyFill="1" applyBorder="1" applyAlignment="1">
      <alignment horizontal="center"/>
    </xf>
    <xf numFmtId="0" fontId="15" fillId="0" borderId="2" xfId="3" applyFont="1" applyBorder="1" applyAlignment="1">
      <alignment horizontal="center"/>
    </xf>
    <xf numFmtId="44" fontId="15" fillId="0" borderId="1" xfId="1" applyFont="1" applyFill="1" applyBorder="1" applyAlignment="1">
      <alignment horizontal="center"/>
    </xf>
    <xf numFmtId="44" fontId="15" fillId="0" borderId="2" xfId="1" applyFont="1" applyBorder="1" applyAlignment="1">
      <alignment horizontal="center"/>
    </xf>
    <xf numFmtId="44" fontId="15" fillId="0" borderId="0" xfId="1" applyFont="1" applyAlignment="1">
      <alignment horizontal="center"/>
    </xf>
    <xf numFmtId="44" fontId="15" fillId="0" borderId="0" xfId="0" applyNumberFormat="1" applyFont="1"/>
    <xf numFmtId="0" fontId="15" fillId="0" borderId="0" xfId="0" applyFont="1"/>
    <xf numFmtId="0" fontId="17" fillId="5" borderId="2" xfId="0" applyFont="1" applyFill="1" applyBorder="1" applyProtection="1">
      <protection locked="0"/>
    </xf>
    <xf numFmtId="44" fontId="0" fillId="0" borderId="2" xfId="3" applyNumberFormat="1" applyFont="1" applyBorder="1" applyAlignment="1">
      <alignment horizontal="center"/>
    </xf>
    <xf numFmtId="44" fontId="0" fillId="0" borderId="4" xfId="1" applyFont="1" applyBorder="1" applyAlignment="1">
      <alignment horizontal="left"/>
    </xf>
    <xf numFmtId="49" fontId="7" fillId="2" borderId="6" xfId="3" applyNumberFormat="1" applyFont="1" applyFill="1" applyBorder="1" applyAlignment="1">
      <alignment horizontal="center" wrapText="1"/>
    </xf>
    <xf numFmtId="49" fontId="7" fillId="2" borderId="7" xfId="3" applyNumberFormat="1" applyFont="1" applyFill="1" applyBorder="1" applyAlignment="1">
      <alignment horizontal="center"/>
    </xf>
    <xf numFmtId="49" fontId="7" fillId="2" borderId="8" xfId="3" applyNumberFormat="1" applyFont="1" applyFill="1" applyBorder="1" applyAlignment="1">
      <alignment horizontal="center"/>
    </xf>
    <xf numFmtId="44" fontId="0" fillId="3" borderId="4" xfId="1" applyFont="1" applyFill="1" applyBorder="1" applyAlignment="1">
      <alignment horizontal="left"/>
    </xf>
    <xf numFmtId="49" fontId="8" fillId="2" borderId="2" xfId="3" applyNumberFormat="1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44" fontId="0" fillId="0" borderId="4" xfId="1" applyFont="1" applyBorder="1" applyAlignment="1">
      <alignment horizontal="left"/>
    </xf>
    <xf numFmtId="0" fontId="7" fillId="2" borderId="2" xfId="0" applyFont="1" applyFill="1" applyBorder="1" applyAlignment="1">
      <alignment horizontal="center" vertical="center" wrapText="1"/>
    </xf>
    <xf numFmtId="49" fontId="12" fillId="3" borderId="0" xfId="3" applyNumberFormat="1" applyFont="1" applyFill="1" applyAlignment="1">
      <alignment horizontal="left" vertical="center" wrapText="1"/>
    </xf>
    <xf numFmtId="44" fontId="7" fillId="2" borderId="2" xfId="3" applyNumberFormat="1" applyFont="1" applyFill="1" applyBorder="1" applyAlignment="1">
      <alignment wrapText="1"/>
    </xf>
    <xf numFmtId="165" fontId="16" fillId="0" borderId="2" xfId="0" applyNumberFormat="1" applyFont="1" applyBorder="1" applyAlignment="1">
      <alignment horizontal="right" vertical="center"/>
    </xf>
    <xf numFmtId="165" fontId="16" fillId="0" borderId="1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 wrapText="1"/>
    </xf>
    <xf numFmtId="165" fontId="0" fillId="0" borderId="2" xfId="0" applyNumberFormat="1" applyBorder="1" applyAlignment="1">
      <alignment horizontal="right" vertical="center"/>
    </xf>
    <xf numFmtId="165" fontId="0" fillId="0" borderId="9" xfId="0" applyNumberFormat="1" applyBorder="1" applyAlignment="1">
      <alignment horizontal="right" vertical="center"/>
    </xf>
    <xf numFmtId="165" fontId="17" fillId="5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/>
    </xf>
    <xf numFmtId="165" fontId="0" fillId="0" borderId="0" xfId="3" applyNumberFormat="1" applyFont="1" applyAlignment="1">
      <alignment horizontal="right"/>
    </xf>
    <xf numFmtId="165" fontId="0" fillId="2" borderId="2" xfId="3" applyNumberFormat="1" applyFont="1" applyFill="1" applyBorder="1" applyAlignment="1">
      <alignment horizontal="right"/>
    </xf>
    <xf numFmtId="165" fontId="0" fillId="0" borderId="2" xfId="3" applyNumberFormat="1" applyFont="1" applyBorder="1" applyAlignment="1">
      <alignment horizontal="right"/>
    </xf>
  </cellXfs>
  <cellStyles count="5">
    <cellStyle name="Měna" xfId="1" builtinId="4"/>
    <cellStyle name="Normální" xfId="0" builtinId="0"/>
    <cellStyle name="Normální 17" xfId="3"/>
    <cellStyle name="Normální 18" xfId="4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54"/>
  <sheetViews>
    <sheetView tabSelected="1" zoomScale="90" zoomScaleNormal="90" workbookViewId="0">
      <selection activeCell="C12" sqref="C12"/>
    </sheetView>
  </sheetViews>
  <sheetFormatPr defaultColWidth="8.85546875" defaultRowHeight="15" x14ac:dyDescent="0.25"/>
  <cols>
    <col min="1" max="1" width="3.140625" customWidth="1"/>
    <col min="2" max="2" width="12.85546875" style="12" bestFit="1" customWidth="1"/>
    <col min="3" max="3" width="85.7109375" customWidth="1"/>
    <col min="4" max="4" width="11" customWidth="1"/>
    <col min="5" max="5" width="10.7109375" customWidth="1"/>
    <col min="6" max="7" width="17.7109375" customWidth="1"/>
    <col min="8" max="8" width="17.5703125" customWidth="1"/>
    <col min="9" max="9" width="3" customWidth="1"/>
    <col min="10" max="11" width="17.28515625" customWidth="1"/>
    <col min="12" max="12" width="15.85546875" customWidth="1"/>
    <col min="13" max="13" width="5.7109375" customWidth="1"/>
    <col min="14" max="14" width="13.28515625" bestFit="1" customWidth="1"/>
  </cols>
  <sheetData>
    <row r="2" spans="2:13" ht="14.45" customHeight="1" x14ac:dyDescent="0.25">
      <c r="B2" s="77" t="s">
        <v>62</v>
      </c>
      <c r="C2" s="78"/>
      <c r="D2" s="78"/>
      <c r="E2" s="78"/>
      <c r="F2" s="78"/>
      <c r="G2" s="78"/>
      <c r="H2" s="78"/>
      <c r="I2" s="78"/>
      <c r="J2" s="78"/>
      <c r="K2" s="78"/>
      <c r="L2" s="79"/>
      <c r="M2" s="29"/>
    </row>
    <row r="3" spans="2:13" x14ac:dyDescent="0.25">
      <c r="B3" s="81" t="s">
        <v>0</v>
      </c>
      <c r="C3" s="82" t="s">
        <v>1</v>
      </c>
      <c r="D3" s="82" t="s">
        <v>2</v>
      </c>
      <c r="E3" s="82" t="s">
        <v>3</v>
      </c>
      <c r="F3" s="83" t="s">
        <v>4</v>
      </c>
      <c r="G3" s="83"/>
      <c r="H3" s="83"/>
      <c r="I3" s="39"/>
      <c r="J3" s="83" t="s">
        <v>32</v>
      </c>
      <c r="K3" s="83"/>
      <c r="L3" s="85" t="s">
        <v>31</v>
      </c>
      <c r="M3" s="35"/>
    </row>
    <row r="4" spans="2:13" x14ac:dyDescent="0.25">
      <c r="B4" s="81"/>
      <c r="C4" s="82"/>
      <c r="D4" s="82"/>
      <c r="E4" s="82"/>
      <c r="F4" s="16" t="s">
        <v>5</v>
      </c>
      <c r="G4" s="16" t="s">
        <v>6</v>
      </c>
      <c r="H4" s="16" t="s">
        <v>7</v>
      </c>
      <c r="I4" s="40"/>
      <c r="J4" s="16" t="s">
        <v>6</v>
      </c>
      <c r="K4" s="16" t="s">
        <v>7</v>
      </c>
      <c r="L4" s="85"/>
      <c r="M4" s="30"/>
    </row>
    <row r="5" spans="2:13" x14ac:dyDescent="0.25">
      <c r="B5" s="17" t="s">
        <v>8</v>
      </c>
      <c r="C5" s="18" t="s">
        <v>9</v>
      </c>
      <c r="D5" s="19"/>
      <c r="E5" s="19"/>
      <c r="F5" s="20"/>
      <c r="G5" s="21"/>
      <c r="H5" s="21"/>
      <c r="I5" s="2"/>
      <c r="J5" s="21"/>
      <c r="K5" s="21"/>
      <c r="L5" s="85"/>
      <c r="M5" s="28"/>
    </row>
    <row r="6" spans="2:13" x14ac:dyDescent="0.25">
      <c r="B6" s="14" t="s">
        <v>39</v>
      </c>
      <c r="C6" s="45" t="s">
        <v>73</v>
      </c>
      <c r="D6" s="88">
        <v>4</v>
      </c>
      <c r="E6" s="1" t="s">
        <v>10</v>
      </c>
      <c r="F6" s="52"/>
      <c r="G6" s="2">
        <f>D6*F6</f>
        <v>0</v>
      </c>
      <c r="H6" s="2" t="s">
        <v>11</v>
      </c>
      <c r="I6" s="2"/>
      <c r="J6" s="2">
        <f t="shared" ref="J6:J26" si="0">G6*1.21</f>
        <v>0</v>
      </c>
      <c r="K6" s="2" t="s">
        <v>11</v>
      </c>
      <c r="L6" s="2">
        <f>D6*F6*0.21</f>
        <v>0</v>
      </c>
      <c r="M6" s="28"/>
    </row>
    <row r="7" spans="2:13" ht="15.75" customHeight="1" x14ac:dyDescent="0.25">
      <c r="B7" s="14" t="s">
        <v>40</v>
      </c>
      <c r="C7" s="45" t="s">
        <v>65</v>
      </c>
      <c r="D7" s="89">
        <v>7</v>
      </c>
      <c r="E7" s="1" t="s">
        <v>10</v>
      </c>
      <c r="F7" s="52"/>
      <c r="G7" s="36">
        <f>D7*F7</f>
        <v>0</v>
      </c>
      <c r="H7" s="36" t="s">
        <v>11</v>
      </c>
      <c r="I7" s="36"/>
      <c r="J7" s="36">
        <f>G7*1.21</f>
        <v>0</v>
      </c>
      <c r="K7" s="36" t="s">
        <v>11</v>
      </c>
      <c r="L7" s="2">
        <f>D7*F7*0.21</f>
        <v>0</v>
      </c>
      <c r="M7" s="28"/>
    </row>
    <row r="8" spans="2:13" x14ac:dyDescent="0.25">
      <c r="B8" s="14" t="s">
        <v>41</v>
      </c>
      <c r="C8" s="45" t="s">
        <v>66</v>
      </c>
      <c r="D8" s="89">
        <v>8</v>
      </c>
      <c r="E8" s="1" t="s">
        <v>10</v>
      </c>
      <c r="F8" s="52"/>
      <c r="G8" s="2">
        <f t="shared" ref="G8:G26" si="1">D8*F8</f>
        <v>0</v>
      </c>
      <c r="H8" s="2" t="s">
        <v>11</v>
      </c>
      <c r="I8" s="2"/>
      <c r="J8" s="2">
        <f t="shared" si="0"/>
        <v>0</v>
      </c>
      <c r="K8" s="2" t="s">
        <v>11</v>
      </c>
      <c r="L8" s="2">
        <f t="shared" ref="L8" si="2">D8*F8*0.21</f>
        <v>0</v>
      </c>
      <c r="M8" s="28"/>
    </row>
    <row r="9" spans="2:13" ht="15.95" customHeight="1" x14ac:dyDescent="0.25">
      <c r="B9" s="14" t="s">
        <v>42</v>
      </c>
      <c r="C9" s="45" t="s">
        <v>72</v>
      </c>
      <c r="D9" s="89">
        <v>7</v>
      </c>
      <c r="E9" s="1" t="s">
        <v>10</v>
      </c>
      <c r="F9" s="52"/>
      <c r="G9" s="36">
        <f t="shared" ref="G9" si="3">D9*F9</f>
        <v>0</v>
      </c>
      <c r="H9" s="36" t="s">
        <v>11</v>
      </c>
      <c r="I9" s="36"/>
      <c r="J9" s="36">
        <f t="shared" ref="J9" si="4">G9*1.21</f>
        <v>0</v>
      </c>
      <c r="K9" s="36" t="s">
        <v>11</v>
      </c>
      <c r="L9" s="2">
        <f>D9*F9*0.21</f>
        <v>0</v>
      </c>
      <c r="M9" s="28"/>
    </row>
    <row r="10" spans="2:13" ht="15.95" customHeight="1" x14ac:dyDescent="0.25">
      <c r="B10" s="14" t="s">
        <v>43</v>
      </c>
      <c r="C10" s="45" t="s">
        <v>94</v>
      </c>
      <c r="D10" s="89">
        <v>5</v>
      </c>
      <c r="E10" s="1" t="s">
        <v>10</v>
      </c>
      <c r="F10" s="52"/>
      <c r="G10" s="36">
        <f t="shared" si="1"/>
        <v>0</v>
      </c>
      <c r="H10" s="36" t="s">
        <v>11</v>
      </c>
      <c r="I10" s="36"/>
      <c r="J10" s="36">
        <f t="shared" si="0"/>
        <v>0</v>
      </c>
      <c r="K10" s="36" t="s">
        <v>11</v>
      </c>
      <c r="L10" s="2">
        <f>D10*F10*0.21</f>
        <v>0</v>
      </c>
      <c r="M10" s="28"/>
    </row>
    <row r="11" spans="2:13" x14ac:dyDescent="0.25">
      <c r="B11" s="14" t="s">
        <v>44</v>
      </c>
      <c r="C11" s="45" t="s">
        <v>75</v>
      </c>
      <c r="D11" s="89">
        <v>3</v>
      </c>
      <c r="E11" s="1" t="s">
        <v>10</v>
      </c>
      <c r="F11" s="52"/>
      <c r="G11" s="2">
        <f t="shared" ref="G11" si="5">D11*F11</f>
        <v>0</v>
      </c>
      <c r="H11" s="2" t="s">
        <v>11</v>
      </c>
      <c r="I11" s="2"/>
      <c r="J11" s="2">
        <f t="shared" ref="J11" si="6">G11*1.21</f>
        <v>0</v>
      </c>
      <c r="K11" s="2" t="s">
        <v>11</v>
      </c>
      <c r="L11" s="2">
        <f t="shared" ref="L11" si="7">D11*F11*0.21</f>
        <v>0</v>
      </c>
      <c r="M11" s="28"/>
    </row>
    <row r="12" spans="2:13" x14ac:dyDescent="0.25">
      <c r="B12" s="14" t="s">
        <v>45</v>
      </c>
      <c r="C12" s="45" t="s">
        <v>74</v>
      </c>
      <c r="D12" s="89">
        <v>8</v>
      </c>
      <c r="E12" s="1" t="s">
        <v>10</v>
      </c>
      <c r="F12" s="52"/>
      <c r="G12" s="2">
        <f t="shared" si="1"/>
        <v>0</v>
      </c>
      <c r="H12" s="2" t="s">
        <v>11</v>
      </c>
      <c r="I12" s="2"/>
      <c r="J12" s="2">
        <f t="shared" si="0"/>
        <v>0</v>
      </c>
      <c r="K12" s="2" t="s">
        <v>11</v>
      </c>
      <c r="L12" s="2">
        <f t="shared" ref="L12" si="8">D12*F12*0.21</f>
        <v>0</v>
      </c>
      <c r="M12" s="28"/>
    </row>
    <row r="13" spans="2:13" x14ac:dyDescent="0.25">
      <c r="B13" s="14" t="s">
        <v>46</v>
      </c>
      <c r="C13" s="45" t="s">
        <v>70</v>
      </c>
      <c r="D13" s="90">
        <v>18</v>
      </c>
      <c r="E13" s="1" t="s">
        <v>10</v>
      </c>
      <c r="F13" s="52"/>
      <c r="G13" s="36">
        <f t="shared" si="1"/>
        <v>0</v>
      </c>
      <c r="H13" s="36" t="s">
        <v>11</v>
      </c>
      <c r="I13" s="36"/>
      <c r="J13" s="36">
        <f t="shared" si="0"/>
        <v>0</v>
      </c>
      <c r="K13" s="36" t="s">
        <v>11</v>
      </c>
      <c r="L13" s="2">
        <f>D13*F13*0.21</f>
        <v>0</v>
      </c>
      <c r="M13" s="28"/>
    </row>
    <row r="14" spans="2:13" x14ac:dyDescent="0.25">
      <c r="B14" s="14" t="s">
        <v>47</v>
      </c>
      <c r="C14" s="45" t="s">
        <v>71</v>
      </c>
      <c r="D14" s="90">
        <v>10</v>
      </c>
      <c r="E14" s="1" t="s">
        <v>10</v>
      </c>
      <c r="F14" s="52"/>
      <c r="G14" s="2">
        <f t="shared" si="1"/>
        <v>0</v>
      </c>
      <c r="H14" s="2" t="s">
        <v>11</v>
      </c>
      <c r="I14" s="36"/>
      <c r="J14" s="2">
        <f t="shared" si="0"/>
        <v>0</v>
      </c>
      <c r="K14" s="2" t="s">
        <v>11</v>
      </c>
      <c r="L14" s="2">
        <f>D14*F14*0.21</f>
        <v>0</v>
      </c>
      <c r="M14" s="28"/>
    </row>
    <row r="15" spans="2:13" x14ac:dyDescent="0.25">
      <c r="B15" s="14" t="s">
        <v>48</v>
      </c>
      <c r="C15" s="45" t="s">
        <v>69</v>
      </c>
      <c r="D15" s="90">
        <v>22</v>
      </c>
      <c r="E15" s="1" t="s">
        <v>10</v>
      </c>
      <c r="F15" s="52"/>
      <c r="G15" s="2">
        <f t="shared" ref="G15" si="9">D15*F15</f>
        <v>0</v>
      </c>
      <c r="H15" s="2" t="s">
        <v>11</v>
      </c>
      <c r="I15" s="36"/>
      <c r="J15" s="2">
        <f t="shared" ref="J15" si="10">G15*1.21</f>
        <v>0</v>
      </c>
      <c r="K15" s="2" t="s">
        <v>11</v>
      </c>
      <c r="L15" s="2">
        <f t="shared" ref="L15" si="11">D15*F15*0.21</f>
        <v>0</v>
      </c>
      <c r="M15" s="28"/>
    </row>
    <row r="16" spans="2:13" x14ac:dyDescent="0.25">
      <c r="B16" s="14" t="s">
        <v>49</v>
      </c>
      <c r="C16" s="45" t="s">
        <v>63</v>
      </c>
      <c r="D16" s="91">
        <v>29</v>
      </c>
      <c r="E16" s="1" t="s">
        <v>10</v>
      </c>
      <c r="F16" s="52"/>
      <c r="G16" s="36">
        <f>D16*F16</f>
        <v>0</v>
      </c>
      <c r="H16" s="36" t="s">
        <v>11</v>
      </c>
      <c r="I16" s="36"/>
      <c r="J16" s="36">
        <f t="shared" ref="J16:J21" si="12">G16*1.21</f>
        <v>0</v>
      </c>
      <c r="K16" s="36" t="s">
        <v>11</v>
      </c>
      <c r="L16" s="2">
        <f t="shared" ref="L16:L21" si="13">D16*F16*0.21</f>
        <v>0</v>
      </c>
      <c r="M16" s="28"/>
    </row>
    <row r="17" spans="2:14" x14ac:dyDescent="0.25">
      <c r="B17" s="14" t="s">
        <v>50</v>
      </c>
      <c r="C17" s="45" t="s">
        <v>64</v>
      </c>
      <c r="D17" s="91">
        <v>10</v>
      </c>
      <c r="E17" s="1" t="s">
        <v>10</v>
      </c>
      <c r="F17" s="52"/>
      <c r="G17" s="36">
        <f t="shared" ref="G17" si="14">D17*F17</f>
        <v>0</v>
      </c>
      <c r="H17" s="36" t="s">
        <v>11</v>
      </c>
      <c r="I17" s="36"/>
      <c r="J17" s="2">
        <f t="shared" si="12"/>
        <v>0</v>
      </c>
      <c r="K17" s="2" t="s">
        <v>11</v>
      </c>
      <c r="L17" s="2">
        <f t="shared" si="13"/>
        <v>0</v>
      </c>
      <c r="M17" s="28"/>
    </row>
    <row r="18" spans="2:14" x14ac:dyDescent="0.25">
      <c r="B18" s="14" t="s">
        <v>51</v>
      </c>
      <c r="C18" s="45" t="s">
        <v>68</v>
      </c>
      <c r="D18" s="91">
        <v>5</v>
      </c>
      <c r="E18" s="1" t="s">
        <v>10</v>
      </c>
      <c r="F18" s="52"/>
      <c r="G18" s="36">
        <f>D18*F18</f>
        <v>0</v>
      </c>
      <c r="H18" s="36" t="s">
        <v>11</v>
      </c>
      <c r="I18" s="36"/>
      <c r="J18" s="36">
        <f t="shared" si="12"/>
        <v>0</v>
      </c>
      <c r="K18" s="36" t="s">
        <v>11</v>
      </c>
      <c r="L18" s="2">
        <f t="shared" si="13"/>
        <v>0</v>
      </c>
      <c r="M18" s="28"/>
    </row>
    <row r="19" spans="2:14" x14ac:dyDescent="0.25">
      <c r="B19" s="14" t="s">
        <v>52</v>
      </c>
      <c r="C19" s="45" t="s">
        <v>67</v>
      </c>
      <c r="D19" s="91">
        <v>21</v>
      </c>
      <c r="E19" s="1" t="s">
        <v>10</v>
      </c>
      <c r="F19" s="52"/>
      <c r="G19" s="36">
        <f t="shared" ref="G19:G20" si="15">D19*F19</f>
        <v>0</v>
      </c>
      <c r="H19" s="36" t="s">
        <v>11</v>
      </c>
      <c r="I19" s="6"/>
      <c r="J19" s="36">
        <f t="shared" si="12"/>
        <v>0</v>
      </c>
      <c r="K19" s="36" t="s">
        <v>11</v>
      </c>
      <c r="L19" s="6">
        <f t="shared" si="13"/>
        <v>0</v>
      </c>
      <c r="M19" s="43"/>
      <c r="N19" s="46"/>
    </row>
    <row r="20" spans="2:14" x14ac:dyDescent="0.25">
      <c r="B20" s="14" t="s">
        <v>59</v>
      </c>
      <c r="C20" s="58" t="s">
        <v>76</v>
      </c>
      <c r="D20" s="91">
        <v>8</v>
      </c>
      <c r="E20" s="1" t="s">
        <v>10</v>
      </c>
      <c r="F20" s="52"/>
      <c r="G20" s="36">
        <f t="shared" si="15"/>
        <v>0</v>
      </c>
      <c r="H20" s="36" t="s">
        <v>11</v>
      </c>
      <c r="I20" s="6"/>
      <c r="J20" s="36">
        <f t="shared" si="12"/>
        <v>0</v>
      </c>
      <c r="K20" s="36" t="s">
        <v>11</v>
      </c>
      <c r="L20" s="6">
        <f t="shared" si="13"/>
        <v>0</v>
      </c>
      <c r="M20" s="43"/>
      <c r="N20" s="46"/>
    </row>
    <row r="21" spans="2:14" x14ac:dyDescent="0.25">
      <c r="B21" s="14" t="s">
        <v>60</v>
      </c>
      <c r="C21" s="58" t="s">
        <v>77</v>
      </c>
      <c r="D21" s="92">
        <v>8</v>
      </c>
      <c r="E21" s="1" t="s">
        <v>10</v>
      </c>
      <c r="F21" s="52"/>
      <c r="G21" s="36">
        <f t="shared" si="1"/>
        <v>0</v>
      </c>
      <c r="H21" s="36" t="s">
        <v>11</v>
      </c>
      <c r="I21" s="6"/>
      <c r="J21" s="36">
        <f t="shared" si="12"/>
        <v>0</v>
      </c>
      <c r="K21" s="36" t="s">
        <v>11</v>
      </c>
      <c r="L21" s="6">
        <f t="shared" si="13"/>
        <v>0</v>
      </c>
      <c r="M21" s="43"/>
      <c r="N21" s="46"/>
    </row>
    <row r="22" spans="2:14" s="73" customFormat="1" x14ac:dyDescent="0.25">
      <c r="B22" s="14" t="s">
        <v>61</v>
      </c>
      <c r="C22" s="74" t="s">
        <v>78</v>
      </c>
      <c r="D22" s="93">
        <f>SUM(D6:D21)</f>
        <v>173</v>
      </c>
      <c r="E22" s="68"/>
      <c r="F22" s="68"/>
      <c r="G22" s="69"/>
      <c r="H22" s="69"/>
      <c r="I22" s="70"/>
      <c r="J22" s="69"/>
      <c r="K22" s="69"/>
      <c r="L22" s="70"/>
      <c r="M22" s="71"/>
      <c r="N22" s="72"/>
    </row>
    <row r="23" spans="2:14" x14ac:dyDescent="0.25">
      <c r="B23" s="14" t="s">
        <v>87</v>
      </c>
      <c r="C23" s="45" t="s">
        <v>95</v>
      </c>
      <c r="D23" s="94">
        <v>4</v>
      </c>
      <c r="E23" s="1" t="s">
        <v>10</v>
      </c>
      <c r="F23" s="52"/>
      <c r="G23" s="2">
        <f t="shared" ref="G23" si="16">D23*F23</f>
        <v>0</v>
      </c>
      <c r="H23" s="36" t="s">
        <v>11</v>
      </c>
      <c r="I23" s="6"/>
      <c r="J23" s="2">
        <f t="shared" ref="J23" si="17">G23*1.21</f>
        <v>0</v>
      </c>
      <c r="K23" s="36" t="s">
        <v>11</v>
      </c>
      <c r="L23" s="6">
        <f t="shared" ref="L23" si="18">D23*F23*0.21</f>
        <v>0</v>
      </c>
      <c r="M23" s="43"/>
      <c r="N23" s="46"/>
    </row>
    <row r="24" spans="2:14" x14ac:dyDescent="0.25">
      <c r="B24" s="14" t="s">
        <v>88</v>
      </c>
      <c r="C24" s="45" t="s">
        <v>96</v>
      </c>
      <c r="D24" s="94">
        <v>10</v>
      </c>
      <c r="E24" s="1" t="s">
        <v>10</v>
      </c>
      <c r="F24" s="52"/>
      <c r="G24" s="2">
        <f t="shared" ref="G24" si="19">D24*F24</f>
        <v>0</v>
      </c>
      <c r="H24" s="36" t="s">
        <v>11</v>
      </c>
      <c r="I24" s="6"/>
      <c r="J24" s="2">
        <f t="shared" ref="J24" si="20">G24*1.21</f>
        <v>0</v>
      </c>
      <c r="K24" s="36" t="s">
        <v>11</v>
      </c>
      <c r="L24" s="6">
        <f t="shared" ref="L24" si="21">D24*F24*0.21</f>
        <v>0</v>
      </c>
      <c r="M24" s="43"/>
      <c r="N24" s="46"/>
    </row>
    <row r="25" spans="2:14" x14ac:dyDescent="0.25">
      <c r="B25" s="14" t="s">
        <v>89</v>
      </c>
      <c r="C25" s="45" t="s">
        <v>84</v>
      </c>
      <c r="D25" s="94">
        <v>7</v>
      </c>
      <c r="E25" s="1" t="s">
        <v>10</v>
      </c>
      <c r="F25" s="52"/>
      <c r="G25" s="2">
        <f t="shared" si="1"/>
        <v>0</v>
      </c>
      <c r="H25" s="36" t="s">
        <v>11</v>
      </c>
      <c r="I25" s="6"/>
      <c r="J25" s="2">
        <f t="shared" si="0"/>
        <v>0</v>
      </c>
      <c r="K25" s="36" t="s">
        <v>11</v>
      </c>
      <c r="L25" s="6">
        <f t="shared" ref="L25:L26" si="22">D25*F25*0.21</f>
        <v>0</v>
      </c>
      <c r="M25" s="43"/>
      <c r="N25" s="46"/>
    </row>
    <row r="26" spans="2:14" x14ac:dyDescent="0.25">
      <c r="B26" s="14" t="s">
        <v>90</v>
      </c>
      <c r="C26" s="45" t="s">
        <v>79</v>
      </c>
      <c r="D26" s="94">
        <v>10</v>
      </c>
      <c r="E26" s="1" t="s">
        <v>10</v>
      </c>
      <c r="F26" s="52"/>
      <c r="G26" s="36">
        <f t="shared" si="1"/>
        <v>0</v>
      </c>
      <c r="H26" s="36" t="s">
        <v>11</v>
      </c>
      <c r="I26" s="6"/>
      <c r="J26" s="2">
        <f t="shared" si="0"/>
        <v>0</v>
      </c>
      <c r="K26" s="36" t="s">
        <v>11</v>
      </c>
      <c r="L26" s="6">
        <f t="shared" si="22"/>
        <v>0</v>
      </c>
      <c r="M26" s="43"/>
      <c r="N26" s="46"/>
    </row>
    <row r="27" spans="2:14" x14ac:dyDescent="0.25">
      <c r="B27" s="14" t="s">
        <v>97</v>
      </c>
      <c r="C27" s="45" t="s">
        <v>33</v>
      </c>
      <c r="D27" s="95">
        <v>1</v>
      </c>
      <c r="E27" s="1" t="s">
        <v>12</v>
      </c>
      <c r="F27" s="52"/>
      <c r="G27" s="2" t="s">
        <v>11</v>
      </c>
      <c r="H27" s="2">
        <f>F27*D27</f>
        <v>0</v>
      </c>
      <c r="I27" s="2"/>
      <c r="J27" s="36" t="s">
        <v>11</v>
      </c>
      <c r="K27" s="36">
        <f>H27*1.21</f>
        <v>0</v>
      </c>
      <c r="L27" s="2">
        <f t="shared" ref="L27" si="23">D27*F27*0.21</f>
        <v>0</v>
      </c>
      <c r="M27" s="28"/>
      <c r="N27" s="46"/>
    </row>
    <row r="28" spans="2:14" x14ac:dyDescent="0.25">
      <c r="B28" s="13"/>
      <c r="C28" s="44"/>
      <c r="D28" s="96"/>
      <c r="E28" s="3"/>
      <c r="F28" s="50"/>
      <c r="G28" s="5"/>
      <c r="H28" s="5"/>
      <c r="I28" s="28"/>
      <c r="J28" s="5"/>
      <c r="K28" s="5"/>
      <c r="L28" s="5"/>
      <c r="M28" s="28"/>
      <c r="N28" s="46"/>
    </row>
    <row r="29" spans="2:14" x14ac:dyDescent="0.25">
      <c r="B29" s="17" t="s">
        <v>13</v>
      </c>
      <c r="C29" s="18" t="s">
        <v>14</v>
      </c>
      <c r="D29" s="97"/>
      <c r="E29" s="19"/>
      <c r="F29" s="19"/>
      <c r="G29" s="21"/>
      <c r="H29" s="21"/>
      <c r="I29" s="2"/>
      <c r="J29" s="21"/>
      <c r="K29" s="21"/>
      <c r="L29" s="21"/>
      <c r="M29" s="28"/>
      <c r="N29" s="46"/>
    </row>
    <row r="30" spans="2:14" x14ac:dyDescent="0.25">
      <c r="B30" s="14" t="s">
        <v>53</v>
      </c>
      <c r="C30" s="45" t="s">
        <v>58</v>
      </c>
      <c r="D30" s="98">
        <v>175</v>
      </c>
      <c r="E30" s="1" t="s">
        <v>10</v>
      </c>
      <c r="F30" s="52"/>
      <c r="G30" s="2">
        <f t="shared" ref="G30:G32" si="24">D30*F30</f>
        <v>0</v>
      </c>
      <c r="H30" s="2" t="s">
        <v>11</v>
      </c>
      <c r="I30" s="2"/>
      <c r="J30" s="2">
        <f>G30*1.21</f>
        <v>0</v>
      </c>
      <c r="K30" s="2" t="s">
        <v>11</v>
      </c>
      <c r="L30" s="2">
        <f t="shared" ref="L30:L32" si="25">D30*F30*0.21</f>
        <v>0</v>
      </c>
      <c r="M30" s="28"/>
      <c r="N30" s="46"/>
    </row>
    <row r="31" spans="2:14" x14ac:dyDescent="0.25">
      <c r="B31" s="14" t="s">
        <v>54</v>
      </c>
      <c r="C31" s="45" t="s">
        <v>57</v>
      </c>
      <c r="D31" s="98">
        <f>D22</f>
        <v>173</v>
      </c>
      <c r="E31" s="1" t="s">
        <v>10</v>
      </c>
      <c r="F31" s="52"/>
      <c r="G31" s="2">
        <f>D31*F31</f>
        <v>0</v>
      </c>
      <c r="H31" s="2" t="s">
        <v>11</v>
      </c>
      <c r="I31" s="2"/>
      <c r="J31" s="2">
        <f>G31*1.21</f>
        <v>0</v>
      </c>
      <c r="K31" s="2" t="s">
        <v>11</v>
      </c>
      <c r="L31" s="2">
        <f t="shared" si="25"/>
        <v>0</v>
      </c>
      <c r="M31" s="28"/>
      <c r="N31" s="46"/>
    </row>
    <row r="32" spans="2:14" x14ac:dyDescent="0.25">
      <c r="B32" s="14" t="s">
        <v>91</v>
      </c>
      <c r="C32" s="45" t="s">
        <v>98</v>
      </c>
      <c r="D32" s="94">
        <v>21</v>
      </c>
      <c r="E32" s="1" t="s">
        <v>10</v>
      </c>
      <c r="F32" s="52"/>
      <c r="G32" s="2">
        <f t="shared" si="24"/>
        <v>0</v>
      </c>
      <c r="H32" s="2" t="s">
        <v>11</v>
      </c>
      <c r="I32" s="6"/>
      <c r="J32" s="2">
        <f t="shared" ref="J32" si="26">G32*1.21</f>
        <v>0</v>
      </c>
      <c r="K32" s="2" t="s">
        <v>11</v>
      </c>
      <c r="L32" s="6">
        <f t="shared" si="25"/>
        <v>0</v>
      </c>
      <c r="M32" s="43"/>
      <c r="N32" s="46"/>
    </row>
    <row r="33" spans="2:14" x14ac:dyDescent="0.25">
      <c r="B33" s="14" t="s">
        <v>92</v>
      </c>
      <c r="C33" s="45" t="s">
        <v>83</v>
      </c>
      <c r="D33" s="94">
        <f>D26</f>
        <v>10</v>
      </c>
      <c r="E33" s="1" t="s">
        <v>10</v>
      </c>
      <c r="F33" s="52"/>
      <c r="G33" s="2">
        <f t="shared" ref="G33" si="27">D33*F33</f>
        <v>0</v>
      </c>
      <c r="H33" s="2" t="s">
        <v>11</v>
      </c>
      <c r="I33" s="6"/>
      <c r="J33" s="2">
        <f t="shared" ref="J33" si="28">G33*1.21</f>
        <v>0</v>
      </c>
      <c r="K33" s="2" t="s">
        <v>11</v>
      </c>
      <c r="L33" s="6">
        <f t="shared" ref="L33" si="29">D33*F33*0.21</f>
        <v>0</v>
      </c>
      <c r="M33" s="43"/>
      <c r="N33" s="46"/>
    </row>
    <row r="34" spans="2:14" x14ac:dyDescent="0.25">
      <c r="B34" s="14" t="s">
        <v>93</v>
      </c>
      <c r="C34" s="45" t="s">
        <v>35</v>
      </c>
      <c r="D34" s="98">
        <v>1</v>
      </c>
      <c r="E34" s="1" t="s">
        <v>12</v>
      </c>
      <c r="F34" s="52"/>
      <c r="G34" s="2" t="s">
        <v>11</v>
      </c>
      <c r="H34" s="2">
        <f>F34*D34</f>
        <v>0</v>
      </c>
      <c r="I34" s="2"/>
      <c r="J34" s="36" t="s">
        <v>11</v>
      </c>
      <c r="K34" s="36">
        <f>H34*1.21</f>
        <v>0</v>
      </c>
      <c r="L34" s="2">
        <f t="shared" ref="L34" si="30">D34*F34*0.21</f>
        <v>0</v>
      </c>
      <c r="M34" s="43"/>
      <c r="N34" s="46"/>
    </row>
    <row r="35" spans="2:14" x14ac:dyDescent="0.25">
      <c r="B35" s="13"/>
      <c r="C35" s="44"/>
      <c r="D35" s="96"/>
      <c r="E35" s="3"/>
      <c r="F35" s="51"/>
      <c r="G35" s="5"/>
      <c r="H35" s="5"/>
      <c r="I35" s="28"/>
      <c r="J35" s="5"/>
      <c r="K35" s="5"/>
      <c r="L35" s="5"/>
      <c r="M35" s="28"/>
      <c r="N35" s="46"/>
    </row>
    <row r="36" spans="2:14" x14ac:dyDescent="0.25">
      <c r="B36" s="17" t="s">
        <v>15</v>
      </c>
      <c r="C36" s="18" t="s">
        <v>16</v>
      </c>
      <c r="D36" s="97"/>
      <c r="E36" s="19"/>
      <c r="F36" s="19"/>
      <c r="G36" s="21"/>
      <c r="H36" s="21"/>
      <c r="I36" s="2"/>
      <c r="J36" s="21"/>
      <c r="K36" s="21"/>
      <c r="L36" s="21"/>
      <c r="M36" s="28"/>
      <c r="N36" s="46"/>
    </row>
    <row r="37" spans="2:14" x14ac:dyDescent="0.25">
      <c r="B37" s="48" t="s">
        <v>17</v>
      </c>
      <c r="C37" s="45" t="s">
        <v>85</v>
      </c>
      <c r="D37" s="91">
        <f>D22/2</f>
        <v>86.5</v>
      </c>
      <c r="E37" s="42" t="s">
        <v>38</v>
      </c>
      <c r="F37" s="53"/>
      <c r="G37" s="6">
        <f>D37*F37</f>
        <v>0</v>
      </c>
      <c r="H37" s="6" t="s">
        <v>11</v>
      </c>
      <c r="J37" s="6">
        <f>G37*1.21</f>
        <v>0</v>
      </c>
      <c r="K37" s="6" t="s">
        <v>11</v>
      </c>
      <c r="L37" s="6">
        <f>D37*F37*0.21</f>
        <v>0</v>
      </c>
      <c r="M37" s="28"/>
      <c r="N37" s="46"/>
    </row>
    <row r="38" spans="2:14" x14ac:dyDescent="0.25">
      <c r="B38" s="14" t="s">
        <v>36</v>
      </c>
      <c r="C38" t="s">
        <v>55</v>
      </c>
      <c r="D38" s="98">
        <v>8</v>
      </c>
      <c r="E38" s="1" t="s">
        <v>12</v>
      </c>
      <c r="F38" s="53"/>
      <c r="G38" s="6">
        <f>D38*F38</f>
        <v>0</v>
      </c>
      <c r="H38" s="6" t="s">
        <v>11</v>
      </c>
      <c r="I38" s="6"/>
      <c r="J38" s="6">
        <f>G38*1.21</f>
        <v>0</v>
      </c>
      <c r="K38" s="6" t="s">
        <v>11</v>
      </c>
      <c r="L38" s="6">
        <f>D38*F38*0.21</f>
        <v>0</v>
      </c>
      <c r="M38" s="28"/>
      <c r="N38" s="46"/>
    </row>
    <row r="39" spans="2:14" x14ac:dyDescent="0.25">
      <c r="B39" s="48" t="s">
        <v>37</v>
      </c>
      <c r="C39" s="49" t="s">
        <v>86</v>
      </c>
      <c r="D39" s="98">
        <v>1</v>
      </c>
      <c r="E39" s="1" t="s">
        <v>56</v>
      </c>
      <c r="F39" s="53"/>
      <c r="G39" s="6" t="s">
        <v>11</v>
      </c>
      <c r="H39" s="6">
        <f>F39*D39</f>
        <v>0</v>
      </c>
      <c r="I39" s="6"/>
      <c r="J39" s="6" t="s">
        <v>11</v>
      </c>
      <c r="K39" s="6">
        <f>H39*1.21</f>
        <v>0</v>
      </c>
      <c r="L39" s="6">
        <f t="shared" ref="L39:L40" si="31">D39*F39*0.21</f>
        <v>0</v>
      </c>
      <c r="M39" s="28"/>
      <c r="N39" s="46"/>
    </row>
    <row r="40" spans="2:14" x14ac:dyDescent="0.25">
      <c r="B40" s="14" t="s">
        <v>18</v>
      </c>
      <c r="C40" s="49" t="s">
        <v>34</v>
      </c>
      <c r="D40" s="98">
        <v>1</v>
      </c>
      <c r="E40" s="1" t="s">
        <v>12</v>
      </c>
      <c r="F40" s="53"/>
      <c r="G40" s="6" t="s">
        <v>11</v>
      </c>
      <c r="H40" s="6">
        <f>F40*D40</f>
        <v>0</v>
      </c>
      <c r="I40" s="6"/>
      <c r="J40" s="6" t="s">
        <v>11</v>
      </c>
      <c r="K40" s="6">
        <f>H40*1.21</f>
        <v>0</v>
      </c>
      <c r="L40" s="6">
        <f t="shared" si="31"/>
        <v>0</v>
      </c>
      <c r="M40" s="28"/>
      <c r="N40" s="46"/>
    </row>
    <row r="41" spans="2:14" ht="24" customHeight="1" x14ac:dyDescent="0.25">
      <c r="B41" s="22" t="s">
        <v>19</v>
      </c>
      <c r="C41" s="87">
        <f>SUM(G6:H40)</f>
        <v>0</v>
      </c>
      <c r="D41" s="18"/>
      <c r="E41" s="18"/>
      <c r="F41" s="24"/>
      <c r="G41" s="23">
        <f>SUM(G6:G40)</f>
        <v>0</v>
      </c>
      <c r="H41" s="23">
        <f>SUM(H6:H40)</f>
        <v>0</v>
      </c>
      <c r="I41" s="41"/>
      <c r="J41" s="23">
        <f>SUM(J6:J40)</f>
        <v>0</v>
      </c>
      <c r="K41" s="23">
        <f>SUM(K6:K40)</f>
        <v>0</v>
      </c>
      <c r="L41" s="23">
        <f>SUM(L6:L40)</f>
        <v>0</v>
      </c>
      <c r="M41" s="28"/>
    </row>
    <row r="42" spans="2:14" x14ac:dyDescent="0.25">
      <c r="B42" s="13"/>
      <c r="C42" s="7"/>
      <c r="D42" s="3"/>
      <c r="E42" s="3"/>
      <c r="F42" s="4"/>
      <c r="G42" s="5"/>
      <c r="H42" s="5"/>
      <c r="I42" s="28"/>
      <c r="J42" s="5"/>
      <c r="K42" s="5"/>
      <c r="L42" s="5"/>
      <c r="M42" s="28"/>
    </row>
    <row r="43" spans="2:14" x14ac:dyDescent="0.25">
      <c r="B43" s="22" t="s">
        <v>25</v>
      </c>
      <c r="C43" s="25" t="s">
        <v>20</v>
      </c>
      <c r="D43" s="26"/>
      <c r="E43" s="26" t="s">
        <v>21</v>
      </c>
      <c r="F43" s="27" t="s">
        <v>22</v>
      </c>
      <c r="G43" s="26" t="s">
        <v>23</v>
      </c>
      <c r="H43" s="26" t="s">
        <v>24</v>
      </c>
      <c r="I43" s="37"/>
      <c r="J43" s="38"/>
      <c r="K43" s="38"/>
      <c r="L43" s="38"/>
      <c r="M43" s="31"/>
    </row>
    <row r="44" spans="2:14" x14ac:dyDescent="0.25">
      <c r="B44" s="14" t="s">
        <v>80</v>
      </c>
      <c r="C44" s="61" t="s">
        <v>26</v>
      </c>
      <c r="D44" s="1"/>
      <c r="E44" s="75"/>
      <c r="F44" s="59">
        <f>C41</f>
        <v>0</v>
      </c>
      <c r="G44" s="60">
        <f>F44*0.21</f>
        <v>0</v>
      </c>
      <c r="H44" s="60">
        <f>F44+G44</f>
        <v>0</v>
      </c>
      <c r="I44" s="37"/>
      <c r="J44" s="31"/>
      <c r="K44" s="38"/>
      <c r="L44" s="38"/>
      <c r="M44" s="28"/>
    </row>
    <row r="45" spans="2:14" x14ac:dyDescent="0.25">
      <c r="B45" s="14" t="s">
        <v>81</v>
      </c>
      <c r="C45" s="8" t="s">
        <v>27</v>
      </c>
      <c r="D45" s="8"/>
      <c r="E45" s="62" t="e">
        <f>F45/F44</f>
        <v>#DIV/0!</v>
      </c>
      <c r="F45" s="63">
        <f>G41</f>
        <v>0</v>
      </c>
      <c r="G45" s="64">
        <f>F45*0.21</f>
        <v>0</v>
      </c>
      <c r="H45" s="64">
        <f>F45+G45</f>
        <v>0</v>
      </c>
      <c r="I45" s="37"/>
      <c r="J45" s="31"/>
      <c r="K45" s="38"/>
      <c r="L45" s="38"/>
      <c r="M45" s="32"/>
    </row>
    <row r="46" spans="2:14" x14ac:dyDescent="0.25">
      <c r="B46" s="14" t="s">
        <v>82</v>
      </c>
      <c r="C46" s="8" t="s">
        <v>28</v>
      </c>
      <c r="D46" s="8"/>
      <c r="E46" s="65" t="e">
        <f>F46/F44</f>
        <v>#DIV/0!</v>
      </c>
      <c r="F46" s="66">
        <f>H41</f>
        <v>0</v>
      </c>
      <c r="G46" s="67">
        <f>F46*0.21</f>
        <v>0</v>
      </c>
      <c r="H46" s="67">
        <f>F46+G46</f>
        <v>0</v>
      </c>
      <c r="I46" s="37"/>
      <c r="J46" s="31"/>
      <c r="K46" s="38"/>
      <c r="L46" s="38"/>
      <c r="M46" s="28"/>
    </row>
    <row r="47" spans="2:14" x14ac:dyDescent="0.25">
      <c r="B47" s="13"/>
      <c r="C47" s="55"/>
      <c r="D47" s="55"/>
      <c r="E47" s="56"/>
      <c r="F47" s="57"/>
      <c r="G47" s="5"/>
      <c r="H47" s="5"/>
      <c r="I47" s="38"/>
      <c r="J47" s="31"/>
      <c r="K47" s="38"/>
      <c r="L47" s="38"/>
      <c r="M47" s="28"/>
    </row>
    <row r="48" spans="2:14" x14ac:dyDescent="0.25">
      <c r="B48" s="86" t="s">
        <v>99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28"/>
    </row>
    <row r="49" spans="2:13" x14ac:dyDescent="0.25">
      <c r="B49" s="13"/>
      <c r="C49" s="9"/>
      <c r="D49" s="3"/>
      <c r="E49" s="3"/>
      <c r="F49" s="4"/>
      <c r="G49" s="5"/>
      <c r="H49" s="5"/>
      <c r="I49" s="5"/>
      <c r="J49" s="5"/>
      <c r="K49" s="5"/>
      <c r="L49" s="5"/>
      <c r="M49" s="28"/>
    </row>
    <row r="50" spans="2:13" ht="15.75" thickBot="1" x14ac:dyDescent="0.3">
      <c r="B50" s="15" t="s">
        <v>29</v>
      </c>
      <c r="C50" s="54"/>
      <c r="D50" s="10"/>
      <c r="E50" s="10"/>
      <c r="F50" s="11" t="s">
        <v>30</v>
      </c>
      <c r="G50" s="80"/>
      <c r="H50" s="80"/>
      <c r="I50" s="34"/>
      <c r="J50" s="84"/>
      <c r="K50" s="84"/>
      <c r="L50" s="76"/>
      <c r="M50" s="28"/>
    </row>
    <row r="51" spans="2:13" x14ac:dyDescent="0.25">
      <c r="M51" s="28"/>
    </row>
    <row r="52" spans="2:13" x14ac:dyDescent="0.25">
      <c r="B52" s="47"/>
      <c r="M52" s="33"/>
    </row>
    <row r="53" spans="2:13" x14ac:dyDescent="0.25">
      <c r="G53" s="46"/>
    </row>
    <row r="54" spans="2:13" x14ac:dyDescent="0.25">
      <c r="F54" s="46"/>
      <c r="G54" s="46"/>
    </row>
  </sheetData>
  <mergeCells count="11">
    <mergeCell ref="B2:L2"/>
    <mergeCell ref="G50:H50"/>
    <mergeCell ref="B3:B4"/>
    <mergeCell ref="C3:C4"/>
    <mergeCell ref="D3:D4"/>
    <mergeCell ref="E3:E4"/>
    <mergeCell ref="F3:H3"/>
    <mergeCell ref="J50:K50"/>
    <mergeCell ref="J3:K3"/>
    <mergeCell ref="L3:L5"/>
    <mergeCell ref="B48:L48"/>
  </mergeCells>
  <phoneticPr fontId="11" type="noConversion"/>
  <pageMargins left="0.2" right="0.25" top="0.75" bottom="0.75" header="0.3" footer="0.3"/>
  <pageSetup paperSize="9" scale="62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2024-07-10T14:54:19Z</dcterms:modified>
</cp:coreProperties>
</file>