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5\25100 ICT\25I10102-1 Obnova infrastruktury SLT\04 Zadávací dokumentace\etapa 2\ZD 2025_10_21\"/>
    </mc:Choice>
  </mc:AlternateContent>
  <bookViews>
    <workbookView xWindow="-120" yWindow="-120" windowWidth="19488" windowHeight="7032"/>
  </bookViews>
  <sheets>
    <sheet name="List1" sheetId="1" r:id="rId1"/>
  </sheets>
  <definedNames>
    <definedName name="_xlnm._FilterDatabase" localSheetId="0" hidden="1">List1!$B$10:$F$17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3" i="1"/>
  <c r="F61" i="1"/>
  <c r="F67" i="1" l="1"/>
  <c r="F55" i="1" l="1"/>
  <c r="F53" i="1"/>
  <c r="F31" i="1"/>
  <c r="F37" i="1" s="1"/>
  <c r="F41" i="1"/>
  <c r="F47" i="1" s="1"/>
  <c r="F21" i="1" l="1"/>
  <c r="F27" i="1" s="1"/>
  <c r="F51" i="1"/>
  <c r="F57" i="1" s="1"/>
  <c r="F11" i="1" l="1"/>
  <c r="F69" i="1" s="1"/>
  <c r="F17" i="1" l="1"/>
</calcChain>
</file>

<file path=xl/sharedStrings.xml><?xml version="1.0" encoding="utf-8"?>
<sst xmlns="http://schemas.openxmlformats.org/spreadsheetml/2006/main" count="99" uniqueCount="64">
  <si>
    <t>Označení komponentu</t>
  </si>
  <si>
    <t>Technická specifikace</t>
  </si>
  <si>
    <t>Počet kusů</t>
  </si>
  <si>
    <t>Cena v Kč celkem bez DPH</t>
  </si>
  <si>
    <t>Poznámky:</t>
  </si>
  <si>
    <t>Slatinné lázně Třeboň, s.r.o., Lázeňská 1001, 379 01 Třeboň, IČ 25179896</t>
  </si>
  <si>
    <t>ÚČASTNÍK DOPLNÍ TAKTO OZNAČENÉ BUŇKY</t>
  </si>
  <si>
    <t>Jméno a příjmení oprávněného zástupce dodavatele</t>
  </si>
  <si>
    <t>Datum</t>
  </si>
  <si>
    <t>Podpis</t>
  </si>
  <si>
    <t>Cena v Kč za 1 ks bez DPH</t>
  </si>
  <si>
    <t>60 měsíců ON SITE  poskytovaná výrobcem nebo garantovaná autorizovaným servisním střediskem.</t>
  </si>
  <si>
    <t>Celkem bez DPH</t>
  </si>
  <si>
    <t>1) Veškeré zboží musí být nové, nerepasované, určené pro prodej v ČR, musí splňovat české normy a zákonné předpisy.</t>
  </si>
  <si>
    <t>Technická specifikace a cenová nabídka</t>
  </si>
  <si>
    <t>Celková nabídková cena</t>
  </si>
  <si>
    <t xml:space="preserve">2) Položky, kde není upřesněna délka záruční lhůty na 60 měsíců, podléhají záruční lhůtě dle občanského zákoníku. </t>
  </si>
  <si>
    <t>Disk</t>
  </si>
  <si>
    <t>Disk IBM 1,92 TB, FRU P/N: 02PX541</t>
  </si>
  <si>
    <t>Product number: 02PX541</t>
  </si>
  <si>
    <t>Záruka</t>
  </si>
  <si>
    <t>Záruka na disk</t>
  </si>
  <si>
    <t>Dodané zařízení musí být určené pro daný diskového úložiště IBM FlashSystem 5015, MTM: 4680-2P4, S/N:7811DB5 a musí být plně podporováno výrobcem diskového úložiště, včetně zajištěna servisní podpory.</t>
  </si>
  <si>
    <t>Switche SAN</t>
  </si>
  <si>
    <t>Záruka na switch</t>
  </si>
  <si>
    <t>Záruka na server</t>
  </si>
  <si>
    <t>Požadované vlastnosti</t>
  </si>
  <si>
    <t>60 měsíců ON SITE  poskytovaná výrobcem nebo garantovaná autorizovaným servisním střediskem. Servisní podpora zahrnuje softwarové aktualizace a výměnu vadného hardware do 15 dní</t>
  </si>
  <si>
    <t>Veeam Backup and Recovery</t>
  </si>
  <si>
    <t>Zálohovací SW</t>
  </si>
  <si>
    <t>Operační systém</t>
  </si>
  <si>
    <t>Windows Server 2025 Datacenter</t>
  </si>
  <si>
    <t>CAL licence</t>
  </si>
  <si>
    <t>16C licence pro 16C Windows Server 2025 Datacenter (pro kompletní za licencování dodaných serverů)</t>
  </si>
  <si>
    <t>Windows Server 2025 User CAL + Windows Server 2025 RDS User CAL</t>
  </si>
  <si>
    <t xml:space="preserve">Počet zálohovaných VM (pro potřeby „Instance Licensing“) 40 instancí. 
V rámci prodloužení stávající licence dojde ke změně na program VUL (Veeam Universal License)
Licence ID: D868A01C-D7C2-5922-D20B-B160EDD9FADD
Softwarová podpora po dobu minimálně 60 měsíců. 
</t>
  </si>
  <si>
    <t>Brocade G710 SAN switch
(nebo ekvivalentní produkt se stejnými parametry)</t>
  </si>
  <si>
    <t>Virtualizační servery</t>
  </si>
  <si>
    <t>1/ servery budou fyzicky nainstalovány a zapojeny (OOB managment a datové propojení)
2/ proběhne kompletní aktualizace firmware zařízení
3/ na servery bude nainstalováno příslušné softwarové vybavení (Windows Server)
4/ bude vytvořena testovací VM pro ověření datové konektivity</t>
  </si>
  <si>
    <t>SAN switche</t>
  </si>
  <si>
    <t>LAN switche</t>
  </si>
  <si>
    <t>1/ zařízení budou nakonfigurována (management IP, zapojení do stacku) a instalována do racku
2/ proběhne kompletní aktualizace firmware zařízení
3/ zařízení budou propojena se stávajícím core switchem pomocí LACP tak, aby byla zajištěna datová komunikace</t>
  </si>
  <si>
    <t>1/ switche budou fyzicky nainstalovány a zapojen OOB management
2/ proběhne kompletní aktualizace firmware zařízení
3/ konfigurace switchů tak, aby bylo možné propojit switche se stávající infrastrukturou
4/ dojde k propojení starých a nových switchů, tak, aby tvořily dvě fabriky
5/ dojde k přepojení diskových polí na nové switche</t>
  </si>
  <si>
    <t>1) Servery</t>
  </si>
  <si>
    <t>2) Switche SAN</t>
  </si>
  <si>
    <t>3) Switche LAN</t>
  </si>
  <si>
    <t>4) Rozšíření diskového úložiště</t>
  </si>
  <si>
    <t>5) Software</t>
  </si>
  <si>
    <t>6) Požadavky na provedení prací</t>
  </si>
  <si>
    <t>Obnova infrastruktury SLT - etapa 2</t>
  </si>
  <si>
    <t>……………………………..………………..…………………..………………………………..</t>
  </si>
  <si>
    <t>Zakázka:</t>
  </si>
  <si>
    <t>Zadavatel:</t>
  </si>
  <si>
    <t xml:space="preserve">Účastník: </t>
  </si>
  <si>
    <t>Cena v Kč za 1 kpl
 bez DPH</t>
  </si>
  <si>
    <t>Výška šasi maximálně 1U, určeno pro instalaci do 19“ racku.
Hloubka, včetně cable management, maximálně 775 mm.  
Min. 1 CPU s právě 32 jádry, základní frekvence min. 3,8 GHz, 
256 MB cache, podporující DDR5-4800. 
Výkon sestavy s jedním procesorem v testu SPEC CPU fp2017 
(https://www.spec.org/cpu2017/results/rfp2017/) minimálně 470 (Base).
Min. 768 GB DDR5 s rychlostí min. 4800 MT/s, minimálně 12 paměťových modulů.
Min. 2x 480 GB úložiště pro operační systém v RAID1, typu SSD/NVMe M.2, HotSwap.
Dva redundantní hot-plug napájecí zdroje, efektivita zdroje 95 % .
Redundantní ventilátory.
Fibre Channel HBA adapter, 32 Gb FC, dualport.
Jedna síťová karta s 2× 1GbE metalický port.
Dvě nezávislé LAN karty, každá s 2× 10 GbE metalický port.
Jedna síťová karta 2× 10/25 GbE SFP28, vybavená 25 GbE SR moduly.
Integrovaný out-of-band management, umožňující plnohodnotné ovládání
(vstup do BIOS, ovládání konzole serveru myší a klávesnicí, připojení ISO jako DVD.)
Trusted Platform Module (TPM) 2.0. 
Kompatibilita všech komponent pro běh Microsoft Hyper-V.
Součástí dodávky je také kompletní montážní příslušenství pro instalaci do racku
(ližiny, cable management arm, napájecí a UTP kabely). 
Metalické kabely musí být Cat6e, délka 5m.</t>
  </si>
  <si>
    <t>Počet aktivovaných portů 16 - osazených moduly.
Typ a rychlost portů 8/16/32 Gb FC SW.
Součástí dodávky je také kompletní montážní příslušenství pro instalaci do racku
(ližiny, cable management arm, napájecí a UTP kabely) .
Metalické kabely musí být Cat6e, délka 5m.
15x multimode kabel min OM3. délka 5 m.</t>
  </si>
  <si>
    <t>Součástí dodávky je Cisco Catalyst C9200-STACK-KIT a druhý zdroj, zajišťující nepřetržitý provoz při výpadku jednoho ze zdrojů.
Součástí dodávky je také kompletní montážní příslušenství pro instalaci do racku
(ližiny, cable management arm, napájecí a UTP kabely) .
Metalické kabely musí být Cat6e, délka 5m" .</t>
  </si>
  <si>
    <t>Switche LAN</t>
  </si>
  <si>
    <t>Kpl</t>
  </si>
  <si>
    <t>Požadavek</t>
  </si>
  <si>
    <t xml:space="preserve">Server
</t>
  </si>
  <si>
    <t xml:space="preserve">Dell PowerEdge R7615 (AMD EPYC 9374F 32C, 3,8 GHz)
(nebo ekvivalentní produkt se stejnými parametry)
</t>
  </si>
  <si>
    <t xml:space="preserve">Cisco Catalyst C9200L-48PXG-4X-E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</si>
</sst>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Protection="1">
      <protection locked="0"/>
    </xf>
    <xf numFmtId="44" fontId="2" fillId="0" borderId="0" xfId="0" applyNumberFormat="1" applyFont="1" applyProtection="1">
      <protection locked="0"/>
    </xf>
    <xf numFmtId="0" fontId="0" fillId="2" borderId="0" xfId="0" applyFill="1" applyAlignment="1" applyProtection="1">
      <alignment horizontal="left" wrapText="1"/>
      <protection locked="0"/>
    </xf>
    <xf numFmtId="4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10" fillId="4" borderId="0" xfId="2" applyFont="1" applyFill="1" applyAlignment="1" applyProtection="1">
      <alignment horizontal="left" vertical="center"/>
      <protection locked="0"/>
    </xf>
    <xf numFmtId="0" fontId="9" fillId="4" borderId="0" xfId="0" applyFont="1" applyFill="1" applyProtection="1"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44" fontId="8" fillId="4" borderId="1" xfId="1" applyFont="1" applyFill="1" applyBorder="1" applyAlignment="1" applyProtection="1">
      <alignment wrapText="1"/>
      <protection locked="0"/>
    </xf>
    <xf numFmtId="44" fontId="8" fillId="2" borderId="13" xfId="1" applyFont="1" applyFill="1" applyBorder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2" borderId="19" xfId="0" applyFont="1" applyFill="1" applyBorder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44" fontId="8" fillId="0" borderId="0" xfId="0" applyNumberFormat="1" applyFont="1" applyProtection="1">
      <protection locked="0"/>
    </xf>
    <xf numFmtId="0" fontId="9" fillId="2" borderId="11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 vertical="top" wrapText="1"/>
      <protection locked="0"/>
    </xf>
    <xf numFmtId="44" fontId="9" fillId="4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8" fillId="0" borderId="0" xfId="0" applyFont="1" applyAlignment="1" applyProtection="1">
      <alignment horizontal="left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0" fontId="9" fillId="0" borderId="9" xfId="0" applyFont="1" applyBorder="1" applyAlignment="1" applyProtection="1">
      <alignment vertical="top" wrapText="1"/>
    </xf>
    <xf numFmtId="0" fontId="11" fillId="0" borderId="1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0" fillId="0" borderId="0" xfId="0" applyProtection="1"/>
    <xf numFmtId="0" fontId="9" fillId="0" borderId="0" xfId="0" applyFont="1" applyProtection="1"/>
    <xf numFmtId="0" fontId="2" fillId="2" borderId="0" xfId="0" applyFont="1" applyFill="1" applyAlignment="1" applyProtection="1">
      <alignment vertical="top" wrapText="1"/>
    </xf>
    <xf numFmtId="0" fontId="8" fillId="2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horizontal="center" wrapText="1"/>
    </xf>
    <xf numFmtId="0" fontId="12" fillId="0" borderId="0" xfId="0" applyFont="1" applyAlignment="1">
      <alignment vertical="center"/>
    </xf>
    <xf numFmtId="44" fontId="8" fillId="4" borderId="26" xfId="1" applyFont="1" applyFill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vertical="top" wrapText="1"/>
    </xf>
    <xf numFmtId="0" fontId="9" fillId="0" borderId="10" xfId="0" applyFont="1" applyBorder="1" applyAlignment="1" applyProtection="1">
      <alignment vertical="top" wrapText="1"/>
    </xf>
    <xf numFmtId="0" fontId="9" fillId="2" borderId="21" xfId="0" applyFont="1" applyFill="1" applyBorder="1" applyAlignment="1" applyProtection="1">
      <alignment wrapText="1"/>
      <protection locked="0"/>
    </xf>
    <xf numFmtId="0" fontId="9" fillId="0" borderId="17" xfId="0" applyFont="1" applyBorder="1" applyAlignment="1" applyProtection="1">
      <protection locked="0"/>
    </xf>
    <xf numFmtId="44" fontId="8" fillId="0" borderId="18" xfId="0" applyNumberFormat="1" applyFont="1" applyBorder="1" applyProtection="1">
      <protection locked="0"/>
    </xf>
    <xf numFmtId="0" fontId="8" fillId="2" borderId="21" xfId="0" applyFont="1" applyFill="1" applyBorder="1" applyAlignment="1" applyProtection="1">
      <alignment wrapText="1"/>
      <protection locked="0"/>
    </xf>
    <xf numFmtId="44" fontId="8" fillId="2" borderId="19" xfId="1" applyFont="1" applyFill="1" applyBorder="1" applyAlignment="1" applyProtection="1">
      <alignment horizontal="center" wrapText="1"/>
      <protection locked="0"/>
    </xf>
    <xf numFmtId="0" fontId="8" fillId="0" borderId="27" xfId="0" applyFont="1" applyBorder="1" applyAlignment="1" applyProtection="1">
      <alignment horizontal="center" vertical="top" wrapText="1"/>
    </xf>
    <xf numFmtId="0" fontId="8" fillId="2" borderId="19" xfId="0" applyFont="1" applyFill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vertical="top" wrapText="1"/>
    </xf>
    <xf numFmtId="0" fontId="8" fillId="0" borderId="20" xfId="0" applyFont="1" applyBorder="1" applyAlignment="1" applyProtection="1">
      <alignment vertical="top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</xf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8" fillId="5" borderId="29" xfId="0" applyFont="1" applyFill="1" applyBorder="1" applyAlignment="1" applyProtection="1">
      <alignment vertical="top" wrapText="1"/>
    </xf>
    <xf numFmtId="0" fontId="9" fillId="5" borderId="26" xfId="0" applyFont="1" applyFill="1" applyBorder="1" applyAlignment="1" applyProtection="1">
      <alignment vertical="top" wrapText="1"/>
    </xf>
    <xf numFmtId="0" fontId="10" fillId="5" borderId="14" xfId="0" applyFont="1" applyFill="1" applyBorder="1" applyAlignment="1" applyProtection="1">
      <alignment vertical="top" wrapText="1"/>
    </xf>
    <xf numFmtId="0" fontId="10" fillId="5" borderId="15" xfId="0" applyFont="1" applyFill="1" applyBorder="1" applyAlignment="1" applyProtection="1">
      <alignment vertical="top" wrapText="1"/>
    </xf>
    <xf numFmtId="0" fontId="8" fillId="5" borderId="8" xfId="0" applyFont="1" applyFill="1" applyBorder="1" applyAlignment="1" applyProtection="1">
      <alignment vertical="top" wrapText="1"/>
    </xf>
    <xf numFmtId="0" fontId="8" fillId="5" borderId="2" xfId="0" applyFont="1" applyFill="1" applyBorder="1" applyAlignment="1" applyProtection="1">
      <alignment vertical="top" wrapText="1"/>
    </xf>
    <xf numFmtId="0" fontId="8" fillId="5" borderId="7" xfId="0" applyFont="1" applyFill="1" applyBorder="1" applyAlignment="1" applyProtection="1">
      <alignment vertical="top" wrapText="1"/>
    </xf>
    <xf numFmtId="0" fontId="9" fillId="5" borderId="23" xfId="0" applyFont="1" applyFill="1" applyBorder="1" applyAlignment="1" applyProtection="1">
      <alignment vertical="top" wrapText="1"/>
    </xf>
    <xf numFmtId="0" fontId="11" fillId="0" borderId="21" xfId="0" applyFont="1" applyBorder="1" applyAlignment="1" applyProtection="1">
      <alignment horizontal="left" vertical="top" wrapText="1"/>
    </xf>
    <xf numFmtId="0" fontId="11" fillId="0" borderId="22" xfId="0" applyFont="1" applyBorder="1" applyAlignment="1" applyProtection="1">
      <alignment horizontal="left" vertical="top" wrapText="1"/>
    </xf>
    <xf numFmtId="0" fontId="11" fillId="5" borderId="15" xfId="0" applyFont="1" applyFill="1" applyBorder="1" applyAlignment="1" applyProtection="1">
      <alignment vertical="top" wrapText="1"/>
    </xf>
    <xf numFmtId="0" fontId="8" fillId="5" borderId="14" xfId="0" applyFont="1" applyFill="1" applyBorder="1" applyAlignment="1" applyProtection="1">
      <alignment vertical="top" wrapText="1"/>
    </xf>
    <xf numFmtId="0" fontId="9" fillId="5" borderId="15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9" fillId="0" borderId="24" xfId="0" applyFont="1" applyBorder="1" applyAlignment="1" applyProtection="1">
      <alignment horizontal="left" vertical="top" wrapText="1"/>
    </xf>
    <xf numFmtId="0" fontId="9" fillId="0" borderId="22" xfId="0" applyFont="1" applyBorder="1" applyAlignment="1" applyProtection="1">
      <alignment horizontal="left" vertical="top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8" fillId="0" borderId="0" xfId="0" applyFont="1" applyProtection="1"/>
    <xf numFmtId="0" fontId="4" fillId="0" borderId="0" xfId="0" applyFont="1" applyProtection="1"/>
    <xf numFmtId="0" fontId="9" fillId="0" borderId="0" xfId="0" applyFont="1" applyProtection="1"/>
    <xf numFmtId="0" fontId="8" fillId="0" borderId="12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vertical="top" wrapText="1"/>
    </xf>
    <xf numFmtId="0" fontId="8" fillId="0" borderId="20" xfId="0" applyFont="1" applyBorder="1" applyAlignment="1" applyProtection="1">
      <alignment vertical="top" wrapText="1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0"/>
  <sheetViews>
    <sheetView showGridLines="0" tabSelected="1" zoomScale="70" zoomScaleNormal="70" workbookViewId="0">
      <selection activeCell="C14" sqref="C14"/>
    </sheetView>
  </sheetViews>
  <sheetFormatPr defaultColWidth="9.109375" defaultRowHeight="14.4" x14ac:dyDescent="0.3"/>
  <cols>
    <col min="1" max="1" width="2.88671875" style="9" customWidth="1"/>
    <col min="2" max="2" width="54.44140625" style="9" customWidth="1"/>
    <col min="3" max="3" width="42.88671875" style="9" customWidth="1"/>
    <col min="4" max="4" width="17.77734375" style="9" bestFit="1" customWidth="1"/>
    <col min="5" max="5" width="22.88671875" style="9" customWidth="1"/>
    <col min="6" max="6" width="31.5546875" style="9" customWidth="1"/>
    <col min="7" max="7" width="15.44140625" style="9" bestFit="1" customWidth="1"/>
    <col min="8" max="16384" width="9.109375" style="9"/>
  </cols>
  <sheetData>
    <row r="1" spans="2:6" ht="21" x14ac:dyDescent="0.4">
      <c r="B1" s="26" t="s">
        <v>14</v>
      </c>
    </row>
    <row r="2" spans="2:6" ht="9.6" customHeight="1" x14ac:dyDescent="0.3"/>
    <row r="3" spans="2:6" ht="15.6" x14ac:dyDescent="0.3">
      <c r="B3" s="10" t="s">
        <v>6</v>
      </c>
      <c r="C3" s="10"/>
      <c r="D3" s="24"/>
      <c r="E3" s="24"/>
    </row>
    <row r="4" spans="2:6" ht="15.6" x14ac:dyDescent="0.3">
      <c r="B4" s="27" t="s">
        <v>51</v>
      </c>
      <c r="C4" s="88" t="s">
        <v>49</v>
      </c>
      <c r="D4" s="89"/>
      <c r="E4" s="24"/>
    </row>
    <row r="5" spans="2:6" ht="15.6" x14ac:dyDescent="0.3">
      <c r="B5" s="27" t="s">
        <v>52</v>
      </c>
      <c r="C5" s="90" t="s">
        <v>5</v>
      </c>
      <c r="D5" s="91"/>
      <c r="E5" s="24"/>
    </row>
    <row r="6" spans="2:6" ht="15.6" x14ac:dyDescent="0.3">
      <c r="B6" s="24"/>
      <c r="C6" s="24"/>
      <c r="D6" s="24"/>
      <c r="E6" s="24"/>
    </row>
    <row r="7" spans="2:6" ht="15.6" x14ac:dyDescent="0.3">
      <c r="B7" s="27" t="s">
        <v>53</v>
      </c>
      <c r="C7" s="4" t="s">
        <v>50</v>
      </c>
      <c r="D7" s="11"/>
      <c r="E7" s="11"/>
    </row>
    <row r="8" spans="2:6" ht="10.199999999999999" customHeight="1" x14ac:dyDescent="0.3">
      <c r="B8" s="40"/>
    </row>
    <row r="9" spans="2:6" ht="20.25" customHeight="1" thickBot="1" x14ac:dyDescent="0.45">
      <c r="B9" s="28" t="s">
        <v>43</v>
      </c>
      <c r="C9" s="3"/>
      <c r="D9" s="3"/>
      <c r="E9" s="3"/>
      <c r="F9" s="3"/>
    </row>
    <row r="10" spans="2:6" ht="31.8" thickBot="1" x14ac:dyDescent="0.35">
      <c r="B10" s="30" t="s">
        <v>0</v>
      </c>
      <c r="C10" s="31" t="s">
        <v>1</v>
      </c>
      <c r="D10" s="31" t="s">
        <v>2</v>
      </c>
      <c r="E10" s="12" t="s">
        <v>10</v>
      </c>
      <c r="F10" s="13" t="s">
        <v>3</v>
      </c>
    </row>
    <row r="11" spans="2:6" ht="31.8" customHeight="1" x14ac:dyDescent="0.3">
      <c r="B11" s="72" t="s">
        <v>61</v>
      </c>
      <c r="C11" s="80"/>
      <c r="D11" s="60">
        <v>1</v>
      </c>
      <c r="E11" s="14">
        <v>0</v>
      </c>
      <c r="F11" s="15">
        <f>E11*D11</f>
        <v>0</v>
      </c>
    </row>
    <row r="12" spans="2:6" ht="34.200000000000003" customHeight="1" x14ac:dyDescent="0.3">
      <c r="B12" s="32" t="s">
        <v>62</v>
      </c>
      <c r="C12" s="33"/>
      <c r="D12" s="64"/>
      <c r="E12" s="16"/>
      <c r="F12" s="68"/>
    </row>
    <row r="13" spans="2:6" ht="15.6" x14ac:dyDescent="0.3">
      <c r="B13" s="74" t="s">
        <v>20</v>
      </c>
      <c r="C13" s="75"/>
      <c r="D13" s="64"/>
      <c r="E13" s="16"/>
      <c r="F13" s="68"/>
    </row>
    <row r="14" spans="2:6" ht="46.8" x14ac:dyDescent="0.3">
      <c r="B14" s="32" t="s">
        <v>25</v>
      </c>
      <c r="C14" s="33" t="s">
        <v>11</v>
      </c>
      <c r="D14" s="64"/>
      <c r="E14" s="16"/>
      <c r="F14" s="68"/>
    </row>
    <row r="15" spans="2:6" ht="15.6" x14ac:dyDescent="0.3">
      <c r="B15" s="74" t="s">
        <v>26</v>
      </c>
      <c r="C15" s="75"/>
      <c r="D15" s="64"/>
      <c r="E15" s="16"/>
      <c r="F15" s="68"/>
    </row>
    <row r="16" spans="2:6" ht="368.25" customHeight="1" thickBot="1" x14ac:dyDescent="0.35">
      <c r="B16" s="84" t="s">
        <v>55</v>
      </c>
      <c r="C16" s="85"/>
      <c r="D16" s="65"/>
      <c r="E16" s="17"/>
      <c r="F16" s="69"/>
    </row>
    <row r="17" spans="2:6" ht="15.6" x14ac:dyDescent="0.3">
      <c r="B17" s="36"/>
      <c r="C17" s="37" t="s">
        <v>12</v>
      </c>
      <c r="D17" s="42"/>
      <c r="E17" s="2"/>
      <c r="F17" s="19">
        <f>SUM(F11)</f>
        <v>0</v>
      </c>
    </row>
    <row r="18" spans="2:6" ht="5.4" customHeight="1" x14ac:dyDescent="0.3">
      <c r="B18" s="36"/>
      <c r="C18" s="37"/>
      <c r="D18" s="42"/>
      <c r="E18" s="2"/>
      <c r="F18" s="5"/>
    </row>
    <row r="19" spans="2:6" ht="20.25" customHeight="1" thickBot="1" x14ac:dyDescent="0.45">
      <c r="B19" s="28" t="s">
        <v>44</v>
      </c>
      <c r="C19" s="28"/>
      <c r="D19" s="28"/>
      <c r="E19" s="8"/>
      <c r="F19" s="8"/>
    </row>
    <row r="20" spans="2:6" ht="31.8" thickBot="1" x14ac:dyDescent="0.35">
      <c r="B20" s="30" t="s">
        <v>0</v>
      </c>
      <c r="C20" s="31" t="s">
        <v>1</v>
      </c>
      <c r="D20" s="31" t="s">
        <v>2</v>
      </c>
      <c r="E20" s="12" t="s">
        <v>10</v>
      </c>
      <c r="F20" s="13" t="s">
        <v>3</v>
      </c>
    </row>
    <row r="21" spans="2:6" ht="23.4" customHeight="1" x14ac:dyDescent="0.3">
      <c r="B21" s="72" t="s">
        <v>23</v>
      </c>
      <c r="C21" s="80"/>
      <c r="D21" s="92">
        <v>2</v>
      </c>
      <c r="E21" s="14">
        <v>0</v>
      </c>
      <c r="F21" s="15">
        <f>E21*D21</f>
        <v>0</v>
      </c>
    </row>
    <row r="22" spans="2:6" ht="37.5" customHeight="1" x14ac:dyDescent="0.3">
      <c r="B22" s="32" t="s">
        <v>36</v>
      </c>
      <c r="C22" s="33"/>
      <c r="D22" s="93"/>
      <c r="E22" s="21"/>
      <c r="F22" s="68"/>
    </row>
    <row r="23" spans="2:6" ht="15.6" x14ac:dyDescent="0.3">
      <c r="B23" s="74" t="s">
        <v>20</v>
      </c>
      <c r="C23" s="75"/>
      <c r="D23" s="93"/>
      <c r="E23" s="21"/>
      <c r="F23" s="68"/>
    </row>
    <row r="24" spans="2:6" ht="93.6" x14ac:dyDescent="0.3">
      <c r="B24" s="32" t="s">
        <v>24</v>
      </c>
      <c r="C24" s="33" t="s">
        <v>27</v>
      </c>
      <c r="D24" s="93"/>
      <c r="E24" s="21"/>
      <c r="F24" s="68"/>
    </row>
    <row r="25" spans="2:6" ht="15.6" x14ac:dyDescent="0.3">
      <c r="B25" s="76" t="s">
        <v>26</v>
      </c>
      <c r="C25" s="77"/>
      <c r="D25" s="93"/>
      <c r="E25" s="21"/>
      <c r="F25" s="68"/>
    </row>
    <row r="26" spans="2:6" ht="113.25" customHeight="1" thickBot="1" x14ac:dyDescent="0.35">
      <c r="B26" s="84" t="s">
        <v>56</v>
      </c>
      <c r="C26" s="85"/>
      <c r="D26" s="94"/>
      <c r="E26" s="20"/>
      <c r="F26" s="69"/>
    </row>
    <row r="27" spans="2:6" ht="15.6" x14ac:dyDescent="0.3">
      <c r="B27" s="38"/>
      <c r="C27" s="37" t="s">
        <v>12</v>
      </c>
      <c r="D27" s="43"/>
      <c r="E27" s="18"/>
      <c r="F27" s="19">
        <f>SUM(F21)</f>
        <v>0</v>
      </c>
    </row>
    <row r="28" spans="2:6" ht="12.6" customHeight="1" x14ac:dyDescent="0.3">
      <c r="B28" s="38"/>
      <c r="C28" s="37"/>
      <c r="D28" s="43"/>
      <c r="E28" s="18"/>
      <c r="F28" s="19"/>
    </row>
    <row r="29" spans="2:6" ht="20.25" customHeight="1" thickBot="1" x14ac:dyDescent="0.45">
      <c r="B29" s="28" t="s">
        <v>45</v>
      </c>
      <c r="C29" s="28"/>
      <c r="D29" s="28"/>
      <c r="E29" s="8"/>
      <c r="F29" s="8"/>
    </row>
    <row r="30" spans="2:6" ht="31.8" thickBot="1" x14ac:dyDescent="0.35">
      <c r="B30" s="30" t="s">
        <v>0</v>
      </c>
      <c r="C30" s="31" t="s">
        <v>1</v>
      </c>
      <c r="D30" s="31" t="s">
        <v>2</v>
      </c>
      <c r="E30" s="12" t="s">
        <v>10</v>
      </c>
      <c r="F30" s="13" t="s">
        <v>3</v>
      </c>
    </row>
    <row r="31" spans="2:6" ht="24" customHeight="1" x14ac:dyDescent="0.3">
      <c r="B31" s="72" t="s">
        <v>58</v>
      </c>
      <c r="C31" s="80"/>
      <c r="D31" s="59">
        <v>2</v>
      </c>
      <c r="E31" s="14">
        <v>0</v>
      </c>
      <c r="F31" s="15">
        <f>E31*D31</f>
        <v>0</v>
      </c>
    </row>
    <row r="32" spans="2:6" ht="25.2" customHeight="1" x14ac:dyDescent="0.3">
      <c r="B32" s="32" t="s">
        <v>63</v>
      </c>
      <c r="C32" s="33"/>
      <c r="D32" s="57"/>
      <c r="E32" s="21"/>
      <c r="F32" s="68"/>
    </row>
    <row r="33" spans="2:6" ht="15.6" x14ac:dyDescent="0.3">
      <c r="B33" s="74" t="s">
        <v>20</v>
      </c>
      <c r="C33" s="75"/>
      <c r="D33" s="57"/>
      <c r="E33" s="21"/>
      <c r="F33" s="68"/>
    </row>
    <row r="34" spans="2:6" ht="81" customHeight="1" x14ac:dyDescent="0.3">
      <c r="B34" s="32" t="s">
        <v>24</v>
      </c>
      <c r="C34" s="33" t="s">
        <v>27</v>
      </c>
      <c r="D34" s="57"/>
      <c r="E34" s="21"/>
      <c r="F34" s="68"/>
    </row>
    <row r="35" spans="2:6" ht="15.6" x14ac:dyDescent="0.3">
      <c r="B35" s="76" t="s">
        <v>26</v>
      </c>
      <c r="C35" s="77"/>
      <c r="D35" s="57"/>
      <c r="E35" s="21"/>
      <c r="F35" s="68"/>
    </row>
    <row r="36" spans="2:6" ht="105" customHeight="1" thickBot="1" x14ac:dyDescent="0.35">
      <c r="B36" s="84" t="s">
        <v>57</v>
      </c>
      <c r="C36" s="85"/>
      <c r="D36" s="58"/>
      <c r="E36" s="20"/>
      <c r="F36" s="69"/>
    </row>
    <row r="37" spans="2:6" ht="15.6" x14ac:dyDescent="0.3">
      <c r="B37" s="38"/>
      <c r="C37" s="37" t="s">
        <v>12</v>
      </c>
      <c r="D37" s="43"/>
      <c r="E37" s="18"/>
      <c r="F37" s="19">
        <f>SUM(F31)</f>
        <v>0</v>
      </c>
    </row>
    <row r="38" spans="2:6" ht="15.6" x14ac:dyDescent="0.3">
      <c r="B38" s="38"/>
      <c r="C38" s="37"/>
      <c r="D38" s="43"/>
      <c r="E38" s="18"/>
      <c r="F38" s="19"/>
    </row>
    <row r="39" spans="2:6" ht="19.8" customHeight="1" thickBot="1" x14ac:dyDescent="0.45">
      <c r="B39" s="28" t="s">
        <v>46</v>
      </c>
      <c r="C39" s="28"/>
      <c r="D39" s="28"/>
      <c r="E39" s="8"/>
      <c r="F39" s="8"/>
    </row>
    <row r="40" spans="2:6" ht="30" customHeight="1" thickBot="1" x14ac:dyDescent="0.35">
      <c r="B40" s="30" t="s">
        <v>0</v>
      </c>
      <c r="C40" s="31" t="s">
        <v>1</v>
      </c>
      <c r="D40" s="31" t="s">
        <v>2</v>
      </c>
      <c r="E40" s="12" t="s">
        <v>10</v>
      </c>
      <c r="F40" s="13" t="s">
        <v>3</v>
      </c>
    </row>
    <row r="41" spans="2:6" ht="24" customHeight="1" x14ac:dyDescent="0.3">
      <c r="B41" s="72" t="s">
        <v>17</v>
      </c>
      <c r="C41" s="73"/>
      <c r="D41" s="59">
        <v>5</v>
      </c>
      <c r="E41" s="14">
        <v>0</v>
      </c>
      <c r="F41" s="15">
        <f>E41*D41</f>
        <v>0</v>
      </c>
    </row>
    <row r="42" spans="2:6" ht="15.6" x14ac:dyDescent="0.3">
      <c r="B42" s="32" t="s">
        <v>18</v>
      </c>
      <c r="C42" s="33" t="s">
        <v>19</v>
      </c>
      <c r="D42" s="66"/>
      <c r="E42" s="21"/>
      <c r="F42" s="68"/>
    </row>
    <row r="43" spans="2:6" ht="21.6" customHeight="1" x14ac:dyDescent="0.3">
      <c r="B43" s="74" t="s">
        <v>20</v>
      </c>
      <c r="C43" s="75"/>
      <c r="D43" s="66"/>
      <c r="E43" s="21"/>
      <c r="F43" s="68"/>
    </row>
    <row r="44" spans="2:6" ht="46.8" x14ac:dyDescent="0.3">
      <c r="B44" s="32" t="s">
        <v>21</v>
      </c>
      <c r="C44" s="33" t="s">
        <v>11</v>
      </c>
      <c r="D44" s="66"/>
      <c r="E44" s="21"/>
      <c r="F44" s="68"/>
    </row>
    <row r="45" spans="2:6" ht="23.4" customHeight="1" x14ac:dyDescent="0.3">
      <c r="B45" s="76" t="s">
        <v>26</v>
      </c>
      <c r="C45" s="77"/>
      <c r="D45" s="66"/>
      <c r="E45" s="21"/>
      <c r="F45" s="68"/>
    </row>
    <row r="46" spans="2:6" ht="48" customHeight="1" thickBot="1" x14ac:dyDescent="0.35">
      <c r="B46" s="78" t="s">
        <v>22</v>
      </c>
      <c r="C46" s="79"/>
      <c r="D46" s="67"/>
      <c r="E46" s="20"/>
      <c r="F46" s="69"/>
    </row>
    <row r="47" spans="2:6" ht="15.6" x14ac:dyDescent="0.3">
      <c r="B47" s="38"/>
      <c r="C47" s="37" t="s">
        <v>12</v>
      </c>
      <c r="D47" s="43"/>
      <c r="E47" s="18"/>
      <c r="F47" s="19">
        <f>SUM(F41)</f>
        <v>0</v>
      </c>
    </row>
    <row r="48" spans="2:6" x14ac:dyDescent="0.3">
      <c r="B48" s="36"/>
      <c r="C48" s="39"/>
      <c r="D48" s="42"/>
      <c r="E48" s="2"/>
      <c r="F48" s="5"/>
    </row>
    <row r="49" spans="2:6" ht="21.6" thickBot="1" x14ac:dyDescent="0.45">
      <c r="B49" s="28" t="s">
        <v>47</v>
      </c>
      <c r="C49" s="29"/>
      <c r="D49" s="29"/>
      <c r="E49" s="3"/>
      <c r="F49" s="3"/>
    </row>
    <row r="50" spans="2:6" ht="31.8" thickBot="1" x14ac:dyDescent="0.35">
      <c r="B50" s="30" t="s">
        <v>0</v>
      </c>
      <c r="C50" s="31" t="s">
        <v>1</v>
      </c>
      <c r="D50" s="31" t="s">
        <v>2</v>
      </c>
      <c r="E50" s="12" t="s">
        <v>10</v>
      </c>
      <c r="F50" s="13" t="s">
        <v>3</v>
      </c>
    </row>
    <row r="51" spans="2:6" ht="29.4" customHeight="1" x14ac:dyDescent="0.3">
      <c r="B51" s="81" t="s">
        <v>29</v>
      </c>
      <c r="C51" s="82"/>
      <c r="D51" s="60">
        <v>1</v>
      </c>
      <c r="E51" s="47">
        <v>0</v>
      </c>
      <c r="F51" s="15">
        <f>E51*D51</f>
        <v>0</v>
      </c>
    </row>
    <row r="52" spans="2:6" ht="146.25" customHeight="1" thickBot="1" x14ac:dyDescent="0.35">
      <c r="B52" s="48" t="s">
        <v>28</v>
      </c>
      <c r="C52" s="49" t="s">
        <v>35</v>
      </c>
      <c r="D52" s="55"/>
      <c r="E52" s="50"/>
      <c r="F52" s="51"/>
    </row>
    <row r="53" spans="2:6" ht="24" customHeight="1" x14ac:dyDescent="0.3">
      <c r="B53" s="81" t="s">
        <v>30</v>
      </c>
      <c r="C53" s="82"/>
      <c r="D53" s="60">
        <v>6</v>
      </c>
      <c r="E53" s="47">
        <v>0</v>
      </c>
      <c r="F53" s="15">
        <f>E53*D53</f>
        <v>0</v>
      </c>
    </row>
    <row r="54" spans="2:6" ht="47.4" thickBot="1" x14ac:dyDescent="0.35">
      <c r="B54" s="34" t="s">
        <v>31</v>
      </c>
      <c r="C54" s="49" t="s">
        <v>33</v>
      </c>
      <c r="D54" s="55"/>
      <c r="E54" s="17"/>
      <c r="F54" s="51"/>
    </row>
    <row r="55" spans="2:6" ht="21.6" customHeight="1" x14ac:dyDescent="0.3">
      <c r="B55" s="70" t="s">
        <v>32</v>
      </c>
      <c r="C55" s="71"/>
      <c r="D55" s="62">
        <v>175</v>
      </c>
      <c r="E55" s="47">
        <v>0</v>
      </c>
      <c r="F55" s="15">
        <f>E55*D55</f>
        <v>0</v>
      </c>
    </row>
    <row r="56" spans="2:6" ht="31.8" thickBot="1" x14ac:dyDescent="0.35">
      <c r="B56" s="34" t="s">
        <v>34</v>
      </c>
      <c r="C56" s="35"/>
      <c r="D56" s="56"/>
      <c r="E56" s="53"/>
      <c r="F56" s="52"/>
    </row>
    <row r="57" spans="2:6" ht="15.6" x14ac:dyDescent="0.3">
      <c r="B57" s="38"/>
      <c r="C57" s="37" t="s">
        <v>12</v>
      </c>
      <c r="D57" s="42"/>
      <c r="E57" s="2"/>
      <c r="F57" s="19">
        <f>SUM(F51+F53+F55)</f>
        <v>0</v>
      </c>
    </row>
    <row r="58" spans="2:6" ht="15.75" customHeight="1" x14ac:dyDescent="0.3">
      <c r="B58" s="36"/>
      <c r="C58" s="39"/>
      <c r="D58" s="42"/>
      <c r="E58" s="2"/>
      <c r="F58" s="5"/>
    </row>
    <row r="59" spans="2:6" ht="21.6" thickBot="1" x14ac:dyDescent="0.45">
      <c r="B59" s="28" t="s">
        <v>48</v>
      </c>
      <c r="C59" s="29"/>
      <c r="D59" s="29"/>
      <c r="E59" s="3"/>
      <c r="F59" s="3"/>
    </row>
    <row r="60" spans="2:6" ht="31.8" thickBot="1" x14ac:dyDescent="0.35">
      <c r="B60" s="86" t="s">
        <v>60</v>
      </c>
      <c r="C60" s="87"/>
      <c r="D60" s="31" t="s">
        <v>59</v>
      </c>
      <c r="E60" s="12" t="s">
        <v>54</v>
      </c>
      <c r="F60" s="13" t="s">
        <v>3</v>
      </c>
    </row>
    <row r="61" spans="2:6" ht="25.8" customHeight="1" x14ac:dyDescent="0.3">
      <c r="B61" s="81" t="s">
        <v>37</v>
      </c>
      <c r="C61" s="82"/>
      <c r="D61" s="60">
        <v>1</v>
      </c>
      <c r="E61" s="47">
        <v>0</v>
      </c>
      <c r="F61" s="15">
        <f>E61*D61</f>
        <v>0</v>
      </c>
    </row>
    <row r="62" spans="2:6" ht="72.75" customHeight="1" thickBot="1" x14ac:dyDescent="0.35">
      <c r="B62" s="84" t="s">
        <v>38</v>
      </c>
      <c r="C62" s="85"/>
      <c r="D62" s="61"/>
      <c r="E62" s="54"/>
      <c r="F62" s="51"/>
    </row>
    <row r="63" spans="2:6" ht="26.4" customHeight="1" x14ac:dyDescent="0.3">
      <c r="B63" s="81" t="s">
        <v>39</v>
      </c>
      <c r="C63" s="82"/>
      <c r="D63" s="60">
        <v>1</v>
      </c>
      <c r="E63" s="47">
        <v>0</v>
      </c>
      <c r="F63" s="15">
        <f>E63*D63</f>
        <v>0</v>
      </c>
    </row>
    <row r="64" spans="2:6" ht="87" customHeight="1" thickBot="1" x14ac:dyDescent="0.35">
      <c r="B64" s="84" t="s">
        <v>42</v>
      </c>
      <c r="C64" s="85"/>
      <c r="D64" s="61"/>
      <c r="E64" s="54"/>
      <c r="F64" s="51"/>
    </row>
    <row r="65" spans="2:6" ht="24" customHeight="1" x14ac:dyDescent="0.3">
      <c r="B65" s="70" t="s">
        <v>40</v>
      </c>
      <c r="C65" s="71"/>
      <c r="D65" s="62">
        <v>1</v>
      </c>
      <c r="E65" s="47">
        <v>0</v>
      </c>
      <c r="F65" s="15">
        <f>E65*D65</f>
        <v>0</v>
      </c>
    </row>
    <row r="66" spans="2:6" ht="68.25" customHeight="1" thickBot="1" x14ac:dyDescent="0.35">
      <c r="B66" s="84" t="s">
        <v>41</v>
      </c>
      <c r="C66" s="85"/>
      <c r="D66" s="63"/>
      <c r="E66" s="54"/>
      <c r="F66" s="52"/>
    </row>
    <row r="67" spans="2:6" ht="15.6" x14ac:dyDescent="0.3">
      <c r="B67" s="38"/>
      <c r="C67" s="37" t="s">
        <v>12</v>
      </c>
      <c r="D67" s="42"/>
      <c r="E67" s="2"/>
      <c r="F67" s="5">
        <f>SUM(F61,F63,F65)</f>
        <v>0</v>
      </c>
    </row>
    <row r="68" spans="2:6" ht="18" x14ac:dyDescent="0.3">
      <c r="B68" s="36"/>
      <c r="C68" s="39"/>
      <c r="D68" s="44"/>
      <c r="E68" s="25"/>
    </row>
    <row r="69" spans="2:6" ht="21" x14ac:dyDescent="0.4">
      <c r="B69" s="40"/>
      <c r="C69" s="26" t="s">
        <v>15</v>
      </c>
      <c r="D69" s="45"/>
      <c r="E69" s="1"/>
      <c r="F69" s="7">
        <f>SUM(F11+F21+F31+F41+F51+F53+F55+F61+F63+F65)</f>
        <v>0</v>
      </c>
    </row>
    <row r="70" spans="2:6" ht="15.6" x14ac:dyDescent="0.3">
      <c r="B70" s="83" t="s">
        <v>4</v>
      </c>
      <c r="C70" s="83"/>
      <c r="D70" s="41"/>
      <c r="E70" s="6"/>
      <c r="F70" s="6"/>
    </row>
    <row r="71" spans="2:6" ht="15.6" x14ac:dyDescent="0.3">
      <c r="B71" s="41" t="s">
        <v>13</v>
      </c>
      <c r="C71" s="41"/>
      <c r="D71" s="41"/>
      <c r="E71" s="6"/>
      <c r="F71" s="6"/>
    </row>
    <row r="72" spans="2:6" ht="15.6" x14ac:dyDescent="0.3">
      <c r="B72" s="41" t="s">
        <v>16</v>
      </c>
      <c r="C72" s="41"/>
      <c r="D72" s="41"/>
      <c r="E72" s="6"/>
      <c r="F72" s="6"/>
    </row>
    <row r="73" spans="2:6" ht="15.6" x14ac:dyDescent="0.3">
      <c r="B73" s="24"/>
      <c r="C73" s="24"/>
    </row>
    <row r="74" spans="2:6" ht="29.4" customHeight="1" x14ac:dyDescent="0.3">
      <c r="B74" s="22" t="s">
        <v>7</v>
      </c>
      <c r="C74" s="23"/>
    </row>
    <row r="75" spans="2:6" ht="27.6" customHeight="1" x14ac:dyDescent="0.3">
      <c r="B75" s="22" t="s">
        <v>8</v>
      </c>
      <c r="C75" s="23"/>
    </row>
    <row r="76" spans="2:6" ht="34.200000000000003" customHeight="1" x14ac:dyDescent="0.3">
      <c r="B76" s="22" t="s">
        <v>9</v>
      </c>
      <c r="C76" s="23"/>
    </row>
    <row r="79" spans="2:6" x14ac:dyDescent="0.3">
      <c r="B79" s="46"/>
    </row>
    <row r="80" spans="2:6" x14ac:dyDescent="0.3">
      <c r="B80" s="46"/>
    </row>
  </sheetData>
  <sheetProtection formatCells="0" formatColumns="0" formatRows="0" selectLockedCells="1" autoFilter="0" pivotTables="0"/>
  <autoFilter ref="B10:F17"/>
  <mergeCells count="34">
    <mergeCell ref="C4:D4"/>
    <mergeCell ref="C5:D5"/>
    <mergeCell ref="B13:C13"/>
    <mergeCell ref="B51:C51"/>
    <mergeCell ref="B25:C25"/>
    <mergeCell ref="D21:D26"/>
    <mergeCell ref="B11:C11"/>
    <mergeCell ref="B70:C70"/>
    <mergeCell ref="B15:C15"/>
    <mergeCell ref="B23:C23"/>
    <mergeCell ref="B21:C21"/>
    <mergeCell ref="B16:C16"/>
    <mergeCell ref="B26:C26"/>
    <mergeCell ref="B36:C36"/>
    <mergeCell ref="B60:C60"/>
    <mergeCell ref="B62:C62"/>
    <mergeCell ref="B64:C64"/>
    <mergeCell ref="B66:C66"/>
    <mergeCell ref="B61:C61"/>
    <mergeCell ref="B63:C63"/>
    <mergeCell ref="B65:C65"/>
    <mergeCell ref="F22:F26"/>
    <mergeCell ref="B55:C55"/>
    <mergeCell ref="F12:F16"/>
    <mergeCell ref="B41:C41"/>
    <mergeCell ref="F42:F46"/>
    <mergeCell ref="B43:C43"/>
    <mergeCell ref="B45:C45"/>
    <mergeCell ref="B46:C46"/>
    <mergeCell ref="B31:C31"/>
    <mergeCell ref="B53:C53"/>
    <mergeCell ref="F32:F36"/>
    <mergeCell ref="B33:C33"/>
    <mergeCell ref="B35:C35"/>
  </mergeCells>
  <pageMargins left="0.51181102362204722" right="0.51181102362204722" top="0.51181102362204722" bottom="0.51181102362204722" header="0.31496062992125984" footer="0.31496062992125984"/>
  <pageSetup paperSize="9" scale="53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Uhlířová Eva</cp:lastModifiedBy>
  <cp:lastPrinted>2025-10-22T13:15:51Z</cp:lastPrinted>
  <dcterms:created xsi:type="dcterms:W3CDTF">2021-09-16T07:02:36Z</dcterms:created>
  <dcterms:modified xsi:type="dcterms:W3CDTF">2025-10-22T13:15:59Z</dcterms:modified>
</cp:coreProperties>
</file>