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<sst xmlns="http://schemas.openxmlformats.org/spreadsheetml/2006/main" count="800" uniqueCount="340">
  <si>
    <t>ASPE10</t>
  </si>
  <si>
    <t>S</t>
  </si>
  <si>
    <t>Firma: Ing. František Stráský - Ateliér SIS</t>
  </si>
  <si>
    <t>Soupis prací objektu</t>
  </si>
  <si>
    <t xml:space="preserve">Stavba: </t>
  </si>
  <si>
    <t>21021</t>
  </si>
  <si>
    <t>Stezka Nová Hlína – Stará Hlína</t>
  </si>
  <si>
    <t>O</t>
  </si>
  <si>
    <t>Rozpočet:</t>
  </si>
  <si>
    <t>0,00</t>
  </si>
  <si>
    <t>15,00</t>
  </si>
  <si>
    <t>21,00</t>
  </si>
  <si>
    <t>3</t>
  </si>
  <si>
    <t>2</t>
  </si>
  <si>
    <t>SO 101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</si>
  <si>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</si>
  <si>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</si>
  <si>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</si>
  <si>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</si>
  <si>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</si>
  <si>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</si>
  <si>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</si>
  <si>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</si>
  <si>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</si>
  <si>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</si>
  <si>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</si>
  <si>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</si>
  <si>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</si>
  <si>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</si>
  <si>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</si>
  <si>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</si>
  <si>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</si>
  <si>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</si>
  <si>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</si>
  <si>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</si>
  <si>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</si>
  <si>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</si>
  <si>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</si>
  <si>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</si>
  <si>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</si>
  <si>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beton</t>
  </si>
  <si>
    <t>VV</t>
  </si>
  <si>
    <t>dle pol. 113188: 0,48*2,4=1,152 [A]</t>
  </si>
  <si>
    <t>b</t>
  </si>
  <si>
    <t>asfalty</t>
  </si>
  <si>
    <t>dle pol. 113138: 1,35*2,3=3,105 [A]</t>
  </si>
  <si>
    <t>c</t>
  </si>
  <si>
    <t>zemina, kamenivo</t>
  </si>
  <si>
    <t>dle pol. 113328: 4,9*2,1=10,290 [A] 
dle pol. 11353: 3,0*0,25=0,750 [B] 
dle pol. 121108: 181,45*1,8=326,610 [C] 
dle pol. 122738: 1059*1,8=1 906,200 [D] 
dle pol. 12996: 60*0,3*1,8=32,400 [E] 
Celkem: A+B+C+D+E=2 276,250 [F]</t>
  </si>
  <si>
    <t>02520</t>
  </si>
  <si>
    <t/>
  </si>
  <si>
    <t>ZKOUŠENÍ MATERIÁLŮ NEZÁVISLOU ZKUŠEBNOU</t>
  </si>
  <si>
    <t>KPL</t>
  </si>
  <si>
    <t>Zajištění rozborů PAU bouraných asfaltových vrstev</t>
  </si>
  <si>
    <t>02620</t>
  </si>
  <si>
    <t>ZKOUŠENÍ KONSTRUKCÍ A PRACÍ NEZÁVISLOU ZKUŠEBNOU</t>
  </si>
  <si>
    <t>Kontrolní statická zkouška pro ověření únosnosti pláně - odborný odhad 10ks</t>
  </si>
  <si>
    <t>02720</t>
  </si>
  <si>
    <t>POMOC PRÁCE ZŘÍZ NEBO ZAJIŠŤ REGULACI A OCHRANU DOPRAVY</t>
  </si>
  <si>
    <t>předpoklad realizace 10 týdnů (5 týdnů 1. část, 5 týdnů 2. část + dočasné odmontování svodnic - 1. část), skutečnost dle harmonogramu / nabídky zhotovitele 
položka zahrnuje 
- aktualizaci návrhu DIO, projednání s DO, zajištění DIR 
- osazení DZ vč. příslušenství dle TP66 (využití schémat C/3 a C/2),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</si>
  <si>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>7</t>
  </si>
  <si>
    <t>02730</t>
  </si>
  <si>
    <t>POMOC PRÁCE ZŘÍZ NEBO ZAJIŠŤ OCHRANU INŽENÝRSKÝCH SÍTÍ</t>
  </si>
  <si>
    <t>vytýčení sítí před zahájením výstavby</t>
  </si>
  <si>
    <t>8</t>
  </si>
  <si>
    <t>02911</t>
  </si>
  <si>
    <t>OSTATNÍ POŽADAVKY - GEODETICKÉ ZAMĚŘENÍ</t>
  </si>
  <si>
    <t>HM</t>
  </si>
  <si>
    <t>vytyčení a měření během výstavby 
zaměření skutečného provedení stavby</t>
  </si>
  <si>
    <t>dle staničení 0,29302 + 0,32223 km: 2,9302+3,2223=6,153 [A]</t>
  </si>
  <si>
    <t>02920</t>
  </si>
  <si>
    <t>OSTATNÍ POŽADAVKY - OCHRANA ŽIVOTNÍHO PROSTŘEDÍ</t>
  </si>
  <si>
    <t>Zvláštní opatření pro zamezení znečištění přilehlých vodních ploch, povodňový a havarijní plán, potřebná technika v pohotovosti přímo na stavbě (čerpadla, norné stěny ap.)</t>
  </si>
  <si>
    <t>02943</t>
  </si>
  <si>
    <t>OSTATNÍ POŽADAVKY - VYPRACOVÁNÍ RDS</t>
  </si>
  <si>
    <t>11</t>
  </si>
  <si>
    <t>02944</t>
  </si>
  <si>
    <t>OSTAT POŽADAVKY - DOKUMENTACE SKUTEČ PROVEDENÍ V DIGIT FORMĚ</t>
  </si>
  <si>
    <t>vč. příp. tištěné, dle SOD</t>
  </si>
  <si>
    <t>12</t>
  </si>
  <si>
    <t>02946</t>
  </si>
  <si>
    <t>OSTAT POŽADAVKY - FOTODOKUMENTACE</t>
  </si>
  <si>
    <t>průběh a výsledek stavby</t>
  </si>
  <si>
    <t>13</t>
  </si>
  <si>
    <t>03100</t>
  </si>
  <si>
    <t>ZAŘÍZENÍ STAVENIŠTĚ - ZŘÍZENÍ, PROVOZ, DEMONTÁŽ</t>
  </si>
  <si>
    <t>kompletní provedení ZS vč. zajištění BOZP a vč. následného uvedení ploch ZS do původního, resp. dohodnutého stavu 
Zahrnuje zabezpečení stavby, oplocení, buňky, sanita, energie, ap.</t>
  </si>
  <si>
    <t>Zemní práce</t>
  </si>
  <si>
    <t>14</t>
  </si>
  <si>
    <t>11221</t>
  </si>
  <si>
    <t>ODSTRANĚNÍ PAŘEZŮ D DO 0,5M</t>
  </si>
  <si>
    <t>KUS</t>
  </si>
  <si>
    <t>vč. likvidace dřevní hmoty dle dispozic zhotovitele 
POZN.: Pol. zahrnuje i případné dočištění trasy po předešlém kácení a mýcení.</t>
  </si>
  <si>
    <t>Přípravné práce 
Stáv. pařezy -  
- do prům. kmene 30 cm: 515=515,000 [A] 
- do prům. kmene 50 cm: 65=65,000 [B] 
Celkem: A+B=580,000 [C]</t>
  </si>
  <si>
    <t>15</t>
  </si>
  <si>
    <t>11222</t>
  </si>
  <si>
    <t>ODSTRANĚNÍ PAŘEZŮ D DO 0,9M</t>
  </si>
  <si>
    <t>Přípravné práce 
Stáv. pařezy do prům. kmene 90 cm: 5=5,000 [A]</t>
  </si>
  <si>
    <t>16</t>
  </si>
  <si>
    <t>113138</t>
  </si>
  <si>
    <t>ODSTRANĚNÍ KRYTU ZPEVNĚNÝCH PLOCH S ASFALT POJIVEM, ODVOZ DO 20KM</t>
  </si>
  <si>
    <t>M3</t>
  </si>
  <si>
    <t>vč. odvozu a uložení na obalovně / recyklačním středisku s provozním zařízením pro použití / zpracování znovuzískané asfaltové směsi dle dispozic zhotovitele, vzdálenost uvedena orientačně 
Předpoklad vybourání asfaltových vrstev v hodnotách PAU třídy ZAS-T1 – ZAS-T3.</t>
  </si>
  <si>
    <t>Bourací práce 
Vybourání asfaltu z vozovky na ZÚ v tl. 10 cm + provedení zkoušky na vyluhovatelnost: 13,0*0,1=1,300 [A] 
Vybourání asfaltu chodníku tl. 5 cm u opěrné zídky pro provedení varovného pásu + provedení zkoušky na vyluhovatelnost: 1,0*0,05=0,050 [B] 
Celkem: A+B=1,350 [C]</t>
  </si>
  <si>
    <t>17</t>
  </si>
  <si>
    <t>113188</t>
  </si>
  <si>
    <t>ODSTRANĚNÍ KRYTU ZPEVNĚNÝCH PLOCH Z DLAŽDIC, ODVOZ DO 20KM</t>
  </si>
  <si>
    <t>vč. odvozu a uložení na recyklační středisko / trvalou skládku dle dispozic zhotovitele, vzdálenost uvedena orientačně</t>
  </si>
  <si>
    <t>Bourací práce 
Vybourání betonové dlažby tl. 6 cm na chodníku na KÚ: 8,0*0,06=0,480 [A]</t>
  </si>
  <si>
    <t>18</t>
  </si>
  <si>
    <t>113328</t>
  </si>
  <si>
    <t>ODSTRAN PODKL ZPEVNĚNÝCH PLOCH Z KAMENIVA NESTMEL, ODVOZ DO 20KM</t>
  </si>
  <si>
    <t>Bourací práce 
Vybourání konstrukčních vrstev - 
- vozovky - štěrk tl. 25 cm: 13,0*0,25=3,250 [A] 
- chodníku u opěrné zídky pro provedení varovného pásu - štěrk tl. 5 cm: 1,0*0,05=0,050 [B] 
- chodníku na KÚ - štěrk tl. 20 cm: 8,0*0,2=1,600 [C] 
Celkem: A+B+C=4,900 [D]</t>
  </si>
  <si>
    <t>19</t>
  </si>
  <si>
    <t>11353</t>
  </si>
  <si>
    <t>ODSTRANĚNÍ CHODNÍKOVÝCH KAMENNÝCH OBRUBNÍKŮ</t>
  </si>
  <si>
    <t>M</t>
  </si>
  <si>
    <t>vč. odvozu a uložení na recyklační středisko / trvalou skládku dle dispozic zhotovitele</t>
  </si>
  <si>
    <t>Bourací práce 
Vybourání kamenného obrubníku na KÚ podél okraje silnice, včetně demolice betonového lože: 3,0=3,000 [A]</t>
  </si>
  <si>
    <t>20</t>
  </si>
  <si>
    <t>113764</t>
  </si>
  <si>
    <t>FRÉZOVÁNÍ DRÁŽKY PRŮŘEZU DO 400MM2 V ASFALTOVÉ VOZOVCE</t>
  </si>
  <si>
    <t>příprava drážky pro zálivku, vč. likvidace odpadu (rozměry min. 12/25 mm)</t>
  </si>
  <si>
    <t>Dokončující práce 
Asfaltová zálivka - drážka: 6=6,000 [A]</t>
  </si>
  <si>
    <t>21</t>
  </si>
  <si>
    <t>12110</t>
  </si>
  <si>
    <t>SEJMUTÍ ORNICE NEBO LESNÍ PŮDY</t>
  </si>
  <si>
    <t>se složením ornice v místě stavby, materiál bude zpětně využit na ohumusování přilehlých ploch a svahů 
Výpočet celkové skrývky ornice viz. pol. 121108. 
Součástí položky je i výběr vhodného materiálu!</t>
  </si>
  <si>
    <t>Materiál pro zpětné použití: (503+1350)*0,1=185,300 [A]</t>
  </si>
  <si>
    <t>22</t>
  </si>
  <si>
    <t>121108</t>
  </si>
  <si>
    <t>SEJMUTÍ ORNICE NEBO LESNÍ PŮDY S ODVOZEM DO 20KM</t>
  </si>
  <si>
    <t>vč. odvozu na recyklační středisko / trvalou skládku dle dispozic zhotovitele, vzdálenost uvedena orientačně 
předpoklad sejmutí většího podílu, vrchní vrstvy (drnu, lesní hrabanky, nevhodného materiálu pro zpětné použití.</t>
  </si>
  <si>
    <t>Přípravné práce 
Sejmutí ornice celkem - 
- ve svahu tl. 0,1m: 2781*0,1=278,100 [A] 
- v rovině tl. 0,15m: 591*0,15=88,650 [B] 
Mezisoučet: A+B=366,750 [C] 
Odpočet materiálu pro zpětné použití (viz pol. 12110): -185,3=- 185,300 [D] 
Celkem: C+D=181,450 [E]</t>
  </si>
  <si>
    <t>23</t>
  </si>
  <si>
    <t>122738</t>
  </si>
  <si>
    <t>ODKOPÁVKY A PROKOPÁVKY OBECNÉ TŘ. I, ODVOZ DO 20KM</t>
  </si>
  <si>
    <t>vč. odvozu na recyklační středisko / trvalou skládku dle dispozic zhotovitele, vzdálenost uvedena orientačně 
POZN.: Část výměry zahrnuje výkop pro uložení LK v úseku č.1 nebo uložení ŠD v úseku č.2.</t>
  </si>
  <si>
    <t>Zemní práce 
Výkop: 1059=1 059,000 [A]</t>
  </si>
  <si>
    <t>24</t>
  </si>
  <si>
    <t>12996</t>
  </si>
  <si>
    <t>ČIŠTĚNÍ POTRUBÍ DN DO 800MM</t>
  </si>
  <si>
    <t>Ostatní 
Vyčištění stávajících propustků pod silnicí I/34, DN 800, dl. 30 m - úsek č.2: 2*30=60,000 [A]</t>
  </si>
  <si>
    <t>25</t>
  </si>
  <si>
    <t>17120</t>
  </si>
  <si>
    <t>ULOŽENÍ SYPANINY DO NÁSYPŮ A NA SKLÁDKY BEZ ZHUTNĚNÍ</t>
  </si>
  <si>
    <t>dle pol. 121108: 181,45=181,450 [A] 
dle pol. 122738: 1059=1 059,000 [B] 
Celkem: A+B=1 240,450 [C]</t>
  </si>
  <si>
    <t>26</t>
  </si>
  <si>
    <t>17180</t>
  </si>
  <si>
    <t>ULOŽENÍ SYPANINY DO NÁSYPŮ Z NAKUPOVANÝCH MATERIÁLŮ</t>
  </si>
  <si>
    <t>POZN.: Možnost použití vytěžených materiálů zpět do konstrukce posoudí odpovědný geotechnik v průběhu provádění stavební činnosti dle konkrétních podmínek na stavbě.</t>
  </si>
  <si>
    <t>Zemní práce 
Násyp (dle tabulky kubatur): 1075=1 075,000 [A] 
Dodatečný násyp (dle tabulky kubatur): 127=127,000 [B] 
Celkem: A+B=1 202,000 [C]</t>
  </si>
  <si>
    <t>27</t>
  </si>
  <si>
    <t>17380</t>
  </si>
  <si>
    <t>ZEMNÍ KRAJNICE A DOSYPÁVKY Z NAKUPOVANÝCH MATERIÁLŮ</t>
  </si>
  <si>
    <t>ŠD ; tl. 100mm</t>
  </si>
  <si>
    <t>Nové konstrukce 
Zříezení / dosyp svahu ve sklonu 1:1,5 - úsek č.1 vlevo: 177*0,1=17,700 [A]</t>
  </si>
  <si>
    <t>28</t>
  </si>
  <si>
    <t>18110</t>
  </si>
  <si>
    <t>ÚPRAVA PLÁNĚ SE ZHUTNĚNÍM V HORNINĚ TŘ. I</t>
  </si>
  <si>
    <t>M2</t>
  </si>
  <si>
    <t>Zemní práce 
Úprava pláně zhutněná Edef,2=30 Mpa: 2187=2 187,000 [A]</t>
  </si>
  <si>
    <t>29</t>
  </si>
  <si>
    <t>Zemní práce 
Úprava pláně zhutněná Edef,2=45 Mpa (podél obrub na KÚ úseku č.2 - silnice I/34): 1=1,000 [A]</t>
  </si>
  <si>
    <t>30</t>
  </si>
  <si>
    <t>18130</t>
  </si>
  <si>
    <t>ÚPRAVA PLÁNĚ BEZ ZHUTNĚNÍ</t>
  </si>
  <si>
    <t>Zemní práce 
Úprava pláně pro provedení ohumusování (v rovině + ve svahu): 503+740+610=1 853,000 [A]</t>
  </si>
  <si>
    <t>31</t>
  </si>
  <si>
    <t>18221</t>
  </si>
  <si>
    <t>ROZPROSTŘENÍ ORNICE VE SVAHU V TL DO 0,10M</t>
  </si>
  <si>
    <t>tl. 100mm, materiál uložený v místě stavby</t>
  </si>
  <si>
    <t>Zemní práce 
Rozprostření (vyzískané) ornice v svahu - 
část 1 (svah z lomového kamene): 610=610,000 [A] 
část 2: 740=740,000 [B] 
Celkem: A+B=1 350,000 [C]</t>
  </si>
  <si>
    <t>32</t>
  </si>
  <si>
    <t>18231</t>
  </si>
  <si>
    <t>ROZPROSTŘENÍ ORNICE V ROVINĚ V TL DO 0,10M</t>
  </si>
  <si>
    <t>Zemní práce 
Rozprostření (vyzískané) ornice v rovině (část 1+2): 503=503,000 [A]</t>
  </si>
  <si>
    <t>33</t>
  </si>
  <si>
    <t>18242</t>
  </si>
  <si>
    <t>ZALOŽENÍ TRÁVNÍKU HYDROOSEVEM NA ORNICI</t>
  </si>
  <si>
    <t>příp. ručním výsevem</t>
  </si>
  <si>
    <t>Zemní práce 
Zatravnění: 1350+503=1 853,000 [A]</t>
  </si>
  <si>
    <t>34</t>
  </si>
  <si>
    <t>18247</t>
  </si>
  <si>
    <t>OŠETŘOVÁNÍ TRÁVNÍKU</t>
  </si>
  <si>
    <t>Zemní práce 
Údržba zatravněných ploch do předání správci: 1350+503=1 853,000 [A]</t>
  </si>
  <si>
    <t>Základy</t>
  </si>
  <si>
    <t>35</t>
  </si>
  <si>
    <t>21451</t>
  </si>
  <si>
    <t>SANAČNÍ VRSTVY Z LOMOVÉHO KAMENE</t>
  </si>
  <si>
    <t>Nové konstrukce 
Lomový kámen fr.63 - 300 mm - úsek č.1 (výkop pro lomový kámen je započítán již ve výkopu): 1459=1 459,000 [A]</t>
  </si>
  <si>
    <t>36</t>
  </si>
  <si>
    <t>21452</t>
  </si>
  <si>
    <t>SANAČNÍ VRSTVY Z KAMENIVA DRCENÉHO</t>
  </si>
  <si>
    <t>Nové konstrukce 
Štěrkodrť tl. 200 mm, fr. 0,125 mm - úsek č.2 (výkop pro ŠD je započítán již ve výkopu či bourání štěrku z původní cesty): 204=204,000 [A]</t>
  </si>
  <si>
    <t>37</t>
  </si>
  <si>
    <t>272314</t>
  </si>
  <si>
    <t>ZÁKLADY Z PROSTÉHO BETONU DO C25/30</t>
  </si>
  <si>
    <t>beton C 25/30 XF3 
vč. (předp.) ztraceného bednění</t>
  </si>
  <si>
    <t>Nové konstrukce 
Základové patky dřevěného trojmadlové zábradlí á 2m + na koncích (vč. 20% rezervy na nerovnost podladu - malé výměry): 146*0,3*0,2*0,2*1,2=2,102 [A]</t>
  </si>
  <si>
    <t>Svislé konstrukce</t>
  </si>
  <si>
    <t>38</t>
  </si>
  <si>
    <t>348952</t>
  </si>
  <si>
    <t>ZÁBRADLÍ ZE DŘEVA TVRDÉHO</t>
  </si>
  <si>
    <t>vč. kovových pozinkovaných stojek a spojovacích prvků, dvojité imregnace - kompletní provedení 
spotřeba dřeva do 0,05 m3/m'</t>
  </si>
  <si>
    <t>Nové konstrukce 
Nové dřevěné trojmadlové zábradlí v. 1,3m (typ dle PD): 288,0*0,05=14,400 [A]</t>
  </si>
  <si>
    <t>Vodorovné konstrukce</t>
  </si>
  <si>
    <t>39</t>
  </si>
  <si>
    <t>451314</t>
  </si>
  <si>
    <t>PODKLADNÍ A VÝPLŇOVÉ VRSTVY Z PROSTÉHO BETONU C25/30</t>
  </si>
  <si>
    <t>beton C 25/30 XF3</t>
  </si>
  <si>
    <t>Nové konstrukce 
Lože tl. 100mm dlažby z LK: 43,0*0,1=4,300 [A]</t>
  </si>
  <si>
    <t>40</t>
  </si>
  <si>
    <t>45152</t>
  </si>
  <si>
    <t>PODKLADNÍ A VÝPLŇOVÉ VRSTVY Z KAMENIVA DRCENÉHO</t>
  </si>
  <si>
    <t>ŠD (0/63) - podkladní štěrk, vč. rezervy na nerovnost podkladu a detaily celkem 10%</t>
  </si>
  <si>
    <t>Nové konstrukce 
Lože tl. 100mm dlažby z LK: 43,0*0,1*1,1=4,730 [A]</t>
  </si>
  <si>
    <t>41</t>
  </si>
  <si>
    <t>465512</t>
  </si>
  <si>
    <t>DLAŽBY Z LOMOVÉHO KAMENE NA MC</t>
  </si>
  <si>
    <t>Nové konstrukce 
LK tl. 200mm - zpevnění svahu nad stávající výustí z rybníka Vítek: 43,0*0,2=8,600 [A]</t>
  </si>
  <si>
    <t>Komunikace</t>
  </si>
  <si>
    <t>42</t>
  </si>
  <si>
    <t>56333</t>
  </si>
  <si>
    <t>VOZOVKOVÉ VRSTVY ZE ŠTĚRKODRTI TL. DO 150MM</t>
  </si>
  <si>
    <t>ŠDA fr. 0/63 ; tl. 150mm</t>
  </si>
  <si>
    <t>Nové konstrukce 
Konstrukce vozovky silnice I/34 (prostor mezi novými obrubníky a stávající vozovkou ): 1,0=1,000 [A]</t>
  </si>
  <si>
    <t>43</t>
  </si>
  <si>
    <t>56334</t>
  </si>
  <si>
    <t>VOZOVKOVÉ VRSTVY ZE ŠTĚRKODRTI TL. DO 200MM</t>
  </si>
  <si>
    <t>ŠDA fr. 0/63 ; tl. (min.) 150mm</t>
  </si>
  <si>
    <t>44</t>
  </si>
  <si>
    <t>56335</t>
  </si>
  <si>
    <t>VOZOVKOVÉ VRSTVY ZE ŠTĚRKODRTI TL. DO 250MM</t>
  </si>
  <si>
    <t>ŠDA fr. 0/63 ; tl. (min.) 200mm</t>
  </si>
  <si>
    <t>Nové konstrukce 
Konstrukce - 
- stezky: 2180,0=2 180,000 [A] 
- varovných a signálních pásů: 7,0=7,000 [B] 
Celkem: A+B=2 187,000 [C]</t>
  </si>
  <si>
    <t>45</t>
  </si>
  <si>
    <t>56932</t>
  </si>
  <si>
    <t>ZPEVNĚNÍ KRAJNIC ZE ŠTĚRKODRTI TL. DO 100MM</t>
  </si>
  <si>
    <t>Nové konstrukce 
Zřízení krajnice - 
- š. 0,35 m - úsek č.1 vpravo: 298*0,35=104,300 [A] 
- š. 0,65 m - úsek č.1 vlevo: 295*0,65=191,750 [B] 
- š. 0,50 m - úsek č.2 oboustranně: 644*0,5=322,000 [C] 
Zřízení části nezpevněné krajnice ze štěrkodrti tl. 100 mm silnice I/34 (prostor mezi svodidlem a krajnicí š. 0,35 m) - úsek č.1 vpravo: 181,0=181,000 [D] 
Celkem: A+B+C+D=799,050 [E]</t>
  </si>
  <si>
    <t>46</t>
  </si>
  <si>
    <t>572121</t>
  </si>
  <si>
    <t>INFILTRAČNÍ POSTŘIK ASFALTOVÝ DO 1,0KG/M2</t>
  </si>
  <si>
    <t>PI-A ; 0,6 kg/m2, resp. 0,7 kg/m2</t>
  </si>
  <si>
    <t>Nové konstrukce 
Konstrukce stezky: 1666,0=1 666,000 [A] 
Konstrukce vozovky silnice I/34 (prostor mezi novými obrubníky a stávající vozovkou ): 1,0=1,000 [B] 
Celkem: A+B=1 667,000 [C]</t>
  </si>
  <si>
    <t>47</t>
  </si>
  <si>
    <t>572213</t>
  </si>
  <si>
    <t>SPOJOVACÍ POSTŘIK Z EMULZE DO 0,5KG/M2</t>
  </si>
  <si>
    <t>PS-EK ; 0,35 kg/m2, resp. 0,4 kg/m2</t>
  </si>
  <si>
    <t>Nové konstrukce 
Konstrukce stezky: 1544,0=1 544,000 [A] 
Konstrukce vozovky silnice I/34 (prostor mezi novými obrubníky a stávající vozovkou ): 2*1,0=2,000 [B] 
Celkem: A+B=1 546,000 [C]</t>
  </si>
  <si>
    <t>48</t>
  </si>
  <si>
    <t>574A34</t>
  </si>
  <si>
    <t>ASFALTOVÝ BETON PRO OBRUSNÉ VRSTVY ACO 11+, 11S TL. 40MM</t>
  </si>
  <si>
    <t>ACO 11+ 50/70 ; tl. 40mm</t>
  </si>
  <si>
    <t>Nové konstrukce 
Konstrukce stezky: 1544,0=1 544,000 [A] 
Konstrukce vozovky silnice I/34 (prostor mezi novými obrubníky a stávající vozovkou ): 1,0=1,000 [B] 
Celkem: A+B=1 545,000 [C]</t>
  </si>
  <si>
    <t>49</t>
  </si>
  <si>
    <t>574C56</t>
  </si>
  <si>
    <t>ASFALTOVÝ BETON PRO LOŽNÍ VRSTVY ACL 16+, 16S TL. 60MM</t>
  </si>
  <si>
    <t>50</t>
  </si>
  <si>
    <t>574E56</t>
  </si>
  <si>
    <t>ASFALTOVÝ BETON PRO PODKLADNÍ VRSTVY ACP 16+, 16S TL. 60MM</t>
  </si>
  <si>
    <t>ACP 16+ 50/70 ; tl. 60mm</t>
  </si>
  <si>
    <t>Nové konstrukce 
Konstrukce stezky: 1666,0=1 666,000 [A]</t>
  </si>
  <si>
    <t>51</t>
  </si>
  <si>
    <t>574E66</t>
  </si>
  <si>
    <t>ASFALTOVÝ BETON PRO PODKLADNÍ VRSTVY ACP 16+, 16S TL. 70MM</t>
  </si>
  <si>
    <t>ACP 16+ 50/70 ; tl. 70mm</t>
  </si>
  <si>
    <t>52</t>
  </si>
  <si>
    <t>58261A</t>
  </si>
  <si>
    <t>KRYTY Z BETON DLAŽDIC SE ZÁMKEM BAREV RELIÉF TL 60MM DO LOŽE Z KAM</t>
  </si>
  <si>
    <t>Dlažba zámková / skladebná barevná reliéfní (varovný a signální pás pro nevidomé) DL tl. 60mm ; lože z drceného kameniva fr. 4/8 L tl. 40mm</t>
  </si>
  <si>
    <t>Nové konstrukce 
Konstrukce varovných a signálních pásů: 7,0=7,000 [A]</t>
  </si>
  <si>
    <t>Potrubí</t>
  </si>
  <si>
    <t>53</t>
  </si>
  <si>
    <t>89923</t>
  </si>
  <si>
    <t>VÝŠKOVÁ ÚPRAVA KRYCÍCH HRNCŮ</t>
  </si>
  <si>
    <t>Ostatní 
Výšková úprava povrchových znaků vodovodu : 2=2,000 [A]</t>
  </si>
  <si>
    <t>Ostatní konstrukce a práce</t>
  </si>
  <si>
    <t>54</t>
  </si>
  <si>
    <t>9111A2</t>
  </si>
  <si>
    <t>ZÁBRADLÍ SILNIČNÍ S VODOR MADLY - MONTÁŽ S PŘESUNEM (BEZ DODÁVKY)</t>
  </si>
  <si>
    <t>vč. vyzvednutí a dopravy ze skladu</t>
  </si>
  <si>
    <t>Dokončující práce 
Zpětné osazení zábradlí na KÚ: 3,0=3,000 [A]</t>
  </si>
  <si>
    <t>55</t>
  </si>
  <si>
    <t>9111A3</t>
  </si>
  <si>
    <t>ZÁBRADLÍ SILNIČNÍ S VODOR MADLY - DEMONTÁŽ S PŘESUNEM</t>
  </si>
  <si>
    <t>s očištěním a uskladněním, vč. likvidace odpadu dle dispozic zhotovitele (malé množství)</t>
  </si>
  <si>
    <t>Přípravné práce 
Dočasné odstranění zábradlí na KÚ z důvodu napojení stezky na chodník: 3,0=3,000 [A]</t>
  </si>
  <si>
    <t>56</t>
  </si>
  <si>
    <t>9113A3</t>
  </si>
  <si>
    <t>SVODIDLO OCEL SILNIČ JEDNOSTR, ÚROVEŇ ZADRŽ N1, N2 - DEMONTÁŽ S PŘESUNEM</t>
  </si>
  <si>
    <t>Bourací práce 
Odstranění ocelového svodidla vč. náběhu: 23,0=23,000 [A]</t>
  </si>
  <si>
    <t>57</t>
  </si>
  <si>
    <t>9113B1</t>
  </si>
  <si>
    <t>SVODIDLO OCEL SILNIČ JEDNOSTR, ÚROVEŇ ZADRŽ H1 -DODÁVKA A MONTÁŽ</t>
  </si>
  <si>
    <t>Nové konstrukce 
Prodloužení ocelového svodidla (na KÚ úseku č. 2) + zřízení náběhů (na KÚ úseku č. 1): 20+8=28,000 [A]</t>
  </si>
  <si>
    <t>58</t>
  </si>
  <si>
    <t>914131</t>
  </si>
  <si>
    <t>DOPRAVNÍ ZNAČKY ZÁKLADNÍ VELIKOSTI OCELOVÉ FÓLIE TŘ 2 - DODÁVKA A MONTÁŽ</t>
  </si>
  <si>
    <t>Dopravní značení 
Nové SDZ 
A19+E7b: 1+1=2,000 [A] 
C9a/b: 4+4=8,000 [B] 
Celkem: A+B=10,000 [C]</t>
  </si>
  <si>
    <t>59</t>
  </si>
  <si>
    <t>914912</t>
  </si>
  <si>
    <t>SLOUPKY A STOJKY DZ Z OCEL TRUBEK ZABETON MONTÁŽ S PŘESUNEM</t>
  </si>
  <si>
    <t>posun stávajícího SDZ – zpětná montáž sloupku vč. SDZ, vč. vyzvednutí a dopravy ze skladu</t>
  </si>
  <si>
    <t>Dopravní značení 
Stávající SDZ vč. sloupku 
A14: 1=1,000 [A]</t>
  </si>
  <si>
    <t>60</t>
  </si>
  <si>
    <t>914913</t>
  </si>
  <si>
    <t>SLOUPKY A STOJKY DZ Z OCEL TRUBEK ZABETON DEMONTÁŽ</t>
  </si>
  <si>
    <t>posun stávajícího SDZ – demontáž sloupku vč. SDZ, s očištěním a uskladněním</t>
  </si>
  <si>
    <t>61</t>
  </si>
  <si>
    <t>914921</t>
  </si>
  <si>
    <t>SLOUPKY A STOJKY DOPRAVNÍCH ZNAČEK Z OCEL TRUBEK DO PATKY - DODÁVKA A MONTÁŽ</t>
  </si>
  <si>
    <t>Dopravní značení 
Nové SDZ 
A19+E7b: 1=1,000 [A] 
C9a/b: 4+4=8,000 [B] 
Celkem: A+B=9,000 [C]</t>
  </si>
  <si>
    <t>62</t>
  </si>
  <si>
    <t>917224</t>
  </si>
  <si>
    <t>SILNIČNÍ A CHODNÍKOVÉ OBRUBY Z BETONOVÝCH OBRUBNÍKŮ ŠÍŘ 150MM</t>
  </si>
  <si>
    <t>do betonového lože tl. 100mm s opěrou (C 20/25 n XF3)</t>
  </si>
  <si>
    <t>Nové konstrukce 
Silniční obruby150/250: 8,0=8,000 [A]</t>
  </si>
  <si>
    <t>63</t>
  </si>
  <si>
    <t>919111</t>
  </si>
  <si>
    <t>ŘEZÁNÍ ASFALTOVÉHO KRYTU VOZOVEK TL DO 50MM</t>
  </si>
  <si>
    <t>Přípravné práce 
Zaříznutí hrany asfaltového chodníku u opěrné zdi pro provedení varovného pásu v tl. 50 mm: 4,0=4,000 [A]</t>
  </si>
  <si>
    <t>64</t>
  </si>
  <si>
    <t>919112</t>
  </si>
  <si>
    <t>ŘEZÁNÍ ASFALTOVÉHO KRYTU VOZOVEK TL DO 100MM</t>
  </si>
  <si>
    <t>Přípravné práce 
Zaříznutí hrany asfaltové vozovky na ZÚ v tl. 100 mm: 2,5=2,500 [A]</t>
  </si>
  <si>
    <t>65</t>
  </si>
  <si>
    <t>931314</t>
  </si>
  <si>
    <t>TĚSNĚNÍ DILATAČ SPAR ASF ZÁLIVKOU PRŮŘ DO 400MM2</t>
  </si>
  <si>
    <t>zálivka spáry za horka typu N2 vč. provedení adhezního nátěru ploch před aplikací zálivky (rozměry min. 12/25 mm)</t>
  </si>
  <si>
    <t>Dokončující práce 
Asfaltová zálivka: 6=6,000 [A]</t>
  </si>
  <si>
    <t>66</t>
  </si>
  <si>
    <t>935212</t>
  </si>
  <si>
    <t>PŘÍKOPOVÉ ŽLABY Z BETON TVÁRNIC ŠÍŘ DO 600MM DO BETONU TL 100MM</t>
  </si>
  <si>
    <t>Nové konstrukce 
Příkopová tvárnice 70/600/500 + podklad. beton C20/25nXF3 tl. 100 mm: 130=130,000 [A]</t>
  </si>
  <si>
    <t>67</t>
  </si>
  <si>
    <t>94490</t>
  </si>
  <si>
    <t>OCHRANNÁ KONSTRUKCE</t>
  </si>
  <si>
    <t>Zřízení a následné odstranění ochranné konstrukce v. (do) 0,5m podél staveniště zabraňující migraci drobných živočichů z vodních a ostatních ploch do prostoru stavby. 
kompletní provedení vč. kotvení</t>
  </si>
  <si>
    <t>dle staničení 293 + 322 m: (293+322)*0,5=307,500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</si>
</sst>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rgb="FF000000"/>
      <name val="Arial"/>
      <family val="0"/>
    </font>
    <font>
      <b/>
      <sz val="11"/>
      <name val="Arial"/>
      <family val="0"/>
    </font>
    <font>
      <sz val="10"/>
      <color rgb="FFFFFFFF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6" xfId="0" applyFill="1" applyBorder="1"/>
    <xf numFmtId="0" fontId="4" fillId="2" borderId="5" xfId="0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77" fontId="4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top"/>
    </xf>
    <xf numFmtId="0" fontId="4" fillId="2" borderId="0" xfId="0" applyFont="1" applyFill="1" applyAlignment="1">
      <alignment horizontal="right"/>
    </xf>
    <xf numFmtId="177" fontId="4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6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0+O8+O48+O112+O122+O126+O136+O170+O174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7">
        <f>0+I8+I48+I112+I122+I126+I136+I170+I174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6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15</v>
      </c>
      <c r="B5" s="11" t="s">
        <v>17</v>
      </c>
      <c r="C5" s="11" t="s">
        <v>19</v>
      </c>
      <c r="D5" s="11" t="s">
        <v>20</v>
      </c>
      <c r="E5" s="11" t="s">
        <v>21</v>
      </c>
      <c r="F5" s="11" t="s">
        <v>23</v>
      </c>
      <c r="G5" s="11" t="s">
        <v>25</v>
      </c>
      <c r="H5" s="11" t="s">
        <v>27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28</v>
      </c>
      <c r="I6" s="11" t="s">
        <v>30</v>
      </c>
    </row>
    <row r="7" spans="1:9" ht="12.75" customHeight="1">
      <c r="A7" s="11" t="s">
        <v>16</v>
      </c>
      <c r="B7" s="11" t="s">
        <v>18</v>
      </c>
      <c r="C7" s="11" t="s">
        <v>13</v>
      </c>
      <c r="D7" s="11" t="s">
        <v>12</v>
      </c>
      <c r="E7" s="11" t="s">
        <v>22</v>
      </c>
      <c r="F7" s="11" t="s">
        <v>24</v>
      </c>
      <c r="G7" s="11" t="s">
        <v>26</v>
      </c>
      <c r="H7" s="11" t="s">
        <v>29</v>
      </c>
      <c r="I7" s="11" t="s">
        <v>31</v>
      </c>
    </row>
    <row r="8" spans="1:18" ht="12.75" customHeight="1">
      <c r="A8" s="15" t="s">
        <v>32</v>
      </c>
      <c r="B8" s="15"/>
      <c r="C8" s="20" t="s">
        <v>16</v>
      </c>
      <c r="D8" s="15"/>
      <c r="E8" s="21" t="s">
        <v>33</v>
      </c>
      <c r="F8" s="15"/>
      <c r="G8" s="15"/>
      <c r="H8" s="15"/>
      <c r="I8" s="22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19" t="s">
        <v>34</v>
      </c>
      <c r="B9" s="23" t="s">
        <v>18</v>
      </c>
      <c r="C9" s="23" t="s">
        <v>35</v>
      </c>
      <c r="D9" s="19" t="s">
        <v>36</v>
      </c>
      <c r="E9" s="24" t="s">
        <v>37</v>
      </c>
      <c r="F9" s="25" t="s">
        <v>38</v>
      </c>
      <c r="G9" s="26">
        <v>1.152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>
      <c r="A10" s="28" t="s">
        <v>39</v>
      </c>
      <c r="E10" s="29" t="s">
        <v>40</v>
      </c>
    </row>
    <row r="11" spans="1:5" ht="12.75">
      <c r="A11" s="32" t="s">
        <v>41</v>
      </c>
      <c r="E11" s="31" t="s">
        <v>42</v>
      </c>
    </row>
    <row r="12" spans="1:16" ht="12.75">
      <c r="A12" s="19" t="s">
        <v>34</v>
      </c>
      <c r="B12" s="23" t="s">
        <v>13</v>
      </c>
      <c r="C12" s="23" t="s">
        <v>35</v>
      </c>
      <c r="D12" s="19" t="s">
        <v>43</v>
      </c>
      <c r="E12" s="24" t="s">
        <v>37</v>
      </c>
      <c r="F12" s="25" t="s">
        <v>38</v>
      </c>
      <c r="G12" s="26">
        <v>3.105</v>
      </c>
      <c r="H12" s="27">
        <v>0</v>
      </c>
      <c r="I12" s="27">
        <f>ROUND(ROUND(H12,2)*ROUND(G12,3),2)</f>
      </c>
      <c r="O12">
        <f>(I12*21)/100</f>
      </c>
      <c r="P12" t="s">
        <v>13</v>
      </c>
    </row>
    <row r="13" spans="1:5" ht="12.75">
      <c r="A13" s="28" t="s">
        <v>39</v>
      </c>
      <c r="E13" s="29" t="s">
        <v>44</v>
      </c>
    </row>
    <row r="14" spans="1:5" ht="12.75">
      <c r="A14" s="32" t="s">
        <v>41</v>
      </c>
      <c r="E14" s="31" t="s">
        <v>45</v>
      </c>
    </row>
    <row r="15" spans="1:16" ht="12.75">
      <c r="A15" s="19" t="s">
        <v>34</v>
      </c>
      <c r="B15" s="23" t="s">
        <v>12</v>
      </c>
      <c r="C15" s="23" t="s">
        <v>35</v>
      </c>
      <c r="D15" s="19" t="s">
        <v>46</v>
      </c>
      <c r="E15" s="24" t="s">
        <v>37</v>
      </c>
      <c r="F15" s="25" t="s">
        <v>38</v>
      </c>
      <c r="G15" s="26">
        <v>2276.25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12.75">
      <c r="A16" s="28" t="s">
        <v>39</v>
      </c>
      <c r="E16" s="29" t="s">
        <v>47</v>
      </c>
    </row>
    <row r="17" spans="1:5" ht="76.5">
      <c r="A17" s="32" t="s">
        <v>41</v>
      </c>
      <c r="E17" s="31" t="s">
        <v>48</v>
      </c>
    </row>
    <row r="18" spans="1:16" ht="12.75">
      <c r="A18" s="19" t="s">
        <v>34</v>
      </c>
      <c r="B18" s="23" t="s">
        <v>22</v>
      </c>
      <c r="C18" s="23" t="s">
        <v>49</v>
      </c>
      <c r="D18" s="19" t="s">
        <v>50</v>
      </c>
      <c r="E18" s="24" t="s">
        <v>51</v>
      </c>
      <c r="F18" s="25" t="s">
        <v>52</v>
      </c>
      <c r="G18" s="26">
        <v>1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>
      <c r="A19" s="28" t="s">
        <v>39</v>
      </c>
      <c r="E19" s="29" t="s">
        <v>53</v>
      </c>
    </row>
    <row r="20" spans="1:5" ht="12.75">
      <c r="A20" s="32" t="s">
        <v>41</v>
      </c>
      <c r="E20" s="31" t="s">
        <v>50</v>
      </c>
    </row>
    <row r="21" spans="1:16" ht="12.75">
      <c r="A21" s="19" t="s">
        <v>34</v>
      </c>
      <c r="B21" s="23" t="s">
        <v>24</v>
      </c>
      <c r="C21" s="23" t="s">
        <v>54</v>
      </c>
      <c r="D21" s="19" t="s">
        <v>50</v>
      </c>
      <c r="E21" s="24" t="s">
        <v>55</v>
      </c>
      <c r="F21" s="25" t="s">
        <v>52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12.75">
      <c r="A22" s="28" t="s">
        <v>39</v>
      </c>
      <c r="E22" s="29" t="s">
        <v>56</v>
      </c>
    </row>
    <row r="23" spans="1:5" ht="12.75">
      <c r="A23" s="32" t="s">
        <v>41</v>
      </c>
      <c r="E23" s="31" t="s">
        <v>50</v>
      </c>
    </row>
    <row r="24" spans="1:16" ht="12.75">
      <c r="A24" s="19" t="s">
        <v>34</v>
      </c>
      <c r="B24" s="23" t="s">
        <v>26</v>
      </c>
      <c r="C24" s="23" t="s">
        <v>57</v>
      </c>
      <c r="D24" s="19" t="s">
        <v>50</v>
      </c>
      <c r="E24" s="24" t="s">
        <v>58</v>
      </c>
      <c r="F24" s="25" t="s">
        <v>52</v>
      </c>
      <c r="G24" s="26">
        <v>1</v>
      </c>
      <c r="H24" s="27">
        <v>0</v>
      </c>
      <c r="I24" s="27">
        <f>ROUND(ROUND(H24,2)*ROUND(G24,3),2)</f>
      </c>
      <c r="O24">
        <f>(I24*21)/100</f>
      </c>
      <c r="P24" t="s">
        <v>13</v>
      </c>
    </row>
    <row r="25" spans="1:5" ht="114.75">
      <c r="A25" s="28" t="s">
        <v>39</v>
      </c>
      <c r="E25" s="29" t="s">
        <v>59</v>
      </c>
    </row>
    <row r="26" spans="1:5" ht="12.75">
      <c r="A26" s="32" t="s">
        <v>41</v>
      </c>
      <c r="E26" s="31" t="s">
        <v>50</v>
      </c>
    </row>
    <row r="27" spans="1:16" ht="12.75">
      <c r="A27" s="19" t="s">
        <v>34</v>
      </c>
      <c r="B27" s="23" t="s">
        <v>60</v>
      </c>
      <c r="C27" s="23" t="s">
        <v>61</v>
      </c>
      <c r="D27" s="19" t="s">
        <v>50</v>
      </c>
      <c r="E27" s="24" t="s">
        <v>62</v>
      </c>
      <c r="F27" s="25" t="s">
        <v>52</v>
      </c>
      <c r="G27" s="26">
        <v>1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12.75">
      <c r="A28" s="28" t="s">
        <v>39</v>
      </c>
      <c r="E28" s="29" t="s">
        <v>63</v>
      </c>
    </row>
    <row r="29" spans="1:5" ht="12.75">
      <c r="A29" s="32" t="s">
        <v>41</v>
      </c>
      <c r="E29" s="31" t="s">
        <v>50</v>
      </c>
    </row>
    <row r="30" spans="1:16" ht="12.75">
      <c r="A30" s="19" t="s">
        <v>34</v>
      </c>
      <c r="B30" s="23" t="s">
        <v>64</v>
      </c>
      <c r="C30" s="23" t="s">
        <v>65</v>
      </c>
      <c r="D30" s="19" t="s">
        <v>50</v>
      </c>
      <c r="E30" s="24" t="s">
        <v>66</v>
      </c>
      <c r="F30" s="25" t="s">
        <v>67</v>
      </c>
      <c r="G30" s="26">
        <v>6.153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25.5">
      <c r="A31" s="28" t="s">
        <v>39</v>
      </c>
      <c r="E31" s="29" t="s">
        <v>68</v>
      </c>
    </row>
    <row r="32" spans="1:5" ht="12.75">
      <c r="A32" s="32" t="s">
        <v>41</v>
      </c>
      <c r="E32" s="31" t="s">
        <v>69</v>
      </c>
    </row>
    <row r="33" spans="1:16" ht="12.75">
      <c r="A33" s="19" t="s">
        <v>34</v>
      </c>
      <c r="B33" s="23" t="s">
        <v>29</v>
      </c>
      <c r="C33" s="23" t="s">
        <v>70</v>
      </c>
      <c r="D33" s="19" t="s">
        <v>50</v>
      </c>
      <c r="E33" s="24" t="s">
        <v>71</v>
      </c>
      <c r="F33" s="25" t="s">
        <v>52</v>
      </c>
      <c r="G33" s="26">
        <v>1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38.25">
      <c r="A34" s="28" t="s">
        <v>39</v>
      </c>
      <c r="E34" s="29" t="s">
        <v>72</v>
      </c>
    </row>
    <row r="35" spans="1:5" ht="12.75">
      <c r="A35" s="32" t="s">
        <v>41</v>
      </c>
      <c r="E35" s="31" t="s">
        <v>50</v>
      </c>
    </row>
    <row r="36" spans="1:16" ht="12.75">
      <c r="A36" s="19" t="s">
        <v>34</v>
      </c>
      <c r="B36" s="23" t="s">
        <v>31</v>
      </c>
      <c r="C36" s="23" t="s">
        <v>73</v>
      </c>
      <c r="D36" s="19" t="s">
        <v>50</v>
      </c>
      <c r="E36" s="24" t="s">
        <v>74</v>
      </c>
      <c r="F36" s="25" t="s">
        <v>52</v>
      </c>
      <c r="G36" s="26">
        <v>1</v>
      </c>
      <c r="H36" s="27">
        <v>0</v>
      </c>
      <c r="I36" s="27">
        <f>ROUND(ROUND(H36,2)*ROUND(G36,3),2)</f>
      </c>
      <c r="O36">
        <f>(I36*21)/100</f>
      </c>
      <c r="P36" t="s">
        <v>13</v>
      </c>
    </row>
    <row r="37" spans="1:5" ht="12.75">
      <c r="A37" s="28" t="s">
        <v>39</v>
      </c>
      <c r="E37" s="29" t="s">
        <v>50</v>
      </c>
    </row>
    <row r="38" spans="1:5" ht="12.75">
      <c r="A38" s="32" t="s">
        <v>41</v>
      </c>
      <c r="E38" s="31" t="s">
        <v>50</v>
      </c>
    </row>
    <row r="39" spans="1:16" ht="12.75">
      <c r="A39" s="19" t="s">
        <v>34</v>
      </c>
      <c r="B39" s="23" t="s">
        <v>75</v>
      </c>
      <c r="C39" s="23" t="s">
        <v>76</v>
      </c>
      <c r="D39" s="19" t="s">
        <v>50</v>
      </c>
      <c r="E39" s="24" t="s">
        <v>77</v>
      </c>
      <c r="F39" s="25" t="s">
        <v>52</v>
      </c>
      <c r="G39" s="26">
        <v>1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>
      <c r="A40" s="28" t="s">
        <v>39</v>
      </c>
      <c r="E40" s="29" t="s">
        <v>78</v>
      </c>
    </row>
    <row r="41" spans="1:5" ht="12.75">
      <c r="A41" s="32" t="s">
        <v>41</v>
      </c>
      <c r="E41" s="31" t="s">
        <v>50</v>
      </c>
    </row>
    <row r="42" spans="1:16" ht="12.75">
      <c r="A42" s="19" t="s">
        <v>34</v>
      </c>
      <c r="B42" s="23" t="s">
        <v>79</v>
      </c>
      <c r="C42" s="23" t="s">
        <v>80</v>
      </c>
      <c r="D42" s="19" t="s">
        <v>50</v>
      </c>
      <c r="E42" s="24" t="s">
        <v>81</v>
      </c>
      <c r="F42" s="25" t="s">
        <v>52</v>
      </c>
      <c r="G42" s="26">
        <v>1</v>
      </c>
      <c r="H42" s="27">
        <v>0</v>
      </c>
      <c r="I42" s="27">
        <f>ROUND(ROUND(H42,2)*ROUND(G42,3),2)</f>
      </c>
      <c r="O42">
        <f>(I42*21)/100</f>
      </c>
      <c r="P42" t="s">
        <v>13</v>
      </c>
    </row>
    <row r="43" spans="1:5" ht="12.75">
      <c r="A43" s="28" t="s">
        <v>39</v>
      </c>
      <c r="E43" s="29" t="s">
        <v>82</v>
      </c>
    </row>
    <row r="44" spans="1:5" ht="12.75">
      <c r="A44" s="32" t="s">
        <v>41</v>
      </c>
      <c r="E44" s="31" t="s">
        <v>50</v>
      </c>
    </row>
    <row r="45" spans="1:16" ht="12.75">
      <c r="A45" s="19" t="s">
        <v>34</v>
      </c>
      <c r="B45" s="23" t="s">
        <v>83</v>
      </c>
      <c r="C45" s="23" t="s">
        <v>84</v>
      </c>
      <c r="D45" s="19" t="s">
        <v>50</v>
      </c>
      <c r="E45" s="24" t="s">
        <v>85</v>
      </c>
      <c r="F45" s="25" t="s">
        <v>52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38.25">
      <c r="A46" s="28" t="s">
        <v>39</v>
      </c>
      <c r="E46" s="29" t="s">
        <v>86</v>
      </c>
    </row>
    <row r="47" spans="1:5" ht="12.75">
      <c r="A47" s="30" t="s">
        <v>41</v>
      </c>
      <c r="E47" s="31" t="s">
        <v>50</v>
      </c>
    </row>
    <row r="48" spans="1:18" ht="12.75" customHeight="1">
      <c r="A48" s="5" t="s">
        <v>32</v>
      </c>
      <c r="B48" s="5"/>
      <c r="C48" s="35" t="s">
        <v>18</v>
      </c>
      <c r="D48" s="5"/>
      <c r="E48" s="21" t="s">
        <v>87</v>
      </c>
      <c r="F48" s="5"/>
      <c r="G48" s="5"/>
      <c r="H48" s="5"/>
      <c r="I48" s="36">
        <f>0+Q48</f>
      </c>
      <c r="O48">
        <f>0+R48</f>
      </c>
      <c r="Q48">
        <f>0+I49+I52+I55+I58+I61+I64+I67+I70+I73+I76+I79+I82+I85+I88+I91+I94+I97+I100+I103+I106+I109</f>
      </c>
      <c r="R48">
        <f>0+O49+O52+O55+O58+O61+O64+O67+O70+O73+O76+O79+O82+O85+O88+O91+O94+O97+O100+O103+O106+O109</f>
      </c>
    </row>
    <row r="49" spans="1:16" ht="12.75">
      <c r="A49" s="19" t="s">
        <v>34</v>
      </c>
      <c r="B49" s="23" t="s">
        <v>88</v>
      </c>
      <c r="C49" s="23" t="s">
        <v>89</v>
      </c>
      <c r="D49" s="19" t="s">
        <v>50</v>
      </c>
      <c r="E49" s="24" t="s">
        <v>90</v>
      </c>
      <c r="F49" s="25" t="s">
        <v>91</v>
      </c>
      <c r="G49" s="26">
        <v>580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25.5">
      <c r="A50" s="28" t="s">
        <v>39</v>
      </c>
      <c r="E50" s="29" t="s">
        <v>92</v>
      </c>
    </row>
    <row r="51" spans="1:5" ht="63.75">
      <c r="A51" s="32" t="s">
        <v>41</v>
      </c>
      <c r="E51" s="31" t="s">
        <v>93</v>
      </c>
    </row>
    <row r="52" spans="1:16" ht="12.75">
      <c r="A52" s="19" t="s">
        <v>34</v>
      </c>
      <c r="B52" s="23" t="s">
        <v>94</v>
      </c>
      <c r="C52" s="23" t="s">
        <v>95</v>
      </c>
      <c r="D52" s="19" t="s">
        <v>50</v>
      </c>
      <c r="E52" s="24" t="s">
        <v>96</v>
      </c>
      <c r="F52" s="25" t="s">
        <v>91</v>
      </c>
      <c r="G52" s="26">
        <v>5</v>
      </c>
      <c r="H52" s="27">
        <v>0</v>
      </c>
      <c r="I52" s="27">
        <f>ROUND(ROUND(H52,2)*ROUND(G52,3),2)</f>
      </c>
      <c r="O52">
        <f>(I52*21)/100</f>
      </c>
      <c r="P52" t="s">
        <v>13</v>
      </c>
    </row>
    <row r="53" spans="1:5" ht="25.5">
      <c r="A53" s="28" t="s">
        <v>39</v>
      </c>
      <c r="E53" s="29" t="s">
        <v>92</v>
      </c>
    </row>
    <row r="54" spans="1:5" ht="25.5">
      <c r="A54" s="32" t="s">
        <v>41</v>
      </c>
      <c r="E54" s="31" t="s">
        <v>97</v>
      </c>
    </row>
    <row r="55" spans="1:16" ht="25.5">
      <c r="A55" s="19" t="s">
        <v>34</v>
      </c>
      <c r="B55" s="23" t="s">
        <v>98</v>
      </c>
      <c r="C55" s="23" t="s">
        <v>99</v>
      </c>
      <c r="D55" s="19" t="s">
        <v>50</v>
      </c>
      <c r="E55" s="24" t="s">
        <v>100</v>
      </c>
      <c r="F55" s="25" t="s">
        <v>101</v>
      </c>
      <c r="G55" s="26">
        <v>1.35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51">
      <c r="A56" s="28" t="s">
        <v>39</v>
      </c>
      <c r="E56" s="29" t="s">
        <v>102</v>
      </c>
    </row>
    <row r="57" spans="1:5" ht="76.5">
      <c r="A57" s="32" t="s">
        <v>41</v>
      </c>
      <c r="E57" s="31" t="s">
        <v>103</v>
      </c>
    </row>
    <row r="58" spans="1:16" ht="12.75">
      <c r="A58" s="19" t="s">
        <v>34</v>
      </c>
      <c r="B58" s="23" t="s">
        <v>104</v>
      </c>
      <c r="C58" s="23" t="s">
        <v>105</v>
      </c>
      <c r="D58" s="19" t="s">
        <v>50</v>
      </c>
      <c r="E58" s="24" t="s">
        <v>106</v>
      </c>
      <c r="F58" s="25" t="s">
        <v>101</v>
      </c>
      <c r="G58" s="26">
        <v>0.48</v>
      </c>
      <c r="H58" s="27">
        <v>0</v>
      </c>
      <c r="I58" s="27">
        <f>ROUND(ROUND(H58,2)*ROUND(G58,3),2)</f>
      </c>
      <c r="O58">
        <f>(I58*21)/100</f>
      </c>
      <c r="P58" t="s">
        <v>13</v>
      </c>
    </row>
    <row r="59" spans="1:5" ht="25.5">
      <c r="A59" s="28" t="s">
        <v>39</v>
      </c>
      <c r="E59" s="29" t="s">
        <v>107</v>
      </c>
    </row>
    <row r="60" spans="1:5" ht="25.5">
      <c r="A60" s="32" t="s">
        <v>41</v>
      </c>
      <c r="E60" s="31" t="s">
        <v>108</v>
      </c>
    </row>
    <row r="61" spans="1:16" ht="25.5">
      <c r="A61" s="19" t="s">
        <v>34</v>
      </c>
      <c r="B61" s="23" t="s">
        <v>109</v>
      </c>
      <c r="C61" s="23" t="s">
        <v>110</v>
      </c>
      <c r="D61" s="19" t="s">
        <v>50</v>
      </c>
      <c r="E61" s="24" t="s">
        <v>111</v>
      </c>
      <c r="F61" s="25" t="s">
        <v>101</v>
      </c>
      <c r="G61" s="26">
        <v>4.9</v>
      </c>
      <c r="H61" s="27">
        <v>0</v>
      </c>
      <c r="I61" s="27">
        <f>ROUND(ROUND(H61,2)*ROUND(G61,3),2)</f>
      </c>
      <c r="O61">
        <f>(I61*21)/100</f>
      </c>
      <c r="P61" t="s">
        <v>13</v>
      </c>
    </row>
    <row r="62" spans="1:5" ht="25.5">
      <c r="A62" s="28" t="s">
        <v>39</v>
      </c>
      <c r="E62" s="29" t="s">
        <v>107</v>
      </c>
    </row>
    <row r="63" spans="1:5" ht="89.25">
      <c r="A63" s="32" t="s">
        <v>41</v>
      </c>
      <c r="E63" s="31" t="s">
        <v>112</v>
      </c>
    </row>
    <row r="64" spans="1:16" ht="12.75">
      <c r="A64" s="19" t="s">
        <v>34</v>
      </c>
      <c r="B64" s="23" t="s">
        <v>113</v>
      </c>
      <c r="C64" s="23" t="s">
        <v>114</v>
      </c>
      <c r="D64" s="19" t="s">
        <v>50</v>
      </c>
      <c r="E64" s="24" t="s">
        <v>115</v>
      </c>
      <c r="F64" s="25" t="s">
        <v>116</v>
      </c>
      <c r="G64" s="26">
        <v>3</v>
      </c>
      <c r="H64" s="27">
        <v>0</v>
      </c>
      <c r="I64" s="27">
        <f>ROUND(ROUND(H64,2)*ROUND(G64,3),2)</f>
      </c>
      <c r="O64">
        <f>(I64*21)/100</f>
      </c>
      <c r="P64" t="s">
        <v>13</v>
      </c>
    </row>
    <row r="65" spans="1:5" ht="12.75">
      <c r="A65" s="28" t="s">
        <v>39</v>
      </c>
      <c r="E65" s="29" t="s">
        <v>117</v>
      </c>
    </row>
    <row r="66" spans="1:5" ht="38.25">
      <c r="A66" s="32" t="s">
        <v>41</v>
      </c>
      <c r="E66" s="31" t="s">
        <v>118</v>
      </c>
    </row>
    <row r="67" spans="1:16" ht="12.75">
      <c r="A67" s="19" t="s">
        <v>34</v>
      </c>
      <c r="B67" s="23" t="s">
        <v>119</v>
      </c>
      <c r="C67" s="23" t="s">
        <v>120</v>
      </c>
      <c r="D67" s="19" t="s">
        <v>50</v>
      </c>
      <c r="E67" s="24" t="s">
        <v>121</v>
      </c>
      <c r="F67" s="25" t="s">
        <v>116</v>
      </c>
      <c r="G67" s="26">
        <v>6</v>
      </c>
      <c r="H67" s="27">
        <v>0</v>
      </c>
      <c r="I67" s="27">
        <f>ROUND(ROUND(H67,2)*ROUND(G67,3),2)</f>
      </c>
      <c r="O67">
        <f>(I67*21)/100</f>
      </c>
      <c r="P67" t="s">
        <v>13</v>
      </c>
    </row>
    <row r="68" spans="1:5" ht="12.75">
      <c r="A68" s="28" t="s">
        <v>39</v>
      </c>
      <c r="E68" s="29" t="s">
        <v>122</v>
      </c>
    </row>
    <row r="69" spans="1:5" ht="25.5">
      <c r="A69" s="32" t="s">
        <v>41</v>
      </c>
      <c r="E69" s="31" t="s">
        <v>123</v>
      </c>
    </row>
    <row r="70" spans="1:16" ht="12.75">
      <c r="A70" s="19" t="s">
        <v>34</v>
      </c>
      <c r="B70" s="23" t="s">
        <v>124</v>
      </c>
      <c r="C70" s="23" t="s">
        <v>125</v>
      </c>
      <c r="D70" s="19" t="s">
        <v>50</v>
      </c>
      <c r="E70" s="24" t="s">
        <v>126</v>
      </c>
      <c r="F70" s="25" t="s">
        <v>101</v>
      </c>
      <c r="G70" s="26">
        <v>185.3</v>
      </c>
      <c r="H70" s="27">
        <v>0</v>
      </c>
      <c r="I70" s="27">
        <f>ROUND(ROUND(H70,2)*ROUND(G70,3),2)</f>
      </c>
      <c r="O70">
        <f>(I70*21)/100</f>
      </c>
      <c r="P70" t="s">
        <v>13</v>
      </c>
    </row>
    <row r="71" spans="1:5" ht="51">
      <c r="A71" s="28" t="s">
        <v>39</v>
      </c>
      <c r="E71" s="29" t="s">
        <v>127</v>
      </c>
    </row>
    <row r="72" spans="1:5" ht="12.75">
      <c r="A72" s="32" t="s">
        <v>41</v>
      </c>
      <c r="E72" s="31" t="s">
        <v>128</v>
      </c>
    </row>
    <row r="73" spans="1:16" ht="12.75">
      <c r="A73" s="19" t="s">
        <v>34</v>
      </c>
      <c r="B73" s="23" t="s">
        <v>129</v>
      </c>
      <c r="C73" s="23" t="s">
        <v>130</v>
      </c>
      <c r="D73" s="19" t="s">
        <v>50</v>
      </c>
      <c r="E73" s="24" t="s">
        <v>131</v>
      </c>
      <c r="F73" s="25" t="s">
        <v>101</v>
      </c>
      <c r="G73" s="26">
        <v>181.45</v>
      </c>
      <c r="H73" s="27">
        <v>0</v>
      </c>
      <c r="I73" s="27">
        <f>ROUND(ROUND(H73,2)*ROUND(G73,3),2)</f>
      </c>
      <c r="O73">
        <f>(I73*21)/100</f>
      </c>
      <c r="P73" t="s">
        <v>13</v>
      </c>
    </row>
    <row r="74" spans="1:5" ht="51">
      <c r="A74" s="28" t="s">
        <v>39</v>
      </c>
      <c r="E74" s="29" t="s">
        <v>132</v>
      </c>
    </row>
    <row r="75" spans="1:5" ht="89.25">
      <c r="A75" s="32" t="s">
        <v>41</v>
      </c>
      <c r="E75" s="31" t="s">
        <v>133</v>
      </c>
    </row>
    <row r="76" spans="1:16" ht="12.75">
      <c r="A76" s="19" t="s">
        <v>34</v>
      </c>
      <c r="B76" s="23" t="s">
        <v>134</v>
      </c>
      <c r="C76" s="23" t="s">
        <v>135</v>
      </c>
      <c r="D76" s="19" t="s">
        <v>50</v>
      </c>
      <c r="E76" s="24" t="s">
        <v>136</v>
      </c>
      <c r="F76" s="25" t="s">
        <v>101</v>
      </c>
      <c r="G76" s="26">
        <v>1059</v>
      </c>
      <c r="H76" s="27">
        <v>0</v>
      </c>
      <c r="I76" s="27">
        <f>ROUND(ROUND(H76,2)*ROUND(G76,3),2)</f>
      </c>
      <c r="O76">
        <f>(I76*21)/100</f>
      </c>
      <c r="P76" t="s">
        <v>13</v>
      </c>
    </row>
    <row r="77" spans="1:5" ht="51">
      <c r="A77" s="28" t="s">
        <v>39</v>
      </c>
      <c r="E77" s="29" t="s">
        <v>137</v>
      </c>
    </row>
    <row r="78" spans="1:5" ht="25.5">
      <c r="A78" s="32" t="s">
        <v>41</v>
      </c>
      <c r="E78" s="31" t="s">
        <v>138</v>
      </c>
    </row>
    <row r="79" spans="1:16" ht="12.75">
      <c r="A79" s="19" t="s">
        <v>34</v>
      </c>
      <c r="B79" s="23" t="s">
        <v>139</v>
      </c>
      <c r="C79" s="23" t="s">
        <v>140</v>
      </c>
      <c r="D79" s="19" t="s">
        <v>50</v>
      </c>
      <c r="E79" s="24" t="s">
        <v>141</v>
      </c>
      <c r="F79" s="25" t="s">
        <v>116</v>
      </c>
      <c r="G79" s="26">
        <v>60</v>
      </c>
      <c r="H79" s="27">
        <v>0</v>
      </c>
      <c r="I79" s="27">
        <f>ROUND(ROUND(H79,2)*ROUND(G79,3),2)</f>
      </c>
      <c r="O79">
        <f>(I79*21)/100</f>
      </c>
      <c r="P79" t="s">
        <v>13</v>
      </c>
    </row>
    <row r="80" spans="1:5" ht="12.75">
      <c r="A80" s="28" t="s">
        <v>39</v>
      </c>
      <c r="E80" s="29" t="s">
        <v>117</v>
      </c>
    </row>
    <row r="81" spans="1:5" ht="38.25">
      <c r="A81" s="32" t="s">
        <v>41</v>
      </c>
      <c r="E81" s="31" t="s">
        <v>142</v>
      </c>
    </row>
    <row r="82" spans="1:16" ht="12.75">
      <c r="A82" s="19" t="s">
        <v>34</v>
      </c>
      <c r="B82" s="23" t="s">
        <v>143</v>
      </c>
      <c r="C82" s="23" t="s">
        <v>144</v>
      </c>
      <c r="D82" s="19" t="s">
        <v>50</v>
      </c>
      <c r="E82" s="24" t="s">
        <v>145</v>
      </c>
      <c r="F82" s="25" t="s">
        <v>101</v>
      </c>
      <c r="G82" s="26">
        <v>1240.45</v>
      </c>
      <c r="H82" s="27">
        <v>0</v>
      </c>
      <c r="I82" s="27">
        <f>ROUND(ROUND(H82,2)*ROUND(G82,3),2)</f>
      </c>
      <c r="O82">
        <f>(I82*21)/100</f>
      </c>
      <c r="P82" t="s">
        <v>13</v>
      </c>
    </row>
    <row r="83" spans="1:5" ht="12.75">
      <c r="A83" s="28" t="s">
        <v>39</v>
      </c>
      <c r="E83" s="29" t="s">
        <v>50</v>
      </c>
    </row>
    <row r="84" spans="1:5" ht="38.25">
      <c r="A84" s="32" t="s">
        <v>41</v>
      </c>
      <c r="E84" s="31" t="s">
        <v>146</v>
      </c>
    </row>
    <row r="85" spans="1:16" ht="12.75">
      <c r="A85" s="19" t="s">
        <v>34</v>
      </c>
      <c r="B85" s="23" t="s">
        <v>147</v>
      </c>
      <c r="C85" s="23" t="s">
        <v>148</v>
      </c>
      <c r="D85" s="19" t="s">
        <v>50</v>
      </c>
      <c r="E85" s="24" t="s">
        <v>149</v>
      </c>
      <c r="F85" s="25" t="s">
        <v>101</v>
      </c>
      <c r="G85" s="26">
        <v>1202</v>
      </c>
      <c r="H85" s="27">
        <v>0</v>
      </c>
      <c r="I85" s="27">
        <f>ROUND(ROUND(H85,2)*ROUND(G85,3),2)</f>
      </c>
      <c r="O85">
        <f>(I85*21)/100</f>
      </c>
      <c r="P85" t="s">
        <v>13</v>
      </c>
    </row>
    <row r="86" spans="1:5" ht="38.25">
      <c r="A86" s="28" t="s">
        <v>39</v>
      </c>
      <c r="E86" s="29" t="s">
        <v>150</v>
      </c>
    </row>
    <row r="87" spans="1:5" ht="51">
      <c r="A87" s="32" t="s">
        <v>41</v>
      </c>
      <c r="E87" s="31" t="s">
        <v>151</v>
      </c>
    </row>
    <row r="88" spans="1:16" ht="12.75">
      <c r="A88" s="19" t="s">
        <v>34</v>
      </c>
      <c r="B88" s="23" t="s">
        <v>152</v>
      </c>
      <c r="C88" s="23" t="s">
        <v>153</v>
      </c>
      <c r="D88" s="19" t="s">
        <v>50</v>
      </c>
      <c r="E88" s="24" t="s">
        <v>154</v>
      </c>
      <c r="F88" s="25" t="s">
        <v>101</v>
      </c>
      <c r="G88" s="26">
        <v>17.7</v>
      </c>
      <c r="H88" s="27">
        <v>0</v>
      </c>
      <c r="I88" s="27">
        <f>ROUND(ROUND(H88,2)*ROUND(G88,3),2)</f>
      </c>
      <c r="O88">
        <f>(I88*21)/100</f>
      </c>
      <c r="P88" t="s">
        <v>13</v>
      </c>
    </row>
    <row r="89" spans="1:5" ht="12.75">
      <c r="A89" s="28" t="s">
        <v>39</v>
      </c>
      <c r="E89" s="29" t="s">
        <v>155</v>
      </c>
    </row>
    <row r="90" spans="1:5" ht="25.5">
      <c r="A90" s="32" t="s">
        <v>41</v>
      </c>
      <c r="E90" s="31" t="s">
        <v>156</v>
      </c>
    </row>
    <row r="91" spans="1:16" ht="12.75">
      <c r="A91" s="19" t="s">
        <v>34</v>
      </c>
      <c r="B91" s="23" t="s">
        <v>157</v>
      </c>
      <c r="C91" s="23" t="s">
        <v>158</v>
      </c>
      <c r="D91" s="19" t="s">
        <v>36</v>
      </c>
      <c r="E91" s="24" t="s">
        <v>159</v>
      </c>
      <c r="F91" s="25" t="s">
        <v>160</v>
      </c>
      <c r="G91" s="26">
        <v>2187</v>
      </c>
      <c r="H91" s="27">
        <v>0</v>
      </c>
      <c r="I91" s="27">
        <f>ROUND(ROUND(H91,2)*ROUND(G91,3),2)</f>
      </c>
      <c r="O91">
        <f>(I91*21)/100</f>
      </c>
      <c r="P91" t="s">
        <v>13</v>
      </c>
    </row>
    <row r="92" spans="1:5" ht="12.75">
      <c r="A92" s="28" t="s">
        <v>39</v>
      </c>
      <c r="E92" s="29" t="s">
        <v>50</v>
      </c>
    </row>
    <row r="93" spans="1:5" ht="25.5">
      <c r="A93" s="32" t="s">
        <v>41</v>
      </c>
      <c r="E93" s="31" t="s">
        <v>161</v>
      </c>
    </row>
    <row r="94" spans="1:16" ht="12.75">
      <c r="A94" s="19" t="s">
        <v>34</v>
      </c>
      <c r="B94" s="23" t="s">
        <v>162</v>
      </c>
      <c r="C94" s="23" t="s">
        <v>158</v>
      </c>
      <c r="D94" s="19" t="s">
        <v>43</v>
      </c>
      <c r="E94" s="24" t="s">
        <v>159</v>
      </c>
      <c r="F94" s="25" t="s">
        <v>160</v>
      </c>
      <c r="G94" s="26">
        <v>1</v>
      </c>
      <c r="H94" s="27">
        <v>0</v>
      </c>
      <c r="I94" s="27">
        <f>ROUND(ROUND(H94,2)*ROUND(G94,3),2)</f>
      </c>
      <c r="O94">
        <f>(I94*21)/100</f>
      </c>
      <c r="P94" t="s">
        <v>13</v>
      </c>
    </row>
    <row r="95" spans="1:5" ht="12.75">
      <c r="A95" s="28" t="s">
        <v>39</v>
      </c>
      <c r="E95" s="29" t="s">
        <v>50</v>
      </c>
    </row>
    <row r="96" spans="1:5" ht="38.25">
      <c r="A96" s="32" t="s">
        <v>41</v>
      </c>
      <c r="E96" s="31" t="s">
        <v>163</v>
      </c>
    </row>
    <row r="97" spans="1:16" ht="12.75">
      <c r="A97" s="19" t="s">
        <v>34</v>
      </c>
      <c r="B97" s="23" t="s">
        <v>164</v>
      </c>
      <c r="C97" s="23" t="s">
        <v>165</v>
      </c>
      <c r="D97" s="19" t="s">
        <v>50</v>
      </c>
      <c r="E97" s="24" t="s">
        <v>166</v>
      </c>
      <c r="F97" s="25" t="s">
        <v>160</v>
      </c>
      <c r="G97" s="26">
        <v>1853</v>
      </c>
      <c r="H97" s="27">
        <v>0</v>
      </c>
      <c r="I97" s="27">
        <f>ROUND(ROUND(H97,2)*ROUND(G97,3),2)</f>
      </c>
      <c r="O97">
        <f>(I97*21)/100</f>
      </c>
      <c r="P97" t="s">
        <v>13</v>
      </c>
    </row>
    <row r="98" spans="1:5" ht="12.75">
      <c r="A98" s="28" t="s">
        <v>39</v>
      </c>
      <c r="E98" s="29" t="s">
        <v>50</v>
      </c>
    </row>
    <row r="99" spans="1:5" ht="38.25">
      <c r="A99" s="32" t="s">
        <v>41</v>
      </c>
      <c r="E99" s="31" t="s">
        <v>167</v>
      </c>
    </row>
    <row r="100" spans="1:16" ht="12.75">
      <c r="A100" s="19" t="s">
        <v>34</v>
      </c>
      <c r="B100" s="23" t="s">
        <v>168</v>
      </c>
      <c r="C100" s="23" t="s">
        <v>169</v>
      </c>
      <c r="D100" s="19" t="s">
        <v>50</v>
      </c>
      <c r="E100" s="24" t="s">
        <v>170</v>
      </c>
      <c r="F100" s="25" t="s">
        <v>160</v>
      </c>
      <c r="G100" s="26">
        <v>1350</v>
      </c>
      <c r="H100" s="27">
        <v>0</v>
      </c>
      <c r="I100" s="27">
        <f>ROUND(ROUND(H100,2)*ROUND(G100,3),2)</f>
      </c>
      <c r="O100">
        <f>(I100*21)/100</f>
      </c>
      <c r="P100" t="s">
        <v>13</v>
      </c>
    </row>
    <row r="101" spans="1:5" ht="12.75">
      <c r="A101" s="28" t="s">
        <v>39</v>
      </c>
      <c r="E101" s="29" t="s">
        <v>171</v>
      </c>
    </row>
    <row r="102" spans="1:5" ht="63.75">
      <c r="A102" s="32" t="s">
        <v>41</v>
      </c>
      <c r="E102" s="31" t="s">
        <v>172</v>
      </c>
    </row>
    <row r="103" spans="1:16" ht="12.75">
      <c r="A103" s="19" t="s">
        <v>34</v>
      </c>
      <c r="B103" s="23" t="s">
        <v>173</v>
      </c>
      <c r="C103" s="23" t="s">
        <v>174</v>
      </c>
      <c r="D103" s="19" t="s">
        <v>50</v>
      </c>
      <c r="E103" s="24" t="s">
        <v>175</v>
      </c>
      <c r="F103" s="25" t="s">
        <v>160</v>
      </c>
      <c r="G103" s="26">
        <v>503</v>
      </c>
      <c r="H103" s="27">
        <v>0</v>
      </c>
      <c r="I103" s="27">
        <f>ROUND(ROUND(H103,2)*ROUND(G103,3),2)</f>
      </c>
      <c r="O103">
        <f>(I103*21)/100</f>
      </c>
      <c r="P103" t="s">
        <v>13</v>
      </c>
    </row>
    <row r="104" spans="1:5" ht="12.75">
      <c r="A104" s="28" t="s">
        <v>39</v>
      </c>
      <c r="E104" s="29" t="s">
        <v>171</v>
      </c>
    </row>
    <row r="105" spans="1:5" ht="25.5">
      <c r="A105" s="32" t="s">
        <v>41</v>
      </c>
      <c r="E105" s="31" t="s">
        <v>176</v>
      </c>
    </row>
    <row r="106" spans="1:16" ht="12.75">
      <c r="A106" s="19" t="s">
        <v>34</v>
      </c>
      <c r="B106" s="23" t="s">
        <v>177</v>
      </c>
      <c r="C106" s="23" t="s">
        <v>178</v>
      </c>
      <c r="D106" s="19" t="s">
        <v>50</v>
      </c>
      <c r="E106" s="24" t="s">
        <v>179</v>
      </c>
      <c r="F106" s="25" t="s">
        <v>160</v>
      </c>
      <c r="G106" s="26">
        <v>1853</v>
      </c>
      <c r="H106" s="27">
        <v>0</v>
      </c>
      <c r="I106" s="27">
        <f>ROUND(ROUND(H106,2)*ROUND(G106,3),2)</f>
      </c>
      <c r="O106">
        <f>(I106*21)/100</f>
      </c>
      <c r="P106" t="s">
        <v>13</v>
      </c>
    </row>
    <row r="107" spans="1:5" ht="12.75">
      <c r="A107" s="28" t="s">
        <v>39</v>
      </c>
      <c r="E107" s="29" t="s">
        <v>180</v>
      </c>
    </row>
    <row r="108" spans="1:5" ht="25.5">
      <c r="A108" s="32" t="s">
        <v>41</v>
      </c>
      <c r="E108" s="31" t="s">
        <v>181</v>
      </c>
    </row>
    <row r="109" spans="1:16" ht="12.75">
      <c r="A109" s="19" t="s">
        <v>34</v>
      </c>
      <c r="B109" s="23" t="s">
        <v>182</v>
      </c>
      <c r="C109" s="23" t="s">
        <v>183</v>
      </c>
      <c r="D109" s="19" t="s">
        <v>50</v>
      </c>
      <c r="E109" s="24" t="s">
        <v>184</v>
      </c>
      <c r="F109" s="25" t="s">
        <v>160</v>
      </c>
      <c r="G109" s="26">
        <v>1853</v>
      </c>
      <c r="H109" s="27">
        <v>0</v>
      </c>
      <c r="I109" s="27">
        <f>ROUND(ROUND(H109,2)*ROUND(G109,3),2)</f>
      </c>
      <c r="O109">
        <f>(I109*21)/100</f>
      </c>
      <c r="P109" t="s">
        <v>13</v>
      </c>
    </row>
    <row r="110" spans="1:5" ht="12.75">
      <c r="A110" s="28" t="s">
        <v>39</v>
      </c>
      <c r="E110" s="29" t="s">
        <v>50</v>
      </c>
    </row>
    <row r="111" spans="1:5" ht="25.5">
      <c r="A111" s="30" t="s">
        <v>41</v>
      </c>
      <c r="E111" s="31" t="s">
        <v>185</v>
      </c>
    </row>
    <row r="112" spans="1:18" ht="12.75" customHeight="1">
      <c r="A112" s="5" t="s">
        <v>32</v>
      </c>
      <c r="B112" s="5"/>
      <c r="C112" s="35" t="s">
        <v>13</v>
      </c>
      <c r="D112" s="5"/>
      <c r="E112" s="21" t="s">
        <v>186</v>
      </c>
      <c r="F112" s="5"/>
      <c r="G112" s="5"/>
      <c r="H112" s="5"/>
      <c r="I112" s="36">
        <f>0+Q112</f>
      </c>
      <c r="O112">
        <f>0+R112</f>
      </c>
      <c r="Q112">
        <f>0+I113+I116+I119</f>
      </c>
      <c r="R112">
        <f>0+O113+O116+O119</f>
      </c>
    </row>
    <row r="113" spans="1:16" ht="12.75">
      <c r="A113" s="19" t="s">
        <v>34</v>
      </c>
      <c r="B113" s="23" t="s">
        <v>187</v>
      </c>
      <c r="C113" s="23" t="s">
        <v>188</v>
      </c>
      <c r="D113" s="19" t="s">
        <v>50</v>
      </c>
      <c r="E113" s="24" t="s">
        <v>189</v>
      </c>
      <c r="F113" s="25" t="s">
        <v>101</v>
      </c>
      <c r="G113" s="26">
        <v>1459</v>
      </c>
      <c r="H113" s="27">
        <v>0</v>
      </c>
      <c r="I113" s="27">
        <f>ROUND(ROUND(H113,2)*ROUND(G113,3),2)</f>
      </c>
      <c r="O113">
        <f>(I113*21)/100</f>
      </c>
      <c r="P113" t="s">
        <v>13</v>
      </c>
    </row>
    <row r="114" spans="1:5" ht="12.75">
      <c r="A114" s="28" t="s">
        <v>39</v>
      </c>
      <c r="E114" s="29" t="s">
        <v>50</v>
      </c>
    </row>
    <row r="115" spans="1:5" ht="38.25">
      <c r="A115" s="32" t="s">
        <v>41</v>
      </c>
      <c r="E115" s="31" t="s">
        <v>190</v>
      </c>
    </row>
    <row r="116" spans="1:16" ht="12.75">
      <c r="A116" s="19" t="s">
        <v>34</v>
      </c>
      <c r="B116" s="23" t="s">
        <v>191</v>
      </c>
      <c r="C116" s="23" t="s">
        <v>192</v>
      </c>
      <c r="D116" s="19" t="s">
        <v>50</v>
      </c>
      <c r="E116" s="24" t="s">
        <v>193</v>
      </c>
      <c r="F116" s="25" t="s">
        <v>101</v>
      </c>
      <c r="G116" s="26">
        <v>204</v>
      </c>
      <c r="H116" s="27">
        <v>0</v>
      </c>
      <c r="I116" s="27">
        <f>ROUND(ROUND(H116,2)*ROUND(G116,3),2)</f>
      </c>
      <c r="O116">
        <f>(I116*21)/100</f>
      </c>
      <c r="P116" t="s">
        <v>13</v>
      </c>
    </row>
    <row r="117" spans="1:5" ht="12.75">
      <c r="A117" s="28" t="s">
        <v>39</v>
      </c>
      <c r="E117" s="29" t="s">
        <v>50</v>
      </c>
    </row>
    <row r="118" spans="1:5" ht="38.25">
      <c r="A118" s="32" t="s">
        <v>41</v>
      </c>
      <c r="E118" s="31" t="s">
        <v>194</v>
      </c>
    </row>
    <row r="119" spans="1:16" ht="12.75">
      <c r="A119" s="19" t="s">
        <v>34</v>
      </c>
      <c r="B119" s="23" t="s">
        <v>195</v>
      </c>
      <c r="C119" s="23" t="s">
        <v>196</v>
      </c>
      <c r="D119" s="19" t="s">
        <v>50</v>
      </c>
      <c r="E119" s="24" t="s">
        <v>197</v>
      </c>
      <c r="F119" s="25" t="s">
        <v>101</v>
      </c>
      <c r="G119" s="26">
        <v>2.102</v>
      </c>
      <c r="H119" s="27">
        <v>0</v>
      </c>
      <c r="I119" s="27">
        <f>ROUND(ROUND(H119,2)*ROUND(G119,3),2)</f>
      </c>
      <c r="O119">
        <f>(I119*21)/100</f>
      </c>
      <c r="P119" t="s">
        <v>13</v>
      </c>
    </row>
    <row r="120" spans="1:5" ht="25.5">
      <c r="A120" s="28" t="s">
        <v>39</v>
      </c>
      <c r="E120" s="29" t="s">
        <v>198</v>
      </c>
    </row>
    <row r="121" spans="1:5" ht="38.25">
      <c r="A121" s="30" t="s">
        <v>41</v>
      </c>
      <c r="E121" s="31" t="s">
        <v>199</v>
      </c>
    </row>
    <row r="122" spans="1:18" ht="12.75" customHeight="1">
      <c r="A122" s="5" t="s">
        <v>32</v>
      </c>
      <c r="B122" s="5"/>
      <c r="C122" s="35" t="s">
        <v>12</v>
      </c>
      <c r="D122" s="5"/>
      <c r="E122" s="21" t="s">
        <v>200</v>
      </c>
      <c r="F122" s="5"/>
      <c r="G122" s="5"/>
      <c r="H122" s="5"/>
      <c r="I122" s="36">
        <f>0+Q122</f>
      </c>
      <c r="O122">
        <f>0+R122</f>
      </c>
      <c r="Q122">
        <f>0+I123</f>
      </c>
      <c r="R122">
        <f>0+O123</f>
      </c>
    </row>
    <row r="123" spans="1:16" ht="12.75">
      <c r="A123" s="19" t="s">
        <v>34</v>
      </c>
      <c r="B123" s="23" t="s">
        <v>201</v>
      </c>
      <c r="C123" s="23" t="s">
        <v>202</v>
      </c>
      <c r="D123" s="19" t="s">
        <v>50</v>
      </c>
      <c r="E123" s="24" t="s">
        <v>203</v>
      </c>
      <c r="F123" s="25" t="s">
        <v>101</v>
      </c>
      <c r="G123" s="26">
        <v>14.4</v>
      </c>
      <c r="H123" s="27">
        <v>0</v>
      </c>
      <c r="I123" s="27">
        <f>ROUND(ROUND(H123,2)*ROUND(G123,3),2)</f>
      </c>
      <c r="O123">
        <f>(I123*21)/100</f>
      </c>
      <c r="P123" t="s">
        <v>13</v>
      </c>
    </row>
    <row r="124" spans="1:5" ht="38.25">
      <c r="A124" s="28" t="s">
        <v>39</v>
      </c>
      <c r="E124" s="29" t="s">
        <v>204</v>
      </c>
    </row>
    <row r="125" spans="1:5" ht="25.5">
      <c r="A125" s="30" t="s">
        <v>41</v>
      </c>
      <c r="E125" s="31" t="s">
        <v>205</v>
      </c>
    </row>
    <row r="126" spans="1:18" ht="12.75" customHeight="1">
      <c r="A126" s="5" t="s">
        <v>32</v>
      </c>
      <c r="B126" s="5"/>
      <c r="C126" s="35" t="s">
        <v>22</v>
      </c>
      <c r="D126" s="5"/>
      <c r="E126" s="21" t="s">
        <v>206</v>
      </c>
      <c r="F126" s="5"/>
      <c r="G126" s="5"/>
      <c r="H126" s="5"/>
      <c r="I126" s="36">
        <f>0+Q126</f>
      </c>
      <c r="O126">
        <f>0+R126</f>
      </c>
      <c r="Q126">
        <f>0+I127+I130+I133</f>
      </c>
      <c r="R126">
        <f>0+O127+O130+O133</f>
      </c>
    </row>
    <row r="127" spans="1:16" ht="12.75">
      <c r="A127" s="19" t="s">
        <v>34</v>
      </c>
      <c r="B127" s="23" t="s">
        <v>207</v>
      </c>
      <c r="C127" s="23" t="s">
        <v>208</v>
      </c>
      <c r="D127" s="19" t="s">
        <v>50</v>
      </c>
      <c r="E127" s="24" t="s">
        <v>209</v>
      </c>
      <c r="F127" s="25" t="s">
        <v>101</v>
      </c>
      <c r="G127" s="26">
        <v>4.3</v>
      </c>
      <c r="H127" s="27">
        <v>0</v>
      </c>
      <c r="I127" s="27">
        <f>ROUND(ROUND(H127,2)*ROUND(G127,3),2)</f>
      </c>
      <c r="O127">
        <f>(I127*21)/100</f>
      </c>
      <c r="P127" t="s">
        <v>13</v>
      </c>
    </row>
    <row r="128" spans="1:5" ht="12.75">
      <c r="A128" s="28" t="s">
        <v>39</v>
      </c>
      <c r="E128" s="29" t="s">
        <v>210</v>
      </c>
    </row>
    <row r="129" spans="1:5" ht="25.5">
      <c r="A129" s="32" t="s">
        <v>41</v>
      </c>
      <c r="E129" s="31" t="s">
        <v>211</v>
      </c>
    </row>
    <row r="130" spans="1:16" ht="12.75">
      <c r="A130" s="19" t="s">
        <v>34</v>
      </c>
      <c r="B130" s="23" t="s">
        <v>212</v>
      </c>
      <c r="C130" s="23" t="s">
        <v>213</v>
      </c>
      <c r="D130" s="19" t="s">
        <v>50</v>
      </c>
      <c r="E130" s="24" t="s">
        <v>214</v>
      </c>
      <c r="F130" s="25" t="s">
        <v>101</v>
      </c>
      <c r="G130" s="26">
        <v>4.73</v>
      </c>
      <c r="H130" s="27">
        <v>0</v>
      </c>
      <c r="I130" s="27">
        <f>ROUND(ROUND(H130,2)*ROUND(G130,3),2)</f>
      </c>
      <c r="O130">
        <f>(I130*21)/100</f>
      </c>
      <c r="P130" t="s">
        <v>13</v>
      </c>
    </row>
    <row r="131" spans="1:5" ht="12.75">
      <c r="A131" s="28" t="s">
        <v>39</v>
      </c>
      <c r="E131" s="29" t="s">
        <v>215</v>
      </c>
    </row>
    <row r="132" spans="1:5" ht="25.5">
      <c r="A132" s="32" t="s">
        <v>41</v>
      </c>
      <c r="E132" s="31" t="s">
        <v>216</v>
      </c>
    </row>
    <row r="133" spans="1:16" ht="12.75">
      <c r="A133" s="19" t="s">
        <v>34</v>
      </c>
      <c r="B133" s="23" t="s">
        <v>217</v>
      </c>
      <c r="C133" s="23" t="s">
        <v>218</v>
      </c>
      <c r="D133" s="19" t="s">
        <v>50</v>
      </c>
      <c r="E133" s="24" t="s">
        <v>219</v>
      </c>
      <c r="F133" s="25" t="s">
        <v>101</v>
      </c>
      <c r="G133" s="26">
        <v>8.6</v>
      </c>
      <c r="H133" s="27">
        <v>0</v>
      </c>
      <c r="I133" s="27">
        <f>ROUND(ROUND(H133,2)*ROUND(G133,3),2)</f>
      </c>
      <c r="O133">
        <f>(I133*21)/100</f>
      </c>
      <c r="P133" t="s">
        <v>13</v>
      </c>
    </row>
    <row r="134" spans="1:5" ht="12.75">
      <c r="A134" s="28" t="s">
        <v>39</v>
      </c>
      <c r="E134" s="29" t="s">
        <v>50</v>
      </c>
    </row>
    <row r="135" spans="1:5" ht="38.25">
      <c r="A135" s="30" t="s">
        <v>41</v>
      </c>
      <c r="E135" s="31" t="s">
        <v>220</v>
      </c>
    </row>
    <row r="136" spans="1:18" ht="12.75" customHeight="1">
      <c r="A136" s="5" t="s">
        <v>32</v>
      </c>
      <c r="B136" s="5"/>
      <c r="C136" s="35" t="s">
        <v>24</v>
      </c>
      <c r="D136" s="5"/>
      <c r="E136" s="21" t="s">
        <v>221</v>
      </c>
      <c r="F136" s="5"/>
      <c r="G136" s="5"/>
      <c r="H136" s="5"/>
      <c r="I136" s="36">
        <f>0+Q136</f>
      </c>
      <c r="O136">
        <f>0+R136</f>
      </c>
      <c r="Q136">
        <f>0+I137+I140+I143+I146+I149+I152+I155+I158+I161+I164+I167</f>
      </c>
      <c r="R136">
        <f>0+O137+O140+O143+O146+O149+O152+O155+O158+O161+O164+O167</f>
      </c>
    </row>
    <row r="137" spans="1:16" ht="12.75">
      <c r="A137" s="19" t="s">
        <v>34</v>
      </c>
      <c r="B137" s="23" t="s">
        <v>222</v>
      </c>
      <c r="C137" s="23" t="s">
        <v>223</v>
      </c>
      <c r="D137" s="19" t="s">
        <v>50</v>
      </c>
      <c r="E137" s="24" t="s">
        <v>224</v>
      </c>
      <c r="F137" s="25" t="s">
        <v>160</v>
      </c>
      <c r="G137" s="26">
        <v>1</v>
      </c>
      <c r="H137" s="27">
        <v>0</v>
      </c>
      <c r="I137" s="27">
        <f>ROUND(ROUND(H137,2)*ROUND(G137,3),2)</f>
      </c>
      <c r="O137">
        <f>(I137*21)/100</f>
      </c>
      <c r="P137" t="s">
        <v>13</v>
      </c>
    </row>
    <row r="138" spans="1:5" ht="12.75">
      <c r="A138" s="28" t="s">
        <v>39</v>
      </c>
      <c r="E138" s="29" t="s">
        <v>225</v>
      </c>
    </row>
    <row r="139" spans="1:5" ht="38.25">
      <c r="A139" s="32" t="s">
        <v>41</v>
      </c>
      <c r="E139" s="31" t="s">
        <v>226</v>
      </c>
    </row>
    <row r="140" spans="1:16" ht="12.75">
      <c r="A140" s="19" t="s">
        <v>34</v>
      </c>
      <c r="B140" s="23" t="s">
        <v>227</v>
      </c>
      <c r="C140" s="23" t="s">
        <v>228</v>
      </c>
      <c r="D140" s="19" t="s">
        <v>50</v>
      </c>
      <c r="E140" s="24" t="s">
        <v>229</v>
      </c>
      <c r="F140" s="25" t="s">
        <v>160</v>
      </c>
      <c r="G140" s="26">
        <v>1</v>
      </c>
      <c r="H140" s="27">
        <v>0</v>
      </c>
      <c r="I140" s="27">
        <f>ROUND(ROUND(H140,2)*ROUND(G140,3),2)</f>
      </c>
      <c r="O140">
        <f>(I140*21)/100</f>
      </c>
      <c r="P140" t="s">
        <v>13</v>
      </c>
    </row>
    <row r="141" spans="1:5" ht="12.75">
      <c r="A141" s="28" t="s">
        <v>39</v>
      </c>
      <c r="E141" s="29" t="s">
        <v>230</v>
      </c>
    </row>
    <row r="142" spans="1:5" ht="38.25">
      <c r="A142" s="32" t="s">
        <v>41</v>
      </c>
      <c r="E142" s="31" t="s">
        <v>226</v>
      </c>
    </row>
    <row r="143" spans="1:16" ht="12.75">
      <c r="A143" s="19" t="s">
        <v>34</v>
      </c>
      <c r="B143" s="23" t="s">
        <v>231</v>
      </c>
      <c r="C143" s="23" t="s">
        <v>232</v>
      </c>
      <c r="D143" s="19" t="s">
        <v>50</v>
      </c>
      <c r="E143" s="24" t="s">
        <v>233</v>
      </c>
      <c r="F143" s="25" t="s">
        <v>160</v>
      </c>
      <c r="G143" s="26">
        <v>2187</v>
      </c>
      <c r="H143" s="27">
        <v>0</v>
      </c>
      <c r="I143" s="27">
        <f>ROUND(ROUND(H143,2)*ROUND(G143,3),2)</f>
      </c>
      <c r="O143">
        <f>(I143*21)/100</f>
      </c>
      <c r="P143" t="s">
        <v>13</v>
      </c>
    </row>
    <row r="144" spans="1:5" ht="12.75">
      <c r="A144" s="28" t="s">
        <v>39</v>
      </c>
      <c r="E144" s="29" t="s">
        <v>234</v>
      </c>
    </row>
    <row r="145" spans="1:5" ht="63.75">
      <c r="A145" s="32" t="s">
        <v>41</v>
      </c>
      <c r="E145" s="31" t="s">
        <v>235</v>
      </c>
    </row>
    <row r="146" spans="1:16" ht="12.75">
      <c r="A146" s="19" t="s">
        <v>34</v>
      </c>
      <c r="B146" s="23" t="s">
        <v>236</v>
      </c>
      <c r="C146" s="23" t="s">
        <v>237</v>
      </c>
      <c r="D146" s="19" t="s">
        <v>50</v>
      </c>
      <c r="E146" s="24" t="s">
        <v>238</v>
      </c>
      <c r="F146" s="25" t="s">
        <v>160</v>
      </c>
      <c r="G146" s="26">
        <v>799.05</v>
      </c>
      <c r="H146" s="27">
        <v>0</v>
      </c>
      <c r="I146" s="27">
        <f>ROUND(ROUND(H146,2)*ROUND(G146,3),2)</f>
      </c>
      <c r="O146">
        <f>(I146*21)/100</f>
      </c>
      <c r="P146" t="s">
        <v>13</v>
      </c>
    </row>
    <row r="147" spans="1:5" ht="12.75">
      <c r="A147" s="28" t="s">
        <v>39</v>
      </c>
      <c r="E147" s="29" t="s">
        <v>155</v>
      </c>
    </row>
    <row r="148" spans="1:5" ht="102">
      <c r="A148" s="32" t="s">
        <v>41</v>
      </c>
      <c r="E148" s="31" t="s">
        <v>239</v>
      </c>
    </row>
    <row r="149" spans="1:16" ht="12.75">
      <c r="A149" s="19" t="s">
        <v>34</v>
      </c>
      <c r="B149" s="23" t="s">
        <v>240</v>
      </c>
      <c r="C149" s="23" t="s">
        <v>241</v>
      </c>
      <c r="D149" s="19" t="s">
        <v>50</v>
      </c>
      <c r="E149" s="24" t="s">
        <v>242</v>
      </c>
      <c r="F149" s="25" t="s">
        <v>160</v>
      </c>
      <c r="G149" s="26">
        <v>1667</v>
      </c>
      <c r="H149" s="27">
        <v>0</v>
      </c>
      <c r="I149" s="27">
        <f>ROUND(ROUND(H149,2)*ROUND(G149,3),2)</f>
      </c>
      <c r="O149">
        <f>(I149*21)/100</f>
      </c>
      <c r="P149" t="s">
        <v>13</v>
      </c>
    </row>
    <row r="150" spans="1:5" ht="12.75">
      <c r="A150" s="28" t="s">
        <v>39</v>
      </c>
      <c r="E150" s="29" t="s">
        <v>243</v>
      </c>
    </row>
    <row r="151" spans="1:5" ht="63.75">
      <c r="A151" s="32" t="s">
        <v>41</v>
      </c>
      <c r="E151" s="31" t="s">
        <v>244</v>
      </c>
    </row>
    <row r="152" spans="1:16" ht="12.75">
      <c r="A152" s="19" t="s">
        <v>34</v>
      </c>
      <c r="B152" s="23" t="s">
        <v>245</v>
      </c>
      <c r="C152" s="23" t="s">
        <v>246</v>
      </c>
      <c r="D152" s="19" t="s">
        <v>50</v>
      </c>
      <c r="E152" s="24" t="s">
        <v>247</v>
      </c>
      <c r="F152" s="25" t="s">
        <v>160</v>
      </c>
      <c r="G152" s="26">
        <v>1546</v>
      </c>
      <c r="H152" s="27">
        <v>0</v>
      </c>
      <c r="I152" s="27">
        <f>ROUND(ROUND(H152,2)*ROUND(G152,3),2)</f>
      </c>
      <c r="O152">
        <f>(I152*21)/100</f>
      </c>
      <c r="P152" t="s">
        <v>13</v>
      </c>
    </row>
    <row r="153" spans="1:5" ht="12.75">
      <c r="A153" s="28" t="s">
        <v>39</v>
      </c>
      <c r="E153" s="29" t="s">
        <v>248</v>
      </c>
    </row>
    <row r="154" spans="1:5" ht="63.75">
      <c r="A154" s="32" t="s">
        <v>41</v>
      </c>
      <c r="E154" s="31" t="s">
        <v>249</v>
      </c>
    </row>
    <row r="155" spans="1:16" ht="12.75">
      <c r="A155" s="19" t="s">
        <v>34</v>
      </c>
      <c r="B155" s="23" t="s">
        <v>250</v>
      </c>
      <c r="C155" s="23" t="s">
        <v>251</v>
      </c>
      <c r="D155" s="19" t="s">
        <v>50</v>
      </c>
      <c r="E155" s="24" t="s">
        <v>252</v>
      </c>
      <c r="F155" s="25" t="s">
        <v>160</v>
      </c>
      <c r="G155" s="26">
        <v>1545</v>
      </c>
      <c r="H155" s="27">
        <v>0</v>
      </c>
      <c r="I155" s="27">
        <f>ROUND(ROUND(H155,2)*ROUND(G155,3),2)</f>
      </c>
      <c r="O155">
        <f>(I155*21)/100</f>
      </c>
      <c r="P155" t="s">
        <v>13</v>
      </c>
    </row>
    <row r="156" spans="1:5" ht="12.75">
      <c r="A156" s="28" t="s">
        <v>39</v>
      </c>
      <c r="E156" s="29" t="s">
        <v>253</v>
      </c>
    </row>
    <row r="157" spans="1:5" ht="63.75">
      <c r="A157" s="32" t="s">
        <v>41</v>
      </c>
      <c r="E157" s="31" t="s">
        <v>254</v>
      </c>
    </row>
    <row r="158" spans="1:16" ht="12.75">
      <c r="A158" s="19" t="s">
        <v>34</v>
      </c>
      <c r="B158" s="23" t="s">
        <v>255</v>
      </c>
      <c r="C158" s="23" t="s">
        <v>256</v>
      </c>
      <c r="D158" s="19" t="s">
        <v>50</v>
      </c>
      <c r="E158" s="24" t="s">
        <v>257</v>
      </c>
      <c r="F158" s="25" t="s">
        <v>160</v>
      </c>
      <c r="G158" s="26">
        <v>1</v>
      </c>
      <c r="H158" s="27">
        <v>0</v>
      </c>
      <c r="I158" s="27">
        <f>ROUND(ROUND(H158,2)*ROUND(G158,3),2)</f>
      </c>
      <c r="O158">
        <f>(I158*21)/100</f>
      </c>
      <c r="P158" t="s">
        <v>13</v>
      </c>
    </row>
    <row r="159" spans="1:5" ht="12.75">
      <c r="A159" s="28" t="s">
        <v>39</v>
      </c>
      <c r="E159" s="29" t="s">
        <v>50</v>
      </c>
    </row>
    <row r="160" spans="1:5" ht="38.25">
      <c r="A160" s="32" t="s">
        <v>41</v>
      </c>
      <c r="E160" s="31" t="s">
        <v>226</v>
      </c>
    </row>
    <row r="161" spans="1:16" ht="12.75">
      <c r="A161" s="19" t="s">
        <v>34</v>
      </c>
      <c r="B161" s="23" t="s">
        <v>258</v>
      </c>
      <c r="C161" s="23" t="s">
        <v>259</v>
      </c>
      <c r="D161" s="19" t="s">
        <v>50</v>
      </c>
      <c r="E161" s="24" t="s">
        <v>260</v>
      </c>
      <c r="F161" s="25" t="s">
        <v>160</v>
      </c>
      <c r="G161" s="26">
        <v>1666</v>
      </c>
      <c r="H161" s="27">
        <v>0</v>
      </c>
      <c r="I161" s="27">
        <f>ROUND(ROUND(H161,2)*ROUND(G161,3),2)</f>
      </c>
      <c r="O161">
        <f>(I161*21)/100</f>
      </c>
      <c r="P161" t="s">
        <v>13</v>
      </c>
    </row>
    <row r="162" spans="1:5" ht="12.75">
      <c r="A162" s="28" t="s">
        <v>39</v>
      </c>
      <c r="E162" s="29" t="s">
        <v>261</v>
      </c>
    </row>
    <row r="163" spans="1:5" ht="25.5">
      <c r="A163" s="32" t="s">
        <v>41</v>
      </c>
      <c r="E163" s="31" t="s">
        <v>262</v>
      </c>
    </row>
    <row r="164" spans="1:16" ht="12.75">
      <c r="A164" s="19" t="s">
        <v>34</v>
      </c>
      <c r="B164" s="23" t="s">
        <v>263</v>
      </c>
      <c r="C164" s="23" t="s">
        <v>264</v>
      </c>
      <c r="D164" s="19" t="s">
        <v>50</v>
      </c>
      <c r="E164" s="24" t="s">
        <v>265</v>
      </c>
      <c r="F164" s="25" t="s">
        <v>160</v>
      </c>
      <c r="G164" s="26">
        <v>1</v>
      </c>
      <c r="H164" s="27">
        <v>0</v>
      </c>
      <c r="I164" s="27">
        <f>ROUND(ROUND(H164,2)*ROUND(G164,3),2)</f>
      </c>
      <c r="O164">
        <f>(I164*21)/100</f>
      </c>
      <c r="P164" t="s">
        <v>13</v>
      </c>
    </row>
    <row r="165" spans="1:5" ht="12.75">
      <c r="A165" s="28" t="s">
        <v>39</v>
      </c>
      <c r="E165" s="29" t="s">
        <v>266</v>
      </c>
    </row>
    <row r="166" spans="1:5" ht="38.25">
      <c r="A166" s="32" t="s">
        <v>41</v>
      </c>
      <c r="E166" s="31" t="s">
        <v>226</v>
      </c>
    </row>
    <row r="167" spans="1:16" ht="25.5">
      <c r="A167" s="19" t="s">
        <v>34</v>
      </c>
      <c r="B167" s="23" t="s">
        <v>267</v>
      </c>
      <c r="C167" s="23" t="s">
        <v>268</v>
      </c>
      <c r="D167" s="19" t="s">
        <v>50</v>
      </c>
      <c r="E167" s="24" t="s">
        <v>269</v>
      </c>
      <c r="F167" s="25" t="s">
        <v>160</v>
      </c>
      <c r="G167" s="26">
        <v>7</v>
      </c>
      <c r="H167" s="27">
        <v>0</v>
      </c>
      <c r="I167" s="27">
        <f>ROUND(ROUND(H167,2)*ROUND(G167,3),2)</f>
      </c>
      <c r="O167">
        <f>(I167*21)/100</f>
      </c>
      <c r="P167" t="s">
        <v>13</v>
      </c>
    </row>
    <row r="168" spans="1:5" ht="25.5">
      <c r="A168" s="28" t="s">
        <v>39</v>
      </c>
      <c r="E168" s="29" t="s">
        <v>270</v>
      </c>
    </row>
    <row r="169" spans="1:5" ht="25.5">
      <c r="A169" s="30" t="s">
        <v>41</v>
      </c>
      <c r="E169" s="31" t="s">
        <v>271</v>
      </c>
    </row>
    <row r="170" spans="1:18" ht="12.75" customHeight="1">
      <c r="A170" s="5" t="s">
        <v>32</v>
      </c>
      <c r="B170" s="5"/>
      <c r="C170" s="35" t="s">
        <v>64</v>
      </c>
      <c r="D170" s="5"/>
      <c r="E170" s="21" t="s">
        <v>272</v>
      </c>
      <c r="F170" s="5"/>
      <c r="G170" s="5"/>
      <c r="H170" s="5"/>
      <c r="I170" s="36">
        <f>0+Q170</f>
      </c>
      <c r="O170">
        <f>0+R170</f>
      </c>
      <c r="Q170">
        <f>0+I171</f>
      </c>
      <c r="R170">
        <f>0+O171</f>
      </c>
    </row>
    <row r="171" spans="1:16" ht="12.75">
      <c r="A171" s="19" t="s">
        <v>34</v>
      </c>
      <c r="B171" s="23" t="s">
        <v>273</v>
      </c>
      <c r="C171" s="23" t="s">
        <v>274</v>
      </c>
      <c r="D171" s="19" t="s">
        <v>50</v>
      </c>
      <c r="E171" s="24" t="s">
        <v>275</v>
      </c>
      <c r="F171" s="25" t="s">
        <v>91</v>
      </c>
      <c r="G171" s="26">
        <v>2</v>
      </c>
      <c r="H171" s="27">
        <v>0</v>
      </c>
      <c r="I171" s="27">
        <f>ROUND(ROUND(H171,2)*ROUND(G171,3),2)</f>
      </c>
      <c r="O171">
        <f>(I171*21)/100</f>
      </c>
      <c r="P171" t="s">
        <v>13</v>
      </c>
    </row>
    <row r="172" spans="1:5" ht="12.75">
      <c r="A172" s="28" t="s">
        <v>39</v>
      </c>
      <c r="E172" s="29" t="s">
        <v>50</v>
      </c>
    </row>
    <row r="173" spans="1:5" ht="25.5">
      <c r="A173" s="30" t="s">
        <v>41</v>
      </c>
      <c r="E173" s="31" t="s">
        <v>276</v>
      </c>
    </row>
    <row r="174" spans="1:18" ht="12.75" customHeight="1">
      <c r="A174" s="5" t="s">
        <v>32</v>
      </c>
      <c r="B174" s="5"/>
      <c r="C174" s="35" t="s">
        <v>29</v>
      </c>
      <c r="D174" s="5"/>
      <c r="E174" s="21" t="s">
        <v>277</v>
      </c>
      <c r="F174" s="5"/>
      <c r="G174" s="5"/>
      <c r="H174" s="5"/>
      <c r="I174" s="36">
        <f>0+Q174</f>
      </c>
      <c r="O174">
        <f>0+R174</f>
      </c>
      <c r="Q174">
        <f>0+I175+I178+I181+I184+I187+I190+I193+I196+I199+I202+I205+I208+I211+I214</f>
      </c>
      <c r="R174">
        <f>0+O175+O178+O181+O184+O187+O190+O193+O196+O199+O202+O205+O208+O211+O214</f>
      </c>
    </row>
    <row r="175" spans="1:16" ht="25.5">
      <c r="A175" s="19" t="s">
        <v>34</v>
      </c>
      <c r="B175" s="23" t="s">
        <v>278</v>
      </c>
      <c r="C175" s="23" t="s">
        <v>279</v>
      </c>
      <c r="D175" s="19" t="s">
        <v>50</v>
      </c>
      <c r="E175" s="24" t="s">
        <v>280</v>
      </c>
      <c r="F175" s="25" t="s">
        <v>116</v>
      </c>
      <c r="G175" s="26">
        <v>3</v>
      </c>
      <c r="H175" s="27">
        <v>0</v>
      </c>
      <c r="I175" s="27">
        <f>ROUND(ROUND(H175,2)*ROUND(G175,3),2)</f>
      </c>
      <c r="O175">
        <f>(I175*21)/100</f>
      </c>
      <c r="P175" t="s">
        <v>13</v>
      </c>
    </row>
    <row r="176" spans="1:5" ht="12.75">
      <c r="A176" s="28" t="s">
        <v>39</v>
      </c>
      <c r="E176" s="29" t="s">
        <v>281</v>
      </c>
    </row>
    <row r="177" spans="1:5" ht="25.5">
      <c r="A177" s="32" t="s">
        <v>41</v>
      </c>
      <c r="E177" s="31" t="s">
        <v>282</v>
      </c>
    </row>
    <row r="178" spans="1:16" ht="12.75">
      <c r="A178" s="19" t="s">
        <v>34</v>
      </c>
      <c r="B178" s="23" t="s">
        <v>283</v>
      </c>
      <c r="C178" s="23" t="s">
        <v>284</v>
      </c>
      <c r="D178" s="19" t="s">
        <v>50</v>
      </c>
      <c r="E178" s="24" t="s">
        <v>285</v>
      </c>
      <c r="F178" s="25" t="s">
        <v>116</v>
      </c>
      <c r="G178" s="26">
        <v>3</v>
      </c>
      <c r="H178" s="27">
        <v>0</v>
      </c>
      <c r="I178" s="27">
        <f>ROUND(ROUND(H178,2)*ROUND(G178,3),2)</f>
      </c>
      <c r="O178">
        <f>(I178*21)/100</f>
      </c>
      <c r="P178" t="s">
        <v>13</v>
      </c>
    </row>
    <row r="179" spans="1:5" ht="25.5">
      <c r="A179" s="28" t="s">
        <v>39</v>
      </c>
      <c r="E179" s="29" t="s">
        <v>286</v>
      </c>
    </row>
    <row r="180" spans="1:5" ht="38.25">
      <c r="A180" s="32" t="s">
        <v>41</v>
      </c>
      <c r="E180" s="31" t="s">
        <v>287</v>
      </c>
    </row>
    <row r="181" spans="1:16" ht="25.5">
      <c r="A181" s="19" t="s">
        <v>34</v>
      </c>
      <c r="B181" s="23" t="s">
        <v>288</v>
      </c>
      <c r="C181" s="23" t="s">
        <v>289</v>
      </c>
      <c r="D181" s="19" t="s">
        <v>50</v>
      </c>
      <c r="E181" s="24" t="s">
        <v>290</v>
      </c>
      <c r="F181" s="25" t="s">
        <v>116</v>
      </c>
      <c r="G181" s="26">
        <v>23</v>
      </c>
      <c r="H181" s="27">
        <v>0</v>
      </c>
      <c r="I181" s="27">
        <f>ROUND(ROUND(H181,2)*ROUND(G181,3),2)</f>
      </c>
      <c r="O181">
        <f>(I181*21)/100</f>
      </c>
      <c r="P181" t="s">
        <v>13</v>
      </c>
    </row>
    <row r="182" spans="1:5" ht="12.75">
      <c r="A182" s="28" t="s">
        <v>39</v>
      </c>
      <c r="E182" s="29" t="s">
        <v>50</v>
      </c>
    </row>
    <row r="183" spans="1:5" ht="25.5">
      <c r="A183" s="32" t="s">
        <v>41</v>
      </c>
      <c r="E183" s="31" t="s">
        <v>291</v>
      </c>
    </row>
    <row r="184" spans="1:16" ht="25.5">
      <c r="A184" s="19" t="s">
        <v>34</v>
      </c>
      <c r="B184" s="23" t="s">
        <v>292</v>
      </c>
      <c r="C184" s="23" t="s">
        <v>293</v>
      </c>
      <c r="D184" s="19" t="s">
        <v>50</v>
      </c>
      <c r="E184" s="24" t="s">
        <v>294</v>
      </c>
      <c r="F184" s="25" t="s">
        <v>116</v>
      </c>
      <c r="G184" s="26">
        <v>28</v>
      </c>
      <c r="H184" s="27">
        <v>0</v>
      </c>
      <c r="I184" s="27">
        <f>ROUND(ROUND(H184,2)*ROUND(G184,3),2)</f>
      </c>
      <c r="O184">
        <f>(I184*21)/100</f>
      </c>
      <c r="P184" t="s">
        <v>13</v>
      </c>
    </row>
    <row r="185" spans="1:5" ht="12.75">
      <c r="A185" s="28" t="s">
        <v>39</v>
      </c>
      <c r="E185" s="29" t="s">
        <v>50</v>
      </c>
    </row>
    <row r="186" spans="1:5" ht="38.25">
      <c r="A186" s="32" t="s">
        <v>41</v>
      </c>
      <c r="E186" s="31" t="s">
        <v>295</v>
      </c>
    </row>
    <row r="187" spans="1:16" ht="25.5">
      <c r="A187" s="19" t="s">
        <v>34</v>
      </c>
      <c r="B187" s="23" t="s">
        <v>296</v>
      </c>
      <c r="C187" s="23" t="s">
        <v>297</v>
      </c>
      <c r="D187" s="19" t="s">
        <v>50</v>
      </c>
      <c r="E187" s="24" t="s">
        <v>298</v>
      </c>
      <c r="F187" s="25" t="s">
        <v>91</v>
      </c>
      <c r="G187" s="26">
        <v>10</v>
      </c>
      <c r="H187" s="27">
        <v>0</v>
      </c>
      <c r="I187" s="27">
        <f>ROUND(ROUND(H187,2)*ROUND(G187,3),2)</f>
      </c>
      <c r="O187">
        <f>(I187*21)/100</f>
      </c>
      <c r="P187" t="s">
        <v>13</v>
      </c>
    </row>
    <row r="188" spans="1:5" ht="12.75">
      <c r="A188" s="28" t="s">
        <v>39</v>
      </c>
      <c r="E188" s="29" t="s">
        <v>50</v>
      </c>
    </row>
    <row r="189" spans="1:5" ht="63.75">
      <c r="A189" s="32" t="s">
        <v>41</v>
      </c>
      <c r="E189" s="31" t="s">
        <v>299</v>
      </c>
    </row>
    <row r="190" spans="1:16" ht="12.75">
      <c r="A190" s="19" t="s">
        <v>34</v>
      </c>
      <c r="B190" s="23" t="s">
        <v>300</v>
      </c>
      <c r="C190" s="23" t="s">
        <v>301</v>
      </c>
      <c r="D190" s="19" t="s">
        <v>50</v>
      </c>
      <c r="E190" s="24" t="s">
        <v>302</v>
      </c>
      <c r="F190" s="25" t="s">
        <v>91</v>
      </c>
      <c r="G190" s="26">
        <v>1</v>
      </c>
      <c r="H190" s="27">
        <v>0</v>
      </c>
      <c r="I190" s="27">
        <f>ROUND(ROUND(H190,2)*ROUND(G190,3),2)</f>
      </c>
      <c r="O190">
        <f>(I190*21)/100</f>
      </c>
      <c r="P190" t="s">
        <v>13</v>
      </c>
    </row>
    <row r="191" spans="1:5" ht="25.5">
      <c r="A191" s="28" t="s">
        <v>39</v>
      </c>
      <c r="E191" s="29" t="s">
        <v>303</v>
      </c>
    </row>
    <row r="192" spans="1:5" ht="38.25">
      <c r="A192" s="32" t="s">
        <v>41</v>
      </c>
      <c r="E192" s="31" t="s">
        <v>304</v>
      </c>
    </row>
    <row r="193" spans="1:16" ht="12.75">
      <c r="A193" s="19" t="s">
        <v>34</v>
      </c>
      <c r="B193" s="23" t="s">
        <v>305</v>
      </c>
      <c r="C193" s="23" t="s">
        <v>306</v>
      </c>
      <c r="D193" s="19" t="s">
        <v>50</v>
      </c>
      <c r="E193" s="24" t="s">
        <v>307</v>
      </c>
      <c r="F193" s="25" t="s">
        <v>91</v>
      </c>
      <c r="G193" s="26">
        <v>1</v>
      </c>
      <c r="H193" s="27">
        <v>0</v>
      </c>
      <c r="I193" s="27">
        <f>ROUND(ROUND(H193,2)*ROUND(G193,3),2)</f>
      </c>
      <c r="O193">
        <f>(I193*21)/100</f>
      </c>
      <c r="P193" t="s">
        <v>13</v>
      </c>
    </row>
    <row r="194" spans="1:5" ht="12.75">
      <c r="A194" s="28" t="s">
        <v>39</v>
      </c>
      <c r="E194" s="29" t="s">
        <v>308</v>
      </c>
    </row>
    <row r="195" spans="1:5" ht="38.25">
      <c r="A195" s="32" t="s">
        <v>41</v>
      </c>
      <c r="E195" s="31" t="s">
        <v>304</v>
      </c>
    </row>
    <row r="196" spans="1:16" ht="25.5">
      <c r="A196" s="19" t="s">
        <v>34</v>
      </c>
      <c r="B196" s="23" t="s">
        <v>309</v>
      </c>
      <c r="C196" s="23" t="s">
        <v>310</v>
      </c>
      <c r="D196" s="19" t="s">
        <v>50</v>
      </c>
      <c r="E196" s="24" t="s">
        <v>311</v>
      </c>
      <c r="F196" s="25" t="s">
        <v>91</v>
      </c>
      <c r="G196" s="26">
        <v>9</v>
      </c>
      <c r="H196" s="27">
        <v>0</v>
      </c>
      <c r="I196" s="27">
        <f>ROUND(ROUND(H196,2)*ROUND(G196,3),2)</f>
      </c>
      <c r="O196">
        <f>(I196*21)/100</f>
      </c>
      <c r="P196" t="s">
        <v>13</v>
      </c>
    </row>
    <row r="197" spans="1:5" ht="12.75">
      <c r="A197" s="28" t="s">
        <v>39</v>
      </c>
      <c r="E197" s="29" t="s">
        <v>50</v>
      </c>
    </row>
    <row r="198" spans="1:5" ht="63.75">
      <c r="A198" s="32" t="s">
        <v>41</v>
      </c>
      <c r="E198" s="31" t="s">
        <v>312</v>
      </c>
    </row>
    <row r="199" spans="1:16" ht="12.75">
      <c r="A199" s="19" t="s">
        <v>34</v>
      </c>
      <c r="B199" s="23" t="s">
        <v>313</v>
      </c>
      <c r="C199" s="23" t="s">
        <v>314</v>
      </c>
      <c r="D199" s="19" t="s">
        <v>50</v>
      </c>
      <c r="E199" s="24" t="s">
        <v>315</v>
      </c>
      <c r="F199" s="25" t="s">
        <v>116</v>
      </c>
      <c r="G199" s="26">
        <v>8</v>
      </c>
      <c r="H199" s="27">
        <v>0</v>
      </c>
      <c r="I199" s="27">
        <f>ROUND(ROUND(H199,2)*ROUND(G199,3),2)</f>
      </c>
      <c r="O199">
        <f>(I199*21)/100</f>
      </c>
      <c r="P199" t="s">
        <v>13</v>
      </c>
    </row>
    <row r="200" spans="1:5" ht="12.75">
      <c r="A200" s="28" t="s">
        <v>39</v>
      </c>
      <c r="E200" s="29" t="s">
        <v>316</v>
      </c>
    </row>
    <row r="201" spans="1:5" ht="25.5">
      <c r="A201" s="32" t="s">
        <v>41</v>
      </c>
      <c r="E201" s="31" t="s">
        <v>317</v>
      </c>
    </row>
    <row r="202" spans="1:16" ht="12.75">
      <c r="A202" s="19" t="s">
        <v>34</v>
      </c>
      <c r="B202" s="23" t="s">
        <v>318</v>
      </c>
      <c r="C202" s="23" t="s">
        <v>319</v>
      </c>
      <c r="D202" s="19" t="s">
        <v>50</v>
      </c>
      <c r="E202" s="24" t="s">
        <v>320</v>
      </c>
      <c r="F202" s="25" t="s">
        <v>116</v>
      </c>
      <c r="G202" s="26">
        <v>4</v>
      </c>
      <c r="H202" s="27">
        <v>0</v>
      </c>
      <c r="I202" s="27">
        <f>ROUND(ROUND(H202,2)*ROUND(G202,3),2)</f>
      </c>
      <c r="O202">
        <f>(I202*21)/100</f>
      </c>
      <c r="P202" t="s">
        <v>13</v>
      </c>
    </row>
    <row r="203" spans="1:5" ht="12.75">
      <c r="A203" s="28" t="s">
        <v>39</v>
      </c>
      <c r="E203" s="29" t="s">
        <v>50</v>
      </c>
    </row>
    <row r="204" spans="1:5" ht="38.25">
      <c r="A204" s="32" t="s">
        <v>41</v>
      </c>
      <c r="E204" s="31" t="s">
        <v>321</v>
      </c>
    </row>
    <row r="205" spans="1:16" ht="12.75">
      <c r="A205" s="19" t="s">
        <v>34</v>
      </c>
      <c r="B205" s="23" t="s">
        <v>322</v>
      </c>
      <c r="C205" s="23" t="s">
        <v>323</v>
      </c>
      <c r="D205" s="19" t="s">
        <v>50</v>
      </c>
      <c r="E205" s="24" t="s">
        <v>324</v>
      </c>
      <c r="F205" s="25" t="s">
        <v>116</v>
      </c>
      <c r="G205" s="26">
        <v>2.5</v>
      </c>
      <c r="H205" s="27">
        <v>0</v>
      </c>
      <c r="I205" s="27">
        <f>ROUND(ROUND(H205,2)*ROUND(G205,3),2)</f>
      </c>
      <c r="O205">
        <f>(I205*21)/100</f>
      </c>
      <c r="P205" t="s">
        <v>13</v>
      </c>
    </row>
    <row r="206" spans="1:5" ht="12.75">
      <c r="A206" s="28" t="s">
        <v>39</v>
      </c>
      <c r="E206" s="29" t="s">
        <v>50</v>
      </c>
    </row>
    <row r="207" spans="1:5" ht="25.5">
      <c r="A207" s="32" t="s">
        <v>41</v>
      </c>
      <c r="E207" s="31" t="s">
        <v>325</v>
      </c>
    </row>
    <row r="208" spans="1:16" ht="12.75">
      <c r="A208" s="19" t="s">
        <v>34</v>
      </c>
      <c r="B208" s="23" t="s">
        <v>326</v>
      </c>
      <c r="C208" s="23" t="s">
        <v>327</v>
      </c>
      <c r="D208" s="19" t="s">
        <v>50</v>
      </c>
      <c r="E208" s="24" t="s">
        <v>328</v>
      </c>
      <c r="F208" s="25" t="s">
        <v>116</v>
      </c>
      <c r="G208" s="26">
        <v>6</v>
      </c>
      <c r="H208" s="27">
        <v>0</v>
      </c>
      <c r="I208" s="27">
        <f>ROUND(ROUND(H208,2)*ROUND(G208,3),2)</f>
      </c>
      <c r="O208">
        <f>(I208*21)/100</f>
      </c>
      <c r="P208" t="s">
        <v>13</v>
      </c>
    </row>
    <row r="209" spans="1:5" ht="25.5">
      <c r="A209" s="28" t="s">
        <v>39</v>
      </c>
      <c r="E209" s="29" t="s">
        <v>329</v>
      </c>
    </row>
    <row r="210" spans="1:5" ht="25.5">
      <c r="A210" s="32" t="s">
        <v>41</v>
      </c>
      <c r="E210" s="31" t="s">
        <v>330</v>
      </c>
    </row>
    <row r="211" spans="1:16" ht="12.75">
      <c r="A211" s="19" t="s">
        <v>34</v>
      </c>
      <c r="B211" s="23" t="s">
        <v>331</v>
      </c>
      <c r="C211" s="23" t="s">
        <v>332</v>
      </c>
      <c r="D211" s="19" t="s">
        <v>50</v>
      </c>
      <c r="E211" s="24" t="s">
        <v>333</v>
      </c>
      <c r="F211" s="25" t="s">
        <v>116</v>
      </c>
      <c r="G211" s="26">
        <v>130</v>
      </c>
      <c r="H211" s="27">
        <v>0</v>
      </c>
      <c r="I211" s="27">
        <f>ROUND(ROUND(H211,2)*ROUND(G211,3),2)</f>
      </c>
      <c r="O211">
        <f>(I211*21)/100</f>
      </c>
      <c r="P211" t="s">
        <v>13</v>
      </c>
    </row>
    <row r="212" spans="1:5" ht="12.75">
      <c r="A212" s="28" t="s">
        <v>39</v>
      </c>
      <c r="E212" s="29" t="s">
        <v>50</v>
      </c>
    </row>
    <row r="213" spans="1:5" ht="38.25">
      <c r="A213" s="32" t="s">
        <v>41</v>
      </c>
      <c r="E213" s="31" t="s">
        <v>334</v>
      </c>
    </row>
    <row r="214" spans="1:16" ht="12.75">
      <c r="A214" s="19" t="s">
        <v>34</v>
      </c>
      <c r="B214" s="23" t="s">
        <v>335</v>
      </c>
      <c r="C214" s="23" t="s">
        <v>336</v>
      </c>
      <c r="D214" s="19" t="s">
        <v>50</v>
      </c>
      <c r="E214" s="24" t="s">
        <v>337</v>
      </c>
      <c r="F214" s="25" t="s">
        <v>160</v>
      </c>
      <c r="G214" s="26">
        <v>307.5</v>
      </c>
      <c r="H214" s="27">
        <v>0</v>
      </c>
      <c r="I214" s="27">
        <f>ROUND(ROUND(H214,2)*ROUND(G214,3),2)</f>
      </c>
      <c r="O214">
        <f>(I214*21)/100</f>
      </c>
      <c r="P214" t="s">
        <v>13</v>
      </c>
    </row>
    <row r="215" spans="1:5" ht="51">
      <c r="A215" s="28" t="s">
        <v>39</v>
      </c>
      <c r="E215" s="29" t="s">
        <v>338</v>
      </c>
    </row>
    <row r="216" spans="1:5" ht="12.75">
      <c r="A216" s="30" t="s">
        <v>41</v>
      </c>
      <c r="E216" s="31" t="s">
        <v>339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