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Ú\STAVBY\A 24 STAVBY LA 2024\A 24 005 Těžba přírodního léčivého zdroje SLT\01 - VÝBĚROVÉÍ ŘÍZENÍ 2\Zadávací dokumentace\ZD část I\"/>
    </mc:Choice>
  </mc:AlternateContent>
  <bookViews>
    <workbookView xWindow="0" yWindow="0" windowWidth="28770" windowHeight="11910"/>
  </bookViews>
  <sheets>
    <sheet name="Cenová nabídka" sheetId="2" r:id="rId1"/>
  </sheets>
  <definedNames>
    <definedName name="_xlnm.Print_Area" localSheetId="0">'Cenová nabídka'!$A$1:$J$47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2" l="1"/>
  <c r="C18" i="2" l="1"/>
  <c r="C19" i="2" s="1"/>
  <c r="F39" i="2" l="1"/>
  <c r="I39" i="2" s="1"/>
  <c r="J39" i="2" l="1"/>
  <c r="J40" i="2" s="1"/>
  <c r="I40" i="2"/>
  <c r="F40" i="2"/>
  <c r="F27" i="2" l="1"/>
  <c r="G27" i="2" s="1"/>
  <c r="J27" i="2" s="1"/>
  <c r="F28" i="2"/>
  <c r="H28" i="2" s="1"/>
  <c r="J28" i="2" s="1"/>
  <c r="F29" i="2"/>
  <c r="F30" i="2"/>
  <c r="F31" i="2"/>
  <c r="H31" i="2" l="1"/>
  <c r="J31" i="2" s="1"/>
  <c r="H30" i="2"/>
  <c r="J30" i="2" s="1"/>
  <c r="H29" i="2"/>
  <c r="J29" i="2" s="1"/>
  <c r="F26" i="2"/>
  <c r="H32" i="2" l="1"/>
  <c r="F32" i="2"/>
  <c r="J26" i="2"/>
  <c r="J32" i="2" s="1"/>
  <c r="G26" i="2"/>
  <c r="F18" i="2"/>
  <c r="H18" i="2" s="1"/>
  <c r="J18" i="2" s="1"/>
  <c r="F19" i="2"/>
  <c r="H19" i="2" l="1"/>
  <c r="J19" i="2" s="1"/>
  <c r="H20" i="2"/>
  <c r="F20" i="2"/>
  <c r="J20" i="2" l="1"/>
  <c r="G42" i="2" s="1"/>
</calcChain>
</file>

<file path=xl/sharedStrings.xml><?xml version="1.0" encoding="utf-8"?>
<sst xmlns="http://schemas.openxmlformats.org/spreadsheetml/2006/main" count="87" uniqueCount="59">
  <si>
    <t>m3</t>
  </si>
  <si>
    <t>1.</t>
  </si>
  <si>
    <t>2.</t>
  </si>
  <si>
    <t>množství</t>
  </si>
  <si>
    <t>m.j.</t>
  </si>
  <si>
    <t xml:space="preserve">Slatinné lázně Třeboň s.r. o   </t>
  </si>
  <si>
    <t xml:space="preserve">Lázeňská 1001  </t>
  </si>
  <si>
    <t xml:space="preserve">379 01 Třeboň </t>
  </si>
  <si>
    <t xml:space="preserve">IČO: </t>
  </si>
  <si>
    <t>DIČ:</t>
  </si>
  <si>
    <t xml:space="preserve">Těžba  PLZ pod vodní hladinou </t>
  </si>
  <si>
    <t>mb</t>
  </si>
  <si>
    <t>3.</t>
  </si>
  <si>
    <t>4.</t>
  </si>
  <si>
    <t>5.</t>
  </si>
  <si>
    <t>6.</t>
  </si>
  <si>
    <t>m2</t>
  </si>
  <si>
    <t>celkem bez DPH</t>
  </si>
  <si>
    <t xml:space="preserve">Objednatel: </t>
  </si>
  <si>
    <t xml:space="preserve">popis položky </t>
  </si>
  <si>
    <t xml:space="preserve">pol. </t>
  </si>
  <si>
    <t xml:space="preserve">B. Těžba PLZ a uskladnění na deponii  Spálená borkovna </t>
  </si>
  <si>
    <t>Za  Zhotovitele  dne                         ………………………..…………</t>
  </si>
  <si>
    <t>(jméno a podpis)</t>
  </si>
  <si>
    <t>Osoba oprávněná jednat za Zhotovitele:                  …………………………………………………………………….</t>
  </si>
  <si>
    <t>Celková nabídková cena bez DPH</t>
  </si>
  <si>
    <t>četnost</t>
  </si>
  <si>
    <t>1x/4 roky</t>
  </si>
  <si>
    <t>2x/rok</t>
  </si>
  <si>
    <t xml:space="preserve">RS celkem za 4 roky </t>
  </si>
  <si>
    <t>8x/rok</t>
  </si>
  <si>
    <t xml:space="preserve">Zhotovitel vyplní pouze takto označená barevná pole. </t>
  </si>
  <si>
    <t>Celkem v Kč bez DPH</t>
  </si>
  <si>
    <t>j.cena
bez DPH</t>
  </si>
  <si>
    <t xml:space="preserve">Zakázka: </t>
  </si>
  <si>
    <t xml:space="preserve">Zhotovitel: </t>
  </si>
  <si>
    <t>IČO: 25179896</t>
  </si>
  <si>
    <t>DIČ: CZ2519896</t>
  </si>
  <si>
    <t>A. Čištění sedimentační stoky v lokalitě Vimperky</t>
  </si>
  <si>
    <t>C. Nakládka a návoz PLZ ze skládky Spálená borkovna do Lázeňského domu Aurora</t>
  </si>
  <si>
    <t xml:space="preserve">Nakládka a odvoz PLZ z deponie Spálená borkovna do LD Aurora. Podmínkou je dopravní prostředek se sklápěním do boku a max. výškou  korby při sklápění 3,8 m </t>
  </si>
  <si>
    <t xml:space="preserve">Nakládka a odvoz usazeného použitého peloidu do 9 km z úložné laguny Vimperky na ložisko Spálená borkovna </t>
  </si>
  <si>
    <t xml:space="preserve">Vyčištění úložiště použitého peloidu ze  sedimentační stoky  a převoz v řídkém stavu do 500m do úložné laguny k odsáknutí vody </t>
  </si>
  <si>
    <t xml:space="preserve">Odstranění náletových křovin, lesní hrabanky a nepoužitelné vrstvy s kořeny do mocnosti cca 100 cm </t>
  </si>
  <si>
    <t>Naložení, odvoz odtěženého nadloží do 500 m a uložení materiálu z pol. č.1 do nehutněných násypů</t>
  </si>
  <si>
    <t xml:space="preserve">Zřízení a přesun panelové cesty š. 3 m pro naložení PLZ na dopravní prostředek, včetně použití vlastních panelů Zhotovitele, jejich dopravy na a z místa použití </t>
  </si>
  <si>
    <t xml:space="preserve">Převoz PLZ z místa těžby do 1 km na deponii a uložení </t>
  </si>
  <si>
    <t>Úprava skládky PLZ na deponii do figur do výšky 1,7-2 m tak, aby nedocházelo k vysoušení PLZ</t>
  </si>
  <si>
    <t xml:space="preserve">Provedení prací dle B. (pol. 1.-6.) nejpozději do 30 kalendářních dnů od Výzvy k dílčímu plnění, čl. 3.1. smlouvy </t>
  </si>
  <si>
    <t xml:space="preserve">Provedení prací dle C. (pol. 1.) nejpozději do 15 kalendářních dnů od Výzvy k dílčímu plnění, čl. 3.1. smlouvy  </t>
  </si>
  <si>
    <t xml:space="preserve">Zemní práce a přesuny přírodního léčivého zdroje
 pro Slatinné lázně Ťřeboň s.r.o. </t>
  </si>
  <si>
    <t>Cenová nabídka - část I.</t>
  </si>
  <si>
    <t>6x/rok</t>
  </si>
  <si>
    <t xml:space="preserve">Obsahem níže uvedených položek jsou práce souvisejícíé s čištěním sedimentační stoky na lokalitě Vimperky, vybráním sedimentovaného přírodního léčivého zdroje (dále jen PLZ), naložením, přesunem a uložením sedimentu ze stoky do odvodňovací "mísy", poblíž stoky a po odsáknutí vody následný odvoz na lokalitu Spálená borkovna. Tato činnost probíhá 1x ročně, při výjimečné obsazenosti 3*za 2 roky.. Veškeré práce musí být prováděny tak, aby nedošlo k poškození ložiska  PLZ kontaminací ropnými produkty či jinými  látkami.   Vozidla musí mít těsněnou korbu proti úniku sedimentu a znečištění komunikací.  Korby vozidel musí být před zahájením prací čisté a dezinfikované. 
</t>
  </si>
  <si>
    <t>1x/8 měs</t>
  </si>
  <si>
    <t>,</t>
  </si>
  <si>
    <t>1x/rok</t>
  </si>
  <si>
    <r>
      <t xml:space="preserve">Obsahem níže uvedených položek jsou práce  spojené s těžením přírodního léčivého zdroje (dále jen PLZ) na lokalitě Spálená borkovna, z prostoru cca 1-1,5 m pod vodní hladinou, v mocnosti cca 1,5 m, kterému předchází 1x za 4 roky, odstranění svrchní vrstvy lesní hrabanky a kořenového systému náletových křovin v mocnosti do 1 m. Následuje převoz vytěženého PLZ na deponii vzdálenou cca 800-1000 m, na panelové ploše, uložení do figur. Součástí těžby je i přeložení panelové cesty k místu těžby cca 30 m. </t>
    </r>
    <r>
      <rPr>
        <sz val="11"/>
        <rFont val="Calibri"/>
        <family val="2"/>
        <charset val="238"/>
        <scheme val="minor"/>
      </rPr>
      <t>Těžba PLZ probíhá 1x ročně.  V položkách níže je uvedeno množství za jednu těžbu.</t>
    </r>
    <r>
      <rPr>
        <sz val="11"/>
        <color theme="1"/>
        <rFont val="Calibri"/>
        <family val="2"/>
        <charset val="238"/>
        <scheme val="minor"/>
      </rPr>
      <t xml:space="preserve"> Veškeré práce musí být prováděny tak, aby nedošlo k poškození ložiska  PLZ kontaminací ropnými produkty či jinými látkami. Vozidla musí mít těsněnou korbu proti úniku PLZ a znečištění komunikací. Korby vozidel musí být před zahájením prací čisté a dezinfikované.   
</t>
    </r>
  </si>
  <si>
    <r>
      <t xml:space="preserve">Obsahem níže uvedených položek jsou práce spojené s nakládkou a dopravou přírodního léčivého zdroje (dále jen PLZ) z lokality Spálená borkovna do lázeňského domu Aurora na vzdálenost 5 km. </t>
    </r>
    <r>
      <rPr>
        <sz val="11"/>
        <rFont val="Calibri"/>
        <family val="2"/>
        <charset val="238"/>
        <scheme val="minor"/>
      </rPr>
      <t xml:space="preserve">Tato činnost probíhá 6  x ročně.  V položkách níže je uvedeno množství za jednu nakládku a návoz. </t>
    </r>
    <r>
      <rPr>
        <sz val="11"/>
        <color theme="1"/>
        <rFont val="Calibri"/>
        <family val="2"/>
        <charset val="238"/>
        <scheme val="minor"/>
      </rPr>
      <t xml:space="preserve"> Veškeré práce musí být prováděny tak, aby nedošlo k poškození ložiska PLZ  kontaminací ropnými produkty či jinými látkami. Vozidla musí mít těsněnou korbu proti úniku PLZ a znečištění komunikací.  Korby vozidel musí být před zahájením prací čisté a dezinfikované.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</si>
</sst>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44" fontId="2" fillId="0" borderId="0" xfId="1" applyFont="1" applyBorder="1"/>
    <xf numFmtId="0" fontId="2" fillId="3" borderId="5" xfId="0" applyFont="1" applyFill="1" applyBorder="1"/>
    <xf numFmtId="0" fontId="0" fillId="3" borderId="3" xfId="0" applyFill="1" applyBorder="1"/>
    <xf numFmtId="0" fontId="0" fillId="3" borderId="2" xfId="0" applyFill="1" applyBorder="1"/>
    <xf numFmtId="0" fontId="5" fillId="0" borderId="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/>
    <xf numFmtId="44" fontId="2" fillId="2" borderId="0" xfId="0" applyNumberFormat="1" applyFont="1" applyFill="1" applyAlignment="1">
      <alignment horizontal="center" wrapText="1"/>
    </xf>
    <xf numFmtId="44" fontId="0" fillId="0" borderId="0" xfId="1" applyFont="1"/>
    <xf numFmtId="44" fontId="0" fillId="2" borderId="0" xfId="1" applyFont="1" applyFill="1"/>
    <xf numFmtId="0" fontId="0" fillId="2" borderId="0" xfId="0" applyFill="1" applyBorder="1"/>
    <xf numFmtId="44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44" fontId="0" fillId="3" borderId="1" xfId="1" applyFont="1" applyFill="1" applyBorder="1" applyAlignment="1">
      <alignment horizontal="right" vertical="center"/>
    </xf>
    <xf numFmtId="44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/>
    <xf numFmtId="0" fontId="0" fillId="0" borderId="1" xfId="0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44" fontId="2" fillId="0" borderId="13" xfId="1" applyFont="1" applyBorder="1"/>
    <xf numFmtId="44" fontId="0" fillId="0" borderId="13" xfId="1" applyFont="1" applyBorder="1"/>
    <xf numFmtId="44" fontId="2" fillId="0" borderId="13" xfId="0" applyNumberFormat="1" applyFont="1" applyBorder="1"/>
    <xf numFmtId="0" fontId="0" fillId="0" borderId="13" xfId="0" applyBorder="1"/>
    <xf numFmtId="44" fontId="2" fillId="0" borderId="14" xfId="0" applyNumberFormat="1" applyFont="1" applyBorder="1"/>
    <xf numFmtId="44" fontId="0" fillId="0" borderId="17" xfId="0" applyNumberFormat="1" applyBorder="1" applyAlignment="1">
      <alignment horizontal="right" vertical="center"/>
    </xf>
    <xf numFmtId="44" fontId="0" fillId="2" borderId="1" xfId="1" applyFont="1" applyFill="1" applyBorder="1" applyAlignment="1">
      <alignment horizontal="right" vertical="center"/>
    </xf>
    <xf numFmtId="0" fontId="0" fillId="0" borderId="1" xfId="0" applyBorder="1"/>
    <xf numFmtId="0" fontId="2" fillId="0" borderId="1" xfId="0" applyFont="1" applyBorder="1"/>
    <xf numFmtId="44" fontId="0" fillId="0" borderId="1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17" xfId="0" applyNumberFormat="1" applyBorder="1" applyAlignment="1">
      <alignment vertical="center"/>
    </xf>
    <xf numFmtId="44" fontId="2" fillId="0" borderId="13" xfId="1" applyFont="1" applyBorder="1" applyAlignment="1">
      <alignment horizontal="center"/>
    </xf>
    <xf numFmtId="44" fontId="0" fillId="0" borderId="13" xfId="1" applyFont="1" applyBorder="1" applyAlignment="1">
      <alignment horizontal="center"/>
    </xf>
    <xf numFmtId="44" fontId="2" fillId="0" borderId="13" xfId="0" applyNumberFormat="1" applyFont="1" applyBorder="1" applyAlignment="1">
      <alignment horizontal="center"/>
    </xf>
    <xf numFmtId="44" fontId="2" fillId="0" borderId="14" xfId="1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4" fontId="0" fillId="0" borderId="17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4" fontId="3" fillId="0" borderId="8" xfId="0" applyNumberFormat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4" fontId="7" fillId="3" borderId="1" xfId="1" applyFont="1" applyFill="1" applyBorder="1" applyAlignment="1">
      <alignment horizontal="right" vertical="center"/>
    </xf>
    <xf numFmtId="44" fontId="7" fillId="3" borderId="1" xfId="1" applyFont="1" applyFill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10" zoomScaleNormal="100" workbookViewId="0">
      <selection activeCell="E39" sqref="E39"/>
    </sheetView>
  </sheetViews>
  <sheetFormatPr defaultRowHeight="15" x14ac:dyDescent="0.25"/>
  <cols>
    <col min="1" max="1" width="12.28515625" customWidth="1"/>
    <col min="2" max="2" width="48.7109375" customWidth="1"/>
    <col min="3" max="3" width="9" bestFit="1" customWidth="1"/>
    <col min="4" max="4" width="4.42578125" bestFit="1" customWidth="1"/>
    <col min="5" max="5" width="14.5703125" bestFit="1" customWidth="1"/>
    <col min="6" max="6" width="15.28515625" bestFit="1" customWidth="1"/>
    <col min="7" max="7" width="14.5703125" style="15" customWidth="1"/>
    <col min="8" max="8" width="14.28515625" bestFit="1" customWidth="1"/>
    <col min="9" max="9" width="14.28515625" customWidth="1"/>
    <col min="10" max="10" width="18.5703125" bestFit="1" customWidth="1"/>
  </cols>
  <sheetData>
    <row r="1" spans="1:10" ht="30.75" customHeight="1" thickBot="1" x14ac:dyDescent="0.3">
      <c r="A1" s="79" t="s">
        <v>51</v>
      </c>
      <c r="B1" s="80"/>
      <c r="C1" s="80"/>
      <c r="D1" s="80"/>
      <c r="E1" s="80"/>
      <c r="F1" s="80"/>
      <c r="G1" s="80"/>
      <c r="H1" s="80"/>
      <c r="I1" s="80"/>
      <c r="J1" s="81"/>
    </row>
    <row r="2" spans="1:10" ht="13.5" customHeight="1" thickBot="1" x14ac:dyDescent="0.4">
      <c r="A2" s="3"/>
    </row>
    <row r="3" spans="1:10" ht="38.25" customHeight="1" thickBot="1" x14ac:dyDescent="0.3">
      <c r="A3" s="49" t="s">
        <v>34</v>
      </c>
      <c r="B3" s="82" t="s">
        <v>50</v>
      </c>
      <c r="C3" s="83"/>
      <c r="D3" s="83"/>
      <c r="E3" s="84"/>
    </row>
    <row r="4" spans="1:10" ht="21" customHeight="1" x14ac:dyDescent="0.25">
      <c r="A4" s="76" t="s">
        <v>31</v>
      </c>
      <c r="B4" s="76"/>
      <c r="C4" s="76"/>
      <c r="D4" s="76"/>
      <c r="E4" s="76"/>
    </row>
    <row r="5" spans="1:10" ht="21" customHeight="1" x14ac:dyDescent="0.25">
      <c r="A5" s="45"/>
      <c r="B5" s="46"/>
      <c r="C5" s="46"/>
      <c r="D5" s="46"/>
      <c r="E5" s="46"/>
    </row>
    <row r="6" spans="1:10" x14ac:dyDescent="0.25">
      <c r="A6" s="48" t="s">
        <v>18</v>
      </c>
      <c r="B6" s="36" t="s">
        <v>5</v>
      </c>
      <c r="C6" s="85" t="s">
        <v>36</v>
      </c>
      <c r="D6" s="85"/>
      <c r="E6" s="85" t="s">
        <v>37</v>
      </c>
    </row>
    <row r="7" spans="1:10" x14ac:dyDescent="0.25">
      <c r="B7" s="35" t="s">
        <v>6</v>
      </c>
      <c r="C7" s="85"/>
      <c r="D7" s="85"/>
      <c r="E7" s="85"/>
    </row>
    <row r="8" spans="1:10" x14ac:dyDescent="0.25">
      <c r="B8" s="35" t="s">
        <v>7</v>
      </c>
      <c r="C8" s="85"/>
      <c r="D8" s="85"/>
      <c r="E8" s="85"/>
    </row>
    <row r="9" spans="1:10" x14ac:dyDescent="0.25">
      <c r="B9" s="4"/>
      <c r="C9" s="1"/>
      <c r="D9" s="1"/>
    </row>
    <row r="10" spans="1:10" x14ac:dyDescent="0.25">
      <c r="A10" s="48" t="s">
        <v>35</v>
      </c>
      <c r="B10" s="8"/>
      <c r="C10" s="77" t="s">
        <v>8</v>
      </c>
      <c r="D10" s="78"/>
      <c r="E10" s="44" t="s">
        <v>9</v>
      </c>
    </row>
    <row r="11" spans="1:10" x14ac:dyDescent="0.25">
      <c r="B11" s="9"/>
      <c r="C11" s="86"/>
      <c r="D11" s="86"/>
      <c r="E11" s="86"/>
    </row>
    <row r="12" spans="1:10" x14ac:dyDescent="0.25">
      <c r="B12" s="10"/>
      <c r="C12" s="86"/>
      <c r="D12" s="86"/>
      <c r="E12" s="86"/>
    </row>
    <row r="13" spans="1:10" ht="12" customHeight="1" thickBot="1" x14ac:dyDescent="0.3">
      <c r="A13" s="13"/>
      <c r="B13" s="17"/>
      <c r="C13" s="13"/>
    </row>
    <row r="14" spans="1:10" ht="21" customHeight="1" x14ac:dyDescent="0.25">
      <c r="A14" s="65" t="s">
        <v>38</v>
      </c>
      <c r="B14" s="66"/>
      <c r="C14" s="66"/>
      <c r="D14" s="66"/>
      <c r="E14" s="66"/>
      <c r="F14" s="66"/>
      <c r="G14" s="66"/>
      <c r="H14" s="66"/>
      <c r="I14" s="66"/>
      <c r="J14" s="67"/>
    </row>
    <row r="15" spans="1:10" ht="64.5" customHeight="1" x14ac:dyDescent="0.25">
      <c r="A15" s="68" t="s">
        <v>53</v>
      </c>
      <c r="B15" s="69"/>
      <c r="C15" s="69"/>
      <c r="D15" s="69"/>
      <c r="E15" s="69"/>
      <c r="F15" s="69"/>
      <c r="G15" s="69"/>
      <c r="H15" s="69"/>
      <c r="I15" s="69"/>
      <c r="J15" s="70"/>
    </row>
    <row r="16" spans="1:10" s="2" customFormat="1" x14ac:dyDescent="0.25">
      <c r="A16" s="51" t="s">
        <v>20</v>
      </c>
      <c r="B16" s="52" t="s">
        <v>19</v>
      </c>
      <c r="C16" s="52" t="s">
        <v>3</v>
      </c>
      <c r="D16" s="52" t="s">
        <v>4</v>
      </c>
      <c r="E16" s="52" t="s">
        <v>33</v>
      </c>
      <c r="F16" s="52" t="s">
        <v>17</v>
      </c>
      <c r="G16" s="74" t="s">
        <v>26</v>
      </c>
      <c r="H16" s="74"/>
      <c r="I16" s="74"/>
      <c r="J16" s="75" t="s">
        <v>29</v>
      </c>
    </row>
    <row r="17" spans="1:13" s="2" customFormat="1" x14ac:dyDescent="0.25">
      <c r="A17" s="51"/>
      <c r="B17" s="52"/>
      <c r="C17" s="52"/>
      <c r="D17" s="52"/>
      <c r="E17" s="52"/>
      <c r="F17" s="52"/>
      <c r="G17" s="18" t="s">
        <v>27</v>
      </c>
      <c r="H17" s="19" t="s">
        <v>54</v>
      </c>
      <c r="I17" s="19" t="s">
        <v>30</v>
      </c>
      <c r="J17" s="75"/>
    </row>
    <row r="18" spans="1:13" ht="34.5" customHeight="1" x14ac:dyDescent="0.25">
      <c r="A18" s="27" t="s">
        <v>1</v>
      </c>
      <c r="B18" s="21" t="s">
        <v>42</v>
      </c>
      <c r="C18" s="20">
        <f>1200/3*2</f>
        <v>800</v>
      </c>
      <c r="D18" s="20" t="s">
        <v>0</v>
      </c>
      <c r="E18" s="22"/>
      <c r="F18" s="23">
        <f t="shared" ref="F18" si="0">E18*C18</f>
        <v>0</v>
      </c>
      <c r="G18" s="23"/>
      <c r="H18" s="23">
        <f>F18*1</f>
        <v>0</v>
      </c>
      <c r="I18" s="24"/>
      <c r="J18" s="47">
        <f>H18*6</f>
        <v>0</v>
      </c>
      <c r="M18">
        <f>12*4/8</f>
        <v>6</v>
      </c>
    </row>
    <row r="19" spans="1:13" ht="32.25" customHeight="1" x14ac:dyDescent="0.25">
      <c r="A19" s="27" t="s">
        <v>2</v>
      </c>
      <c r="B19" s="21" t="s">
        <v>41</v>
      </c>
      <c r="C19" s="20">
        <f>C18</f>
        <v>800</v>
      </c>
      <c r="D19" s="20" t="s">
        <v>0</v>
      </c>
      <c r="E19" s="22"/>
      <c r="F19" s="23">
        <f>E19*C19</f>
        <v>0</v>
      </c>
      <c r="G19" s="23"/>
      <c r="H19" s="23">
        <f>F19*1</f>
        <v>0</v>
      </c>
      <c r="I19" s="24"/>
      <c r="J19" s="47">
        <f>H19*6</f>
        <v>0</v>
      </c>
    </row>
    <row r="20" spans="1:13" ht="15.75" thickBot="1" x14ac:dyDescent="0.3">
      <c r="A20" s="63" t="s">
        <v>32</v>
      </c>
      <c r="B20" s="64"/>
      <c r="C20" s="64"/>
      <c r="D20" s="64"/>
      <c r="E20" s="64"/>
      <c r="F20" s="28">
        <f>SUM(F18:F19)</f>
        <v>0</v>
      </c>
      <c r="G20" s="29"/>
      <c r="H20" s="30">
        <f>SUM(H18:H19)</f>
        <v>0</v>
      </c>
      <c r="I20" s="31"/>
      <c r="J20" s="32">
        <f>SUM(J18:J19)</f>
        <v>0</v>
      </c>
    </row>
    <row r="21" spans="1:13" ht="15.75" thickBot="1" x14ac:dyDescent="0.3">
      <c r="A21" s="4"/>
      <c r="B21" s="5"/>
      <c r="C21" s="6"/>
      <c r="D21" s="6"/>
      <c r="E21" s="7"/>
      <c r="F21" s="7"/>
    </row>
    <row r="22" spans="1:13" ht="15" customHeight="1" x14ac:dyDescent="0.25">
      <c r="A22" s="65" t="s">
        <v>21</v>
      </c>
      <c r="B22" s="66"/>
      <c r="C22" s="66"/>
      <c r="D22" s="66"/>
      <c r="E22" s="66"/>
      <c r="F22" s="66"/>
      <c r="G22" s="66"/>
      <c r="H22" s="66"/>
      <c r="I22" s="66"/>
      <c r="J22" s="67"/>
    </row>
    <row r="23" spans="1:13" ht="73.5" customHeight="1" x14ac:dyDescent="0.25">
      <c r="A23" s="68" t="s">
        <v>57</v>
      </c>
      <c r="B23" s="69"/>
      <c r="C23" s="69"/>
      <c r="D23" s="69"/>
      <c r="E23" s="69"/>
      <c r="F23" s="69"/>
      <c r="G23" s="69"/>
      <c r="H23" s="69"/>
      <c r="I23" s="69"/>
      <c r="J23" s="70"/>
    </row>
    <row r="24" spans="1:13" ht="15" customHeight="1" x14ac:dyDescent="0.25">
      <c r="A24" s="51" t="s">
        <v>20</v>
      </c>
      <c r="B24" s="52" t="s">
        <v>19</v>
      </c>
      <c r="C24" s="52" t="s">
        <v>3</v>
      </c>
      <c r="D24" s="52" t="s">
        <v>4</v>
      </c>
      <c r="E24" s="52" t="s">
        <v>33</v>
      </c>
      <c r="F24" s="52" t="s">
        <v>17</v>
      </c>
      <c r="G24" s="74" t="s">
        <v>26</v>
      </c>
      <c r="H24" s="74"/>
      <c r="I24" s="74"/>
      <c r="J24" s="75" t="s">
        <v>29</v>
      </c>
    </row>
    <row r="25" spans="1:13" ht="14.25" customHeight="1" x14ac:dyDescent="0.25">
      <c r="A25" s="51"/>
      <c r="B25" s="52"/>
      <c r="C25" s="52"/>
      <c r="D25" s="52"/>
      <c r="E25" s="52"/>
      <c r="F25" s="52"/>
      <c r="G25" s="18" t="s">
        <v>27</v>
      </c>
      <c r="H25" s="19" t="s">
        <v>56</v>
      </c>
      <c r="I25" s="19"/>
      <c r="J25" s="75"/>
    </row>
    <row r="26" spans="1:13" ht="30" x14ac:dyDescent="0.25">
      <c r="A26" s="27" t="s">
        <v>1</v>
      </c>
      <c r="B26" s="26" t="s">
        <v>43</v>
      </c>
      <c r="C26" s="20">
        <v>6400</v>
      </c>
      <c r="D26" s="20" t="s">
        <v>16</v>
      </c>
      <c r="E26" s="22"/>
      <c r="F26" s="23">
        <f>E26*C26</f>
        <v>0</v>
      </c>
      <c r="G26" s="34">
        <f>F26</f>
        <v>0</v>
      </c>
      <c r="H26" s="23"/>
      <c r="I26" s="24"/>
      <c r="J26" s="33">
        <f>F26</f>
        <v>0</v>
      </c>
    </row>
    <row r="27" spans="1:13" ht="30" x14ac:dyDescent="0.25">
      <c r="A27" s="27" t="s">
        <v>2</v>
      </c>
      <c r="B27" s="26" t="s">
        <v>44</v>
      </c>
      <c r="C27" s="20">
        <v>6400</v>
      </c>
      <c r="D27" s="20" t="s">
        <v>0</v>
      </c>
      <c r="E27" s="22"/>
      <c r="F27" s="23">
        <f t="shared" ref="F27:F31" si="1">E27*C27</f>
        <v>0</v>
      </c>
      <c r="G27" s="34">
        <f>F27</f>
        <v>0</v>
      </c>
      <c r="H27" s="23"/>
      <c r="I27" s="24"/>
      <c r="J27" s="33">
        <f>G27</f>
        <v>0</v>
      </c>
    </row>
    <row r="28" spans="1:13" ht="60" x14ac:dyDescent="0.25">
      <c r="A28" s="27" t="s">
        <v>12</v>
      </c>
      <c r="B28" s="26" t="s">
        <v>45</v>
      </c>
      <c r="C28" s="20">
        <v>30</v>
      </c>
      <c r="D28" s="20" t="s">
        <v>11</v>
      </c>
      <c r="E28" s="22"/>
      <c r="F28" s="23">
        <f t="shared" si="1"/>
        <v>0</v>
      </c>
      <c r="G28" s="34"/>
      <c r="H28" s="23">
        <f>F28*2</f>
        <v>0</v>
      </c>
      <c r="I28" s="24"/>
      <c r="J28" s="33">
        <f>H28*2</f>
        <v>0</v>
      </c>
    </row>
    <row r="29" spans="1:13" x14ac:dyDescent="0.25">
      <c r="A29" s="27" t="s">
        <v>13</v>
      </c>
      <c r="B29" s="26" t="s">
        <v>10</v>
      </c>
      <c r="C29" s="20">
        <v>1200</v>
      </c>
      <c r="D29" s="20" t="s">
        <v>0</v>
      </c>
      <c r="E29" s="87"/>
      <c r="F29" s="23">
        <f t="shared" si="1"/>
        <v>0</v>
      </c>
      <c r="G29" s="23"/>
      <c r="H29" s="23">
        <f>F29</f>
        <v>0</v>
      </c>
      <c r="I29" s="24"/>
      <c r="J29" s="33">
        <f>H29*4</f>
        <v>0</v>
      </c>
    </row>
    <row r="30" spans="1:13" ht="30" x14ac:dyDescent="0.25">
      <c r="A30" s="27" t="s">
        <v>14</v>
      </c>
      <c r="B30" s="26" t="s">
        <v>46</v>
      </c>
      <c r="C30" s="20">
        <v>1200</v>
      </c>
      <c r="D30" s="20" t="s">
        <v>0</v>
      </c>
      <c r="E30" s="87"/>
      <c r="F30" s="23">
        <f t="shared" si="1"/>
        <v>0</v>
      </c>
      <c r="G30" s="23"/>
      <c r="H30" s="23">
        <f t="shared" ref="H30:H31" si="2">F30</f>
        <v>0</v>
      </c>
      <c r="I30" s="24"/>
      <c r="J30" s="33">
        <f t="shared" ref="J30:J31" si="3">H30*4</f>
        <v>0</v>
      </c>
    </row>
    <row r="31" spans="1:13" ht="30" x14ac:dyDescent="0.25">
      <c r="A31" s="27" t="s">
        <v>15</v>
      </c>
      <c r="B31" s="26" t="s">
        <v>47</v>
      </c>
      <c r="C31" s="20">
        <v>1200</v>
      </c>
      <c r="D31" s="20" t="s">
        <v>0</v>
      </c>
      <c r="E31" s="87"/>
      <c r="F31" s="23">
        <f t="shared" si="1"/>
        <v>0</v>
      </c>
      <c r="G31" s="23"/>
      <c r="H31" s="23">
        <f t="shared" si="2"/>
        <v>0</v>
      </c>
      <c r="I31" s="24"/>
      <c r="J31" s="33">
        <f t="shared" si="3"/>
        <v>0</v>
      </c>
    </row>
    <row r="32" spans="1:13" ht="15.75" thickBot="1" x14ac:dyDescent="0.3">
      <c r="A32" s="63" t="s">
        <v>32</v>
      </c>
      <c r="B32" s="64"/>
      <c r="C32" s="64"/>
      <c r="D32" s="64"/>
      <c r="E32" s="64"/>
      <c r="F32" s="28">
        <f>SUM(F26:F31)</f>
        <v>0</v>
      </c>
      <c r="G32" s="29"/>
      <c r="H32" s="30">
        <f>SUM(H26:H31)</f>
        <v>0</v>
      </c>
      <c r="I32" s="31"/>
      <c r="J32" s="32">
        <f>SUM(J26:J31)</f>
        <v>0</v>
      </c>
    </row>
    <row r="33" spans="1:10" ht="15.75" thickBot="1" x14ac:dyDescent="0.3">
      <c r="A33" s="53" t="s">
        <v>48</v>
      </c>
      <c r="B33" s="54"/>
      <c r="C33" s="54"/>
      <c r="D33" s="54"/>
      <c r="E33" s="54"/>
      <c r="F33" s="54"/>
      <c r="G33" s="54"/>
      <c r="H33" s="54"/>
      <c r="I33" s="54"/>
      <c r="J33" s="55"/>
    </row>
    <row r="34" spans="1:10" ht="15.75" thickBot="1" x14ac:dyDescent="0.3">
      <c r="B34" s="11"/>
      <c r="D34" s="11"/>
      <c r="F34" s="11"/>
    </row>
    <row r="35" spans="1:10" ht="28.5" customHeight="1" x14ac:dyDescent="0.25">
      <c r="A35" s="65" t="s">
        <v>39</v>
      </c>
      <c r="B35" s="66"/>
      <c r="C35" s="66"/>
      <c r="D35" s="66"/>
      <c r="E35" s="66"/>
      <c r="F35" s="66"/>
      <c r="G35" s="66"/>
      <c r="H35" s="66"/>
      <c r="I35" s="66"/>
      <c r="J35" s="67"/>
    </row>
    <row r="36" spans="1:10" ht="50.25" customHeight="1" x14ac:dyDescent="0.25">
      <c r="A36" s="68" t="s">
        <v>58</v>
      </c>
      <c r="B36" s="69"/>
      <c r="C36" s="69"/>
      <c r="D36" s="69"/>
      <c r="E36" s="69"/>
      <c r="F36" s="69"/>
      <c r="G36" s="69"/>
      <c r="H36" s="69"/>
      <c r="I36" s="69"/>
      <c r="J36" s="70"/>
    </row>
    <row r="37" spans="1:10" x14ac:dyDescent="0.25">
      <c r="A37" s="51" t="s">
        <v>20</v>
      </c>
      <c r="B37" s="52" t="s">
        <v>19</v>
      </c>
      <c r="C37" s="52" t="s">
        <v>3</v>
      </c>
      <c r="D37" s="52" t="s">
        <v>4</v>
      </c>
      <c r="E37" s="52" t="s">
        <v>33</v>
      </c>
      <c r="F37" s="52" t="s">
        <v>17</v>
      </c>
      <c r="G37" s="74" t="s">
        <v>26</v>
      </c>
      <c r="H37" s="74"/>
      <c r="I37" s="74"/>
      <c r="J37" s="75" t="s">
        <v>29</v>
      </c>
    </row>
    <row r="38" spans="1:10" x14ac:dyDescent="0.25">
      <c r="A38" s="51"/>
      <c r="B38" s="52"/>
      <c r="C38" s="52"/>
      <c r="D38" s="52"/>
      <c r="E38" s="52"/>
      <c r="F38" s="52"/>
      <c r="G38" s="18" t="s">
        <v>27</v>
      </c>
      <c r="H38" s="19" t="s">
        <v>28</v>
      </c>
      <c r="I38" s="19" t="s">
        <v>52</v>
      </c>
      <c r="J38" s="75"/>
    </row>
    <row r="39" spans="1:10" ht="60" x14ac:dyDescent="0.25">
      <c r="A39" s="27" t="s">
        <v>1</v>
      </c>
      <c r="B39" s="26" t="s">
        <v>40</v>
      </c>
      <c r="C39" s="20">
        <v>200</v>
      </c>
      <c r="D39" s="20" t="s">
        <v>0</v>
      </c>
      <c r="E39" s="88"/>
      <c r="F39" s="37">
        <f t="shared" ref="F39" si="4">E39*C39</f>
        <v>0</v>
      </c>
      <c r="G39" s="37"/>
      <c r="H39" s="37"/>
      <c r="I39" s="38">
        <f>F39*6</f>
        <v>0</v>
      </c>
      <c r="J39" s="39">
        <f>I39*4</f>
        <v>0</v>
      </c>
    </row>
    <row r="40" spans="1:10" ht="15.75" thickBot="1" x14ac:dyDescent="0.3">
      <c r="A40" s="63" t="s">
        <v>55</v>
      </c>
      <c r="B40" s="64"/>
      <c r="C40" s="64"/>
      <c r="D40" s="64"/>
      <c r="E40" s="64"/>
      <c r="F40" s="40">
        <f>SUM(F39:F39)</f>
        <v>0</v>
      </c>
      <c r="G40" s="41"/>
      <c r="H40" s="42"/>
      <c r="I40" s="40">
        <f>SUM(I39)</f>
        <v>0</v>
      </c>
      <c r="J40" s="43">
        <f>SUM(J39)</f>
        <v>0</v>
      </c>
    </row>
    <row r="41" spans="1:10" s="13" customFormat="1" ht="15.75" customHeight="1" thickBot="1" x14ac:dyDescent="0.3">
      <c r="A41" s="53" t="s">
        <v>49</v>
      </c>
      <c r="B41" s="54"/>
      <c r="C41" s="54"/>
      <c r="D41" s="54"/>
      <c r="E41" s="54"/>
      <c r="F41" s="54"/>
      <c r="G41" s="54"/>
      <c r="H41" s="54"/>
      <c r="I41" s="54"/>
      <c r="J41" s="55"/>
    </row>
    <row r="42" spans="1:10" ht="21" customHeight="1" thickBot="1" x14ac:dyDescent="0.4">
      <c r="A42" s="60" t="s">
        <v>25</v>
      </c>
      <c r="B42" s="61"/>
      <c r="C42" s="61"/>
      <c r="D42" s="61"/>
      <c r="E42" s="61"/>
      <c r="F42" s="62"/>
      <c r="G42" s="71">
        <f>J40+J32+J20</f>
        <v>0</v>
      </c>
      <c r="H42" s="72"/>
      <c r="I42" s="72"/>
      <c r="J42" s="73"/>
    </row>
    <row r="43" spans="1:10" ht="9.75" customHeight="1" x14ac:dyDescent="0.25">
      <c r="A43" s="12"/>
      <c r="B43" s="12"/>
      <c r="C43" s="12"/>
      <c r="D43" s="12"/>
      <c r="E43" s="12"/>
      <c r="F43" s="14"/>
      <c r="G43" s="16"/>
      <c r="H43" s="13"/>
      <c r="I43" s="13"/>
      <c r="J43" s="13"/>
    </row>
    <row r="44" spans="1:10" ht="27" customHeight="1" x14ac:dyDescent="0.25">
      <c r="A44" s="56" t="s">
        <v>22</v>
      </c>
      <c r="B44" s="57"/>
    </row>
    <row r="45" spans="1:10" x14ac:dyDescent="0.25">
      <c r="A45" s="58"/>
      <c r="B45" s="59"/>
    </row>
    <row r="46" spans="1:10" ht="25.5" customHeight="1" x14ac:dyDescent="0.25">
      <c r="A46" s="50" t="s">
        <v>24</v>
      </c>
      <c r="B46" s="50"/>
      <c r="C46" s="25"/>
    </row>
    <row r="47" spans="1:10" x14ac:dyDescent="0.25">
      <c r="A47" t="s">
        <v>23</v>
      </c>
    </row>
  </sheetData>
  <mergeCells count="48">
    <mergeCell ref="G24:I24"/>
    <mergeCell ref="J24:J25"/>
    <mergeCell ref="A20:E20"/>
    <mergeCell ref="E24:E25"/>
    <mergeCell ref="G16:I16"/>
    <mergeCell ref="J16:J17"/>
    <mergeCell ref="D16:D17"/>
    <mergeCell ref="E16:E17"/>
    <mergeCell ref="F16:F17"/>
    <mergeCell ref="A16:A17"/>
    <mergeCell ref="B16:B17"/>
    <mergeCell ref="C16:C17"/>
    <mergeCell ref="A22:J22"/>
    <mergeCell ref="A23:J23"/>
    <mergeCell ref="A4:E4"/>
    <mergeCell ref="C10:D10"/>
    <mergeCell ref="A1:J1"/>
    <mergeCell ref="A14:J14"/>
    <mergeCell ref="A15:J15"/>
    <mergeCell ref="B3:E3"/>
    <mergeCell ref="C6:D8"/>
    <mergeCell ref="E6:E8"/>
    <mergeCell ref="C11:D12"/>
    <mergeCell ref="E11:E12"/>
    <mergeCell ref="G42:J42"/>
    <mergeCell ref="A37:A38"/>
    <mergeCell ref="B37:B38"/>
    <mergeCell ref="C37:C38"/>
    <mergeCell ref="D37:D38"/>
    <mergeCell ref="E37:E38"/>
    <mergeCell ref="G37:I37"/>
    <mergeCell ref="J37:J38"/>
    <mergeCell ref="A46:B46"/>
    <mergeCell ref="A24:A25"/>
    <mergeCell ref="B24:B25"/>
    <mergeCell ref="C24:C25"/>
    <mergeCell ref="D24:D25"/>
    <mergeCell ref="A41:J41"/>
    <mergeCell ref="A44:B44"/>
    <mergeCell ref="A45:B45"/>
    <mergeCell ref="A42:F42"/>
    <mergeCell ref="F37:F38"/>
    <mergeCell ref="F24:F25"/>
    <mergeCell ref="A32:E32"/>
    <mergeCell ref="A35:J35"/>
    <mergeCell ref="A40:E40"/>
    <mergeCell ref="A36:J36"/>
    <mergeCell ref="A33:J33"/>
  </mergeCells>
  <pageMargins left="0.78740157480314965" right="0.59055118110236227" top="0.39370078740157483" bottom="0.39370078740157483" header="0.39370078740157483" footer="0.19685039370078741"/>
  <pageSetup paperSize="9" scale="79" fitToHeight="2" orientation="landscape" r:id="rId1"/>
  <headerFooter>
    <oddFooter>&amp;C&amp;P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Mikyška</dc:creator>
  <cp:lastModifiedBy>Kadlčík Stanislav</cp:lastModifiedBy>
  <cp:lastPrinted>2024-05-31T11:56:29Z</cp:lastPrinted>
  <dcterms:created xsi:type="dcterms:W3CDTF">2022-03-10T09:25:18Z</dcterms:created>
  <dcterms:modified xsi:type="dcterms:W3CDTF">2024-06-03T10:42:18Z</dcterms:modified>
</cp:coreProperties>
</file>