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8635" yWindow="135" windowWidth="20685" windowHeight="11550" activeTab="0"/>
  </bookViews>
  <sheets>
    <sheet name="Rekapitulace" sheetId="12" r:id="rId1"/>
    <sheet name="A-Prostor kolem sběrné jímky" sheetId="13" r:id="rId2"/>
    <sheet name="B-Nosný ŽB strop pod bazénem" sheetId="14" r:id="rId3"/>
  </sheets>
  <definedNames>
    <definedName name="_xlnm.Print_Area" localSheetId="1">'A-Prostor kolem sběrné jímky'!$A$1:$G$46</definedName>
    <definedName name="_xlnm.Print_Area" localSheetId="2">'B-Nosný ŽB strop pod bazénem'!$A$1:$G$44</definedName>
    <definedName name="_xlnm.Print_Area" localSheetId="0">'Rekapitulace'!$A$1:$L$15</definedName>
  </definedNames>
  <calcPr calcId="152511"/>
</workbook>
</file>

<file path=xl/sharedStrings.xml><?xml version="1.0" encoding="utf-8"?>
<sst xmlns="http://schemas.openxmlformats.org/spreadsheetml/2006/main" count="172" uniqueCount="61">
  <si>
    <t>P.Č.</t>
  </si>
  <si>
    <t>KCN</t>
  </si>
  <si>
    <t>Popis</t>
  </si>
  <si>
    <t>MJ</t>
  </si>
  <si>
    <t>Množství celkem</t>
  </si>
  <si>
    <t>Cena jednotková</t>
  </si>
  <si>
    <t>Cena celkem</t>
  </si>
  <si>
    <t>1</t>
  </si>
  <si>
    <t>2</t>
  </si>
  <si>
    <t>1.11.</t>
  </si>
  <si>
    <t>m2</t>
  </si>
  <si>
    <t>kpl</t>
  </si>
  <si>
    <t xml:space="preserve">Stavba:   </t>
  </si>
  <si>
    <t xml:space="preserve">Objekt:   </t>
  </si>
  <si>
    <t xml:space="preserve">Zhotovitel:     </t>
  </si>
  <si>
    <t xml:space="preserve">Datum:          </t>
  </si>
  <si>
    <t>Rekapitulace</t>
  </si>
  <si>
    <t>Celkem:</t>
  </si>
  <si>
    <t>Bourací práce</t>
  </si>
  <si>
    <t>Očištění ploch tlakovou vodou</t>
  </si>
  <si>
    <t>Zakrývání předmětů a konstrukcí folií a páskou</t>
  </si>
  <si>
    <t>Likvidace a uložení odpadu</t>
  </si>
  <si>
    <t>t</t>
  </si>
  <si>
    <t>Uložení suti na mezideponii</t>
  </si>
  <si>
    <t>Poplatek za uložení stavebního betonového odpadu na skládce (skládkovné)</t>
  </si>
  <si>
    <t>Reprofilace tvaru železobetonových konstrukcí</t>
  </si>
  <si>
    <t>Povrchová úprava</t>
  </si>
  <si>
    <t>Ostatní</t>
  </si>
  <si>
    <t>Úklid stavby po dokončení stavebních prací</t>
  </si>
  <si>
    <t>ROZPOČET</t>
  </si>
  <si>
    <t>Příplatek za ztížený přesun lešení po stavbě</t>
  </si>
  <si>
    <t>Příplatek k vodorovné dopravě suti s naložením a složením na skládku ZDK 1000 m nad 1000 m</t>
  </si>
  <si>
    <t>Sanace železobetonové konstrukce stropního tělesa bazénu - lázně Aurora</t>
  </si>
  <si>
    <t>A - Prostor kolem sběrné jímky na míchání slané vody</t>
  </si>
  <si>
    <t>Objednatel:   Slatinné lázně Třeboň, s.r.o.</t>
  </si>
  <si>
    <t>Dodávka a montáž prachotěsných opatření - ochrana stávající technologie</t>
  </si>
  <si>
    <t>Montáž lešení pomocného, nájem, demontáž</t>
  </si>
  <si>
    <t>stěny 93,72 m2</t>
  </si>
  <si>
    <t>strop 137,82 m2</t>
  </si>
  <si>
    <t>průvlak 24,5 m2</t>
  </si>
  <si>
    <t>sloupy 9,9 m2</t>
  </si>
  <si>
    <t>Očištění  odhalené ocelové výztuže od rzi a usazenin mechanickými kartáči, ručními drátěnými kartáči, vysokotlakým tryskáním</t>
  </si>
  <si>
    <t>Ošetření armatury ochranným nátěrem s inhibitory koroze</t>
  </si>
  <si>
    <t>Otlučení nebo odsekání vrstev betonu, tl. vrstvy do 20 mm</t>
  </si>
  <si>
    <t>Aplikace migrujícího inhibitoru koroze</t>
  </si>
  <si>
    <t>Protikarbonatační stěrka</t>
  </si>
  <si>
    <t>Vnitrostaveništní ruční vodorovná doprava suti</t>
  </si>
  <si>
    <t>Vodorovné přemístění suti s naložením a složením na skládku do 1000m</t>
  </si>
  <si>
    <t xml:space="preserve">Přesun hmot </t>
  </si>
  <si>
    <t>Příplatek za ztížený přesun hmot v prostorách pod bazénovým tělesem</t>
  </si>
  <si>
    <t>Reprofilace stěn a podhledů, tl. vrstvy do 25 mm</t>
  </si>
  <si>
    <t>B - Nosný ŽB strop pod bazénovým tělesem, přilehlé chodby</t>
  </si>
  <si>
    <t>strop 324,5 m2</t>
  </si>
  <si>
    <t>boky vany 90,12 m2</t>
  </si>
  <si>
    <t>30% plochy</t>
  </si>
  <si>
    <t>Zařízení staveniště</t>
  </si>
  <si>
    <t>%</t>
  </si>
  <si>
    <t>Vedlejší rozpočtové náklady</t>
  </si>
  <si>
    <t>Náklady na posouzení konstrukce statikem</t>
  </si>
  <si>
    <t>Dokumentace skutečného provedení stavby</t>
  </si>
  <si>
    <t xml:space="preserve">Rezerva na nepředvídané práce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</si>
</sst>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Kč&quot;_-;\-* #,##0.00\ &quot;Kč&quot;_-;_-* &quot;-&quot;??\ &quot;Kč&quot;_-;_-@_-"/>
    <numFmt numFmtId="164" formatCode="#,##0;\-#,##0"/>
    <numFmt numFmtId="165" formatCode="#,##0.000;\-#,##0.000"/>
    <numFmt numFmtId="166" formatCode="#,##0.00;\-#,##0.00"/>
    <numFmt numFmtId="167" formatCode="#,##0.00_ ;\-#,##0.00\ 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indexed="10"/>
      <name val="Arial CE"/>
      <family val="2"/>
    </font>
    <font>
      <sz val="7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7"/>
      <name val="Arial CE"/>
      <family val="2"/>
    </font>
    <font>
      <i/>
      <sz val="8"/>
      <name val="Arial CE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 val="single"/>
      <sz val="9"/>
      <color indexed="10"/>
      <name val="Arial CE"/>
      <family val="2"/>
    </font>
    <font>
      <b/>
      <sz val="12"/>
      <name val="Arial CE"/>
      <family val="2"/>
    </font>
    <font>
      <sz val="14"/>
      <color theme="1"/>
      <name val="Calibri"/>
      <family val="2"/>
      <scheme val="minor"/>
    </font>
    <font>
      <b/>
      <sz val="10"/>
      <name val="Arial CE"/>
      <family val="2"/>
    </font>
    <font>
      <i/>
      <sz val="7"/>
      <name val="Arial CE"/>
      <family val="2"/>
    </font>
    <font>
      <i/>
      <sz val="7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hair"/>
      <right style="hair"/>
      <top style="hair"/>
      <bottom style="hair"/>
    </border>
    <border>
      <left style="hair"/>
      <right style="hair"/>
      <top/>
      <bottom style="hair"/>
    </border>
    <border>
      <left style="hair"/>
      <right style="hair"/>
      <top style="hair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/>
    <xf numFmtId="0" fontId="2" fillId="2" borderId="0" xfId="0" applyFont="1" applyFill="1" applyAlignment="1" applyProtection="1">
      <alignment horizontal="left"/>
      <protection/>
    </xf>
    <xf numFmtId="0" fontId="3" fillId="2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left" vertical="top"/>
      <protection locked="0"/>
    </xf>
    <xf numFmtId="0" fontId="4" fillId="2" borderId="0" xfId="0" applyFont="1" applyFill="1" applyAlignment="1" applyProtection="1">
      <alignment horizontal="left"/>
      <protection/>
    </xf>
    <xf numFmtId="0" fontId="5" fillId="2" borderId="0" xfId="0" applyFont="1" applyFill="1" applyAlignment="1" applyProtection="1">
      <alignment horizontal="left"/>
      <protection/>
    </xf>
    <xf numFmtId="0" fontId="6" fillId="2" borderId="0" xfId="0" applyFont="1" applyFill="1" applyAlignment="1" applyProtection="1">
      <alignment horizontal="left"/>
      <protection/>
    </xf>
    <xf numFmtId="0" fontId="4" fillId="3" borderId="1" xfId="0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 applyProtection="1">
      <alignment horizontal="left" vertical="top" wrapText="1"/>
      <protection locked="0"/>
    </xf>
    <xf numFmtId="165" fontId="0" fillId="0" borderId="0" xfId="0" applyNumberFormat="1" applyAlignment="1" applyProtection="1">
      <alignment horizontal="right" vertical="top"/>
      <protection locked="0"/>
    </xf>
    <xf numFmtId="166" fontId="0" fillId="0" borderId="0" xfId="0" applyNumberFormat="1" applyAlignment="1" applyProtection="1">
      <alignment horizontal="right" vertical="top"/>
      <protection locked="0"/>
    </xf>
    <xf numFmtId="0" fontId="0" fillId="0" borderId="0" xfId="0" applyFont="1" applyAlignment="1" applyProtection="1">
      <alignment horizontal="left" vertical="top"/>
      <protection locked="0"/>
    </xf>
    <xf numFmtId="164" fontId="9" fillId="0" borderId="0" xfId="0" applyNumberFormat="1" applyFont="1" applyAlignment="1" applyProtection="1">
      <alignment horizontal="right" vertical="top"/>
      <protection locked="0"/>
    </xf>
    <xf numFmtId="0" fontId="9" fillId="0" borderId="0" xfId="0" applyFont="1" applyAlignment="1" applyProtection="1">
      <alignment horizontal="left" vertical="top" wrapText="1"/>
      <protection locked="0"/>
    </xf>
    <xf numFmtId="0" fontId="10" fillId="0" borderId="0" xfId="0" applyFont="1" applyAlignment="1" applyProtection="1">
      <alignment horizontal="left" wrapText="1"/>
      <protection locked="0"/>
    </xf>
    <xf numFmtId="165" fontId="10" fillId="0" borderId="0" xfId="0" applyNumberFormat="1" applyFont="1" applyAlignment="1" applyProtection="1">
      <alignment horizontal="right"/>
      <protection locked="0"/>
    </xf>
    <xf numFmtId="166" fontId="10" fillId="0" borderId="0" xfId="0" applyNumberFormat="1" applyFont="1" applyAlignment="1" applyProtection="1">
      <alignment horizontal="right"/>
      <protection locked="0"/>
    </xf>
    <xf numFmtId="44" fontId="10" fillId="0" borderId="0" xfId="0" applyNumberFormat="1" applyFont="1" applyAlignment="1" applyProtection="1">
      <alignment horizontal="right"/>
      <protection locked="0"/>
    </xf>
    <xf numFmtId="0" fontId="4" fillId="3" borderId="2" xfId="0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0" fontId="3" fillId="0" borderId="0" xfId="0" applyFont="1" applyFill="1" applyAlignment="1" applyProtection="1">
      <alignment horizontal="left"/>
      <protection/>
    </xf>
    <xf numFmtId="0" fontId="0" fillId="0" borderId="0" xfId="0" applyFill="1" applyAlignment="1" applyProtection="1">
      <alignment horizontal="left" vertical="top"/>
      <protection locked="0"/>
    </xf>
    <xf numFmtId="16" fontId="8" fillId="0" borderId="0" xfId="0" applyNumberFormat="1" applyFont="1" applyAlignment="1" applyProtection="1">
      <alignment horizontal="left" vertical="top"/>
      <protection locked="0"/>
    </xf>
    <xf numFmtId="0" fontId="12" fillId="0" borderId="0" xfId="0" applyFont="1"/>
    <xf numFmtId="49" fontId="0" fillId="0" borderId="0" xfId="0" applyNumberFormat="1"/>
    <xf numFmtId="0" fontId="0" fillId="0" borderId="0" xfId="0" applyAlignment="1" applyProtection="1">
      <alignment horizontal="left"/>
      <protection locked="0"/>
    </xf>
    <xf numFmtId="0" fontId="9" fillId="0" borderId="0" xfId="0" applyFont="1" applyAlignment="1" applyProtection="1">
      <alignment horizontal="left"/>
      <protection locked="0"/>
    </xf>
    <xf numFmtId="0" fontId="11" fillId="2" borderId="0" xfId="0" applyFont="1" applyFill="1" applyAlignment="1" applyProtection="1">
      <alignment horizontal="left"/>
      <protection/>
    </xf>
    <xf numFmtId="0" fontId="0" fillId="0" borderId="0" xfId="0" applyAlignment="1">
      <alignment/>
    </xf>
    <xf numFmtId="164" fontId="0" fillId="0" borderId="0" xfId="0" applyNumberFormat="1" applyBorder="1" applyAlignment="1" applyProtection="1">
      <alignment horizontal="right" vertical="top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165" fontId="0" fillId="0" borderId="0" xfId="0" applyNumberFormat="1" applyBorder="1" applyAlignment="1" applyProtection="1">
      <alignment horizontal="right" vertical="top"/>
      <protection locked="0"/>
    </xf>
    <xf numFmtId="166" fontId="0" fillId="0" borderId="0" xfId="0" applyNumberFormat="1" applyBorder="1" applyAlignment="1" applyProtection="1">
      <alignment horizontal="right" vertical="top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164" fontId="0" fillId="0" borderId="0" xfId="0" applyNumberFormat="1" applyAlignment="1" applyProtection="1">
      <alignment horizontal="left" vertical="top"/>
      <protection locked="0"/>
    </xf>
    <xf numFmtId="0" fontId="4" fillId="2" borderId="0" xfId="0" applyFont="1" applyFill="1" applyAlignment="1" applyProtection="1">
      <alignment horizontal="left"/>
      <protection/>
    </xf>
    <xf numFmtId="167" fontId="13" fillId="2" borderId="0" xfId="0" applyNumberFormat="1" applyFont="1" applyFill="1" applyAlignment="1" applyProtection="1">
      <alignment horizontal="right"/>
      <protection/>
    </xf>
    <xf numFmtId="164" fontId="5" fillId="0" borderId="3" xfId="0" applyNumberFormat="1" applyFont="1" applyBorder="1" applyAlignment="1" applyProtection="1">
      <alignment vertical="center"/>
      <protection locked="0"/>
    </xf>
    <xf numFmtId="164" fontId="5" fillId="0" borderId="3" xfId="0" applyNumberFormat="1" applyFont="1" applyBorder="1" applyAlignment="1" applyProtection="1">
      <alignment/>
      <protection locked="0"/>
    </xf>
    <xf numFmtId="0" fontId="5" fillId="0" borderId="3" xfId="0" applyFont="1" applyBorder="1" applyAlignment="1" applyProtection="1">
      <alignment horizontal="left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166" fontId="5" fillId="0" borderId="3" xfId="0" applyNumberFormat="1" applyFont="1" applyBorder="1" applyAlignment="1" applyProtection="1">
      <alignment horizontal="right" vertical="center"/>
      <protection locked="0"/>
    </xf>
    <xf numFmtId="0" fontId="11" fillId="0" borderId="0" xfId="0" applyFont="1" applyFill="1" applyAlignment="1" applyProtection="1">
      <alignment horizontal="left"/>
      <protection/>
    </xf>
    <xf numFmtId="0" fontId="4" fillId="0" borderId="0" xfId="0" applyFont="1" applyFill="1" applyAlignment="1" applyProtection="1">
      <alignment horizontal="left"/>
      <protection/>
    </xf>
    <xf numFmtId="167" fontId="13" fillId="0" borderId="0" xfId="0" applyNumberFormat="1" applyFont="1" applyFill="1" applyAlignment="1" applyProtection="1">
      <alignment horizontal="right"/>
      <protection/>
    </xf>
    <xf numFmtId="0" fontId="0" fillId="0" borderId="0" xfId="0" applyFont="1" applyFill="1" applyAlignment="1" applyProtection="1">
      <alignment horizontal="left" vertical="top"/>
      <protection locked="0"/>
    </xf>
    <xf numFmtId="0" fontId="9" fillId="0" borderId="0" xfId="0" applyFont="1" applyFill="1" applyAlignment="1" applyProtection="1">
      <alignment horizontal="left" vertical="top"/>
      <protection locked="0"/>
    </xf>
    <xf numFmtId="164" fontId="5" fillId="0" borderId="0" xfId="0" applyNumberFormat="1" applyFont="1" applyBorder="1" applyAlignment="1" applyProtection="1">
      <alignment vertical="center"/>
      <protection locked="0"/>
    </xf>
    <xf numFmtId="164" fontId="5" fillId="0" borderId="0" xfId="0" applyNumberFormat="1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166" fontId="5" fillId="0" borderId="0" xfId="0" applyNumberFormat="1" applyFont="1" applyBorder="1" applyAlignment="1" applyProtection="1">
      <alignment horizontal="right" vertical="center"/>
      <protection locked="0"/>
    </xf>
    <xf numFmtId="167" fontId="0" fillId="0" borderId="0" xfId="0" applyNumberFormat="1" applyAlignment="1" applyProtection="1">
      <alignment horizontal="left"/>
      <protection locked="0"/>
    </xf>
    <xf numFmtId="0" fontId="15" fillId="0" borderId="0" xfId="0" applyFont="1" applyAlignment="1" applyProtection="1">
      <alignment horizontal="left"/>
      <protection locked="0"/>
    </xf>
    <xf numFmtId="0" fontId="5" fillId="0" borderId="3" xfId="0" applyFont="1" applyBorder="1" applyAlignment="1" applyProtection="1">
      <alignment horizontal="left" vertical="center" wrapText="1"/>
      <protection locked="0"/>
    </xf>
    <xf numFmtId="166" fontId="5" fillId="0" borderId="3" xfId="0" applyNumberFormat="1" applyFont="1" applyBorder="1" applyAlignment="1" applyProtection="1">
      <alignment horizontal="right" vertical="center"/>
      <protection locked="0"/>
    </xf>
    <xf numFmtId="164" fontId="5" fillId="0" borderId="4" xfId="0" applyNumberFormat="1" applyFont="1" applyBorder="1" applyAlignment="1" applyProtection="1">
      <alignment vertical="center"/>
      <protection locked="0"/>
    </xf>
    <xf numFmtId="164" fontId="5" fillId="0" borderId="4" xfId="0" applyNumberFormat="1" applyFont="1" applyBorder="1" applyAlignment="1" applyProtection="1">
      <alignment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166" fontId="5" fillId="0" borderId="4" xfId="0" applyNumberFormat="1" applyFont="1" applyBorder="1" applyAlignment="1" applyProtection="1">
      <alignment horizontal="right" vertical="center"/>
      <protection locked="0"/>
    </xf>
    <xf numFmtId="164" fontId="14" fillId="0" borderId="5" xfId="0" applyNumberFormat="1" applyFont="1" applyBorder="1" applyAlignment="1" applyProtection="1">
      <alignment vertical="center"/>
      <protection locked="0"/>
    </xf>
    <xf numFmtId="164" fontId="14" fillId="0" borderId="5" xfId="0" applyNumberFormat="1" applyFont="1" applyBorder="1" applyAlignment="1" applyProtection="1">
      <alignment/>
      <protection locked="0"/>
    </xf>
    <xf numFmtId="0" fontId="14" fillId="0" borderId="5" xfId="0" applyFont="1" applyBorder="1" applyAlignment="1" applyProtection="1">
      <alignment horizontal="left" vertical="center" wrapText="1"/>
      <protection locked="0"/>
    </xf>
    <xf numFmtId="0" fontId="14" fillId="0" borderId="5" xfId="0" applyFont="1" applyBorder="1" applyAlignment="1" applyProtection="1">
      <alignment horizontal="center" vertical="center" wrapText="1"/>
      <protection locked="0"/>
    </xf>
    <xf numFmtId="166" fontId="14" fillId="0" borderId="5" xfId="0" applyNumberFormat="1" applyFont="1" applyBorder="1" applyAlignment="1" applyProtection="1">
      <alignment horizontal="right" vertical="center"/>
      <protection locked="0"/>
    </xf>
    <xf numFmtId="0" fontId="5" fillId="0" borderId="4" xfId="0" applyFont="1" applyBorder="1" applyAlignment="1" applyProtection="1">
      <alignment horizontal="left" vertical="center" wrapText="1"/>
      <protection locked="0"/>
    </xf>
    <xf numFmtId="164" fontId="14" fillId="0" borderId="6" xfId="0" applyNumberFormat="1" applyFont="1" applyBorder="1" applyAlignment="1" applyProtection="1">
      <alignment vertical="center"/>
      <protection locked="0"/>
    </xf>
    <xf numFmtId="164" fontId="14" fillId="0" borderId="6" xfId="0" applyNumberFormat="1" applyFont="1" applyBorder="1" applyAlignment="1" applyProtection="1">
      <alignment/>
      <protection locked="0"/>
    </xf>
    <xf numFmtId="0" fontId="14" fillId="0" borderId="6" xfId="0" applyFont="1" applyBorder="1" applyAlignment="1" applyProtection="1">
      <alignment horizontal="left" vertical="center" wrapText="1"/>
      <protection locked="0"/>
    </xf>
    <xf numFmtId="0" fontId="14" fillId="0" borderId="6" xfId="0" applyFont="1" applyBorder="1" applyAlignment="1" applyProtection="1">
      <alignment horizontal="center" vertical="center" wrapText="1"/>
      <protection locked="0"/>
    </xf>
    <xf numFmtId="166" fontId="14" fillId="0" borderId="6" xfId="0" applyNumberFormat="1" applyFont="1" applyBorder="1" applyAlignment="1" applyProtection="1">
      <alignment horizontal="right" vertical="center"/>
      <protection locked="0"/>
    </xf>
    <xf numFmtId="164" fontId="14" fillId="0" borderId="7" xfId="0" applyNumberFormat="1" applyFont="1" applyBorder="1" applyAlignment="1" applyProtection="1">
      <alignment vertical="center"/>
      <protection locked="0"/>
    </xf>
    <xf numFmtId="164" fontId="14" fillId="0" borderId="7" xfId="0" applyNumberFormat="1" applyFont="1" applyBorder="1" applyAlignment="1" applyProtection="1">
      <alignment/>
      <protection locked="0"/>
    </xf>
    <xf numFmtId="0" fontId="14" fillId="0" borderId="7" xfId="0" applyFont="1" applyBorder="1" applyAlignment="1" applyProtection="1">
      <alignment horizontal="left" vertical="center" wrapText="1"/>
      <protection locked="0"/>
    </xf>
    <xf numFmtId="0" fontId="14" fillId="0" borderId="7" xfId="0" applyFont="1" applyBorder="1" applyAlignment="1" applyProtection="1">
      <alignment horizontal="center" vertical="center" wrapText="1"/>
      <protection locked="0"/>
    </xf>
    <xf numFmtId="166" fontId="14" fillId="0" borderId="7" xfId="0" applyNumberFormat="1" applyFont="1" applyBorder="1" applyAlignment="1" applyProtection="1">
      <alignment horizontal="right" vertical="center"/>
      <protection locked="0"/>
    </xf>
    <xf numFmtId="167" fontId="5" fillId="0" borderId="3" xfId="0" applyNumberFormat="1" applyFont="1" applyBorder="1" applyAlignment="1" applyProtection="1">
      <alignment horizontal="right" vertical="center"/>
      <protection locked="0"/>
    </xf>
    <xf numFmtId="164" fontId="0" fillId="0" borderId="0" xfId="0" applyNumberFormat="1" applyAlignment="1" applyProtection="1">
      <alignment horizontal="left" vertical="top"/>
      <protection locked="0"/>
    </xf>
    <xf numFmtId="166" fontId="0" fillId="0" borderId="0" xfId="0" applyNumberFormat="1" applyAlignment="1" applyProtection="1">
      <alignment horizontal="left"/>
      <protection locked="0"/>
    </xf>
    <xf numFmtId="164" fontId="7" fillId="0" borderId="3" xfId="0" applyNumberFormat="1" applyFont="1" applyBorder="1" applyAlignment="1" applyProtection="1">
      <alignment vertical="center"/>
      <protection locked="0"/>
    </xf>
    <xf numFmtId="164" fontId="7" fillId="0" borderId="3" xfId="0" applyNumberFormat="1" applyFont="1" applyBorder="1" applyAlignment="1" applyProtection="1">
      <alignment/>
      <protection locked="0"/>
    </xf>
    <xf numFmtId="0" fontId="7" fillId="0" borderId="3" xfId="0" applyFont="1" applyBorder="1" applyAlignment="1" applyProtection="1">
      <alignment horizontal="left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9" fontId="7" fillId="0" borderId="3" xfId="20" applyFont="1" applyBorder="1" applyAlignment="1" applyProtection="1">
      <alignment horizontal="right" vertical="center"/>
      <protection locked="0"/>
    </xf>
    <xf numFmtId="166" fontId="7" fillId="0" borderId="3" xfId="0" applyNumberFormat="1" applyFont="1" applyBorder="1" applyAlignment="1" applyProtection="1">
      <alignment horizontal="righ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"/>
  <sheetViews>
    <sheetView tabSelected="1" view="pageBreakPreview" zoomScaleSheetLayoutView="100" workbookViewId="0" topLeftCell="A1">
      <selection activeCell="G12" sqref="G11:G12"/>
    </sheetView>
  </sheetViews>
  <sheetFormatPr defaultColWidth="9.140625" defaultRowHeight="15"/>
  <cols>
    <col min="1" max="1" width="7.140625" style="8" customWidth="1"/>
    <col min="2" max="2" width="10.8515625" style="9" customWidth="1"/>
    <col min="3" max="3" width="48.57421875" style="9" customWidth="1"/>
    <col min="4" max="4" width="6.140625" style="9" customWidth="1"/>
    <col min="5" max="5" width="10.00390625" style="10" customWidth="1"/>
    <col min="6" max="6" width="12.28125" style="11" customWidth="1"/>
    <col min="7" max="7" width="15.00390625" style="11" bestFit="1" customWidth="1"/>
    <col min="8" max="9" width="9.140625" style="12" hidden="1" customWidth="1"/>
    <col min="10" max="10" width="2.140625" style="12" hidden="1" customWidth="1"/>
    <col min="11" max="12" width="9.140625" style="20" hidden="1" customWidth="1"/>
    <col min="13" max="13" width="11.8515625" style="12" bestFit="1" customWidth="1"/>
    <col min="14" max="16384" width="9.140625" style="12" customWidth="1"/>
  </cols>
  <sheetData>
    <row r="1" spans="1:12" s="3" customFormat="1" ht="18">
      <c r="A1" s="1" t="s">
        <v>29</v>
      </c>
      <c r="B1" s="2"/>
      <c r="C1" s="2"/>
      <c r="D1" s="2"/>
      <c r="E1" s="2"/>
      <c r="F1" s="2"/>
      <c r="G1" s="2"/>
      <c r="K1" s="20"/>
      <c r="L1" s="20"/>
    </row>
    <row r="2" spans="1:12" s="3" customFormat="1" ht="15">
      <c r="A2" s="4" t="s">
        <v>12</v>
      </c>
      <c r="B2" s="5" t="s">
        <v>32</v>
      </c>
      <c r="C2" s="5"/>
      <c r="D2" s="5"/>
      <c r="E2" s="5"/>
      <c r="F2" s="2"/>
      <c r="G2" s="2"/>
      <c r="K2" s="20"/>
      <c r="L2" s="20"/>
    </row>
    <row r="3" spans="1:12" s="3" customFormat="1" ht="15">
      <c r="A3" s="4" t="s">
        <v>13</v>
      </c>
      <c r="B3" s="5"/>
      <c r="C3" s="5"/>
      <c r="D3" s="4" t="s">
        <v>34</v>
      </c>
      <c r="E3" s="4"/>
      <c r="F3" s="6"/>
      <c r="G3" s="2"/>
      <c r="K3" s="20"/>
      <c r="L3" s="20"/>
    </row>
    <row r="4" spans="1:12" s="3" customFormat="1" ht="15">
      <c r="A4" s="4"/>
      <c r="B4" s="5"/>
      <c r="C4" s="5"/>
      <c r="D4" s="4" t="s">
        <v>14</v>
      </c>
      <c r="E4" s="4"/>
      <c r="F4" s="6"/>
      <c r="G4" s="2"/>
      <c r="K4" s="20"/>
      <c r="L4" s="20"/>
    </row>
    <row r="5" spans="1:12" s="3" customFormat="1" ht="15">
      <c r="A5" s="4"/>
      <c r="B5" s="5"/>
      <c r="C5" s="5"/>
      <c r="D5" s="4" t="s">
        <v>15</v>
      </c>
      <c r="E5" s="4"/>
      <c r="F5" s="6"/>
      <c r="G5" s="2"/>
      <c r="K5" s="20"/>
      <c r="L5" s="20"/>
    </row>
    <row r="6" spans="1:12" s="3" customFormat="1" ht="6" customHeight="1" thickBot="1">
      <c r="A6" s="2"/>
      <c r="B6" s="2"/>
      <c r="C6" s="2"/>
      <c r="D6" s="2"/>
      <c r="E6" s="2"/>
      <c r="F6" s="2"/>
      <c r="G6" s="2"/>
      <c r="K6" s="20"/>
      <c r="L6" s="20"/>
    </row>
    <row r="7" spans="1:12" s="3" customFormat="1" ht="23.25" thickBot="1">
      <c r="A7" s="7" t="s">
        <v>0</v>
      </c>
      <c r="B7" s="7" t="s">
        <v>1</v>
      </c>
      <c r="C7" s="7" t="s">
        <v>2</v>
      </c>
      <c r="D7" s="7" t="s">
        <v>3</v>
      </c>
      <c r="E7" s="7" t="s">
        <v>4</v>
      </c>
      <c r="F7" s="7" t="s">
        <v>5</v>
      </c>
      <c r="G7" s="7" t="s">
        <v>6</v>
      </c>
      <c r="K7" s="20"/>
      <c r="L7" s="20"/>
    </row>
    <row r="8" spans="1:12" s="3" customFormat="1" ht="15.75" thickBot="1">
      <c r="A8" s="7" t="s">
        <v>7</v>
      </c>
      <c r="B8" s="7" t="s">
        <v>8</v>
      </c>
      <c r="C8" s="7">
        <v>3</v>
      </c>
      <c r="D8" s="7">
        <v>4</v>
      </c>
      <c r="E8" s="7">
        <v>5</v>
      </c>
      <c r="F8" s="7">
        <v>6</v>
      </c>
      <c r="G8" s="19">
        <v>7</v>
      </c>
      <c r="K8" s="20"/>
      <c r="L8" s="20"/>
    </row>
    <row r="9" spans="1:13" s="22" customFormat="1" ht="6" customHeight="1">
      <c r="A9" s="21"/>
      <c r="B9" s="21"/>
      <c r="C9" s="21"/>
      <c r="D9" s="21"/>
      <c r="E9" s="21"/>
      <c r="F9" s="21"/>
      <c r="G9" s="21"/>
      <c r="J9" s="3"/>
      <c r="K9" s="20"/>
      <c r="L9" s="20"/>
      <c r="M9" s="3"/>
    </row>
    <row r="10" spans="1:13" s="3" customFormat="1" ht="15" customHeight="1">
      <c r="A10" s="28"/>
      <c r="B10" s="28"/>
      <c r="C10" s="37" t="s">
        <v>16</v>
      </c>
      <c r="D10" s="2"/>
      <c r="E10" s="2"/>
      <c r="F10" s="2"/>
      <c r="G10" s="38">
        <f>SUM(G11:G13)</f>
        <v>0</v>
      </c>
      <c r="J10" s="12"/>
      <c r="K10" s="20" t="s">
        <v>9</v>
      </c>
      <c r="L10" s="20">
        <f>3*24</f>
        <v>72</v>
      </c>
      <c r="M10" s="12"/>
    </row>
    <row r="11" spans="1:12" s="26" customFormat="1" ht="15">
      <c r="A11" s="39">
        <v>1</v>
      </c>
      <c r="B11" s="40"/>
      <c r="C11" s="41" t="s">
        <v>33</v>
      </c>
      <c r="D11" s="42" t="s">
        <v>11</v>
      </c>
      <c r="E11" s="43">
        <v>1</v>
      </c>
      <c r="F11" s="43">
        <f>'A-Prostor kolem sběrné jímky'!G44</f>
        <v>0</v>
      </c>
      <c r="G11" s="43"/>
      <c r="K11" s="27"/>
      <c r="L11" s="27"/>
    </row>
    <row r="12" spans="1:12" s="26" customFormat="1" ht="15">
      <c r="A12" s="39">
        <v>2</v>
      </c>
      <c r="B12" s="40"/>
      <c r="C12" s="41" t="s">
        <v>51</v>
      </c>
      <c r="D12" s="42" t="s">
        <v>11</v>
      </c>
      <c r="E12" s="43">
        <v>1</v>
      </c>
      <c r="F12" s="43">
        <f>'B-Nosný ŽB strop pod bazénem'!G42</f>
        <v>0</v>
      </c>
      <c r="G12" s="43"/>
      <c r="K12" s="27"/>
      <c r="L12" s="27"/>
    </row>
    <row r="13" spans="1:12" s="26" customFormat="1" ht="14.25" customHeight="1">
      <c r="A13" s="81">
        <v>3</v>
      </c>
      <c r="B13" s="82"/>
      <c r="C13" s="83" t="s">
        <v>60</v>
      </c>
      <c r="D13" s="84" t="s">
        <v>56</v>
      </c>
      <c r="E13" s="85">
        <v>0.08</v>
      </c>
      <c r="F13" s="86">
        <f>G12+G11</f>
        <v>0</v>
      </c>
      <c r="G13" s="86">
        <f>F13*E13</f>
        <v>0</v>
      </c>
      <c r="K13" s="27"/>
      <c r="L13" s="27"/>
    </row>
    <row r="14" spans="1:9" ht="11.45" customHeight="1">
      <c r="A14" s="13"/>
      <c r="B14" s="14"/>
      <c r="C14" s="15" t="s">
        <v>17</v>
      </c>
      <c r="D14" s="15"/>
      <c r="E14" s="16"/>
      <c r="F14" s="17"/>
      <c r="G14" s="18">
        <f>G10</f>
        <v>0</v>
      </c>
      <c r="I14" s="23"/>
    </row>
    <row r="16" spans="1:12" s="34" customFormat="1" ht="15">
      <c r="A16" s="30"/>
      <c r="B16" s="31"/>
      <c r="C16" s="31"/>
      <c r="D16" s="31"/>
      <c r="E16" s="32"/>
      <c r="F16" s="33"/>
      <c r="G16" s="33"/>
      <c r="K16" s="35"/>
      <c r="L16" s="35"/>
    </row>
    <row r="17" spans="1:12" s="34" customFormat="1" ht="15">
      <c r="A17" s="30"/>
      <c r="B17" s="31"/>
      <c r="C17" s="31"/>
      <c r="D17" s="31"/>
      <c r="E17" s="32"/>
      <c r="F17" s="33"/>
      <c r="G17" s="33"/>
      <c r="K17" s="35"/>
      <c r="L17" s="35"/>
    </row>
    <row r="18" spans="1:12" s="34" customFormat="1" ht="15">
      <c r="A18" s="30"/>
      <c r="B18" s="31"/>
      <c r="C18" s="31"/>
      <c r="D18" s="31"/>
      <c r="E18" s="32"/>
      <c r="F18" s="33"/>
      <c r="G18" s="33"/>
      <c r="K18" s="35"/>
      <c r="L18" s="35"/>
    </row>
    <row r="19" spans="1:12" s="34" customFormat="1" ht="15">
      <c r="A19" s="30"/>
      <c r="B19" s="31"/>
      <c r="C19" s="31"/>
      <c r="D19" s="31"/>
      <c r="E19" s="32"/>
      <c r="F19" s="33"/>
      <c r="G19" s="33"/>
      <c r="K19" s="35"/>
      <c r="L19" s="35"/>
    </row>
    <row r="20" spans="1:12" s="34" customFormat="1" ht="15">
      <c r="A20" s="30"/>
      <c r="B20" s="31"/>
      <c r="C20" s="31"/>
      <c r="D20" s="31"/>
      <c r="E20" s="32"/>
      <c r="F20" s="33"/>
      <c r="G20" s="33"/>
      <c r="K20" s="35"/>
      <c r="L20" s="35"/>
    </row>
  </sheetData>
  <printOptions/>
  <pageMargins left="0.7" right="0.7" top="0.787401575" bottom="0.787401575" header="0.3" footer="0.3"/>
  <pageSetup fitToHeight="0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"/>
  <sheetViews>
    <sheetView view="pageBreakPreview" zoomScale="140" zoomScaleSheetLayoutView="140" workbookViewId="0" topLeftCell="A10">
      <selection activeCell="G10" sqref="G10"/>
    </sheetView>
  </sheetViews>
  <sheetFormatPr defaultColWidth="9.140625" defaultRowHeight="15"/>
  <cols>
    <col min="1" max="1" width="7.140625" style="8" customWidth="1"/>
    <col min="2" max="2" width="10.8515625" style="9" customWidth="1"/>
    <col min="3" max="3" width="48.57421875" style="9" customWidth="1"/>
    <col min="4" max="4" width="6.140625" style="9" customWidth="1"/>
    <col min="5" max="5" width="10.00390625" style="10" customWidth="1"/>
    <col min="6" max="6" width="12.28125" style="11" customWidth="1"/>
    <col min="7" max="7" width="15.00390625" style="11" bestFit="1" customWidth="1"/>
    <col min="8" max="9" width="9.140625" style="12" hidden="1" customWidth="1"/>
    <col min="10" max="10" width="2.140625" style="12" hidden="1" customWidth="1"/>
    <col min="11" max="12" width="9.140625" style="20" hidden="1" customWidth="1"/>
    <col min="13" max="13" width="11.28125" style="12" bestFit="1" customWidth="1"/>
    <col min="14" max="16384" width="9.140625" style="12" customWidth="1"/>
  </cols>
  <sheetData>
    <row r="1" spans="1:12" s="3" customFormat="1" ht="18">
      <c r="A1" s="1" t="s">
        <v>29</v>
      </c>
      <c r="B1" s="2"/>
      <c r="C1" s="2"/>
      <c r="D1" s="2"/>
      <c r="E1" s="2"/>
      <c r="F1" s="2"/>
      <c r="G1" s="2"/>
      <c r="K1" s="20"/>
      <c r="L1" s="20"/>
    </row>
    <row r="2" spans="1:12" s="3" customFormat="1" ht="15">
      <c r="A2" s="4" t="s">
        <v>12</v>
      </c>
      <c r="B2" s="5" t="s">
        <v>32</v>
      </c>
      <c r="C2" s="5"/>
      <c r="D2" s="5"/>
      <c r="E2" s="5"/>
      <c r="F2" s="2"/>
      <c r="G2" s="2"/>
      <c r="K2" s="20"/>
      <c r="L2" s="20"/>
    </row>
    <row r="3" spans="1:12" s="3" customFormat="1" ht="15">
      <c r="A3" s="4" t="s">
        <v>13</v>
      </c>
      <c r="B3" s="5" t="s">
        <v>33</v>
      </c>
      <c r="C3" s="5"/>
      <c r="D3" s="4" t="s">
        <v>34</v>
      </c>
      <c r="E3" s="4"/>
      <c r="F3" s="6"/>
      <c r="G3" s="2"/>
      <c r="K3" s="20"/>
      <c r="L3" s="20"/>
    </row>
    <row r="4" spans="1:12" s="3" customFormat="1" ht="15">
      <c r="A4" s="4"/>
      <c r="B4" s="5"/>
      <c r="C4" s="5"/>
      <c r="D4" s="4" t="s">
        <v>14</v>
      </c>
      <c r="E4" s="4"/>
      <c r="F4" s="6"/>
      <c r="G4" s="2"/>
      <c r="K4" s="20"/>
      <c r="L4" s="20"/>
    </row>
    <row r="5" spans="1:12" s="3" customFormat="1" ht="15">
      <c r="A5" s="4"/>
      <c r="B5" s="5"/>
      <c r="C5" s="5"/>
      <c r="D5" s="4" t="s">
        <v>15</v>
      </c>
      <c r="E5" s="4"/>
      <c r="F5" s="6"/>
      <c r="G5" s="2"/>
      <c r="K5" s="20"/>
      <c r="L5" s="20"/>
    </row>
    <row r="6" spans="1:12" s="3" customFormat="1" ht="6" customHeight="1" thickBot="1">
      <c r="A6" s="2"/>
      <c r="B6" s="2"/>
      <c r="C6" s="2"/>
      <c r="D6" s="2"/>
      <c r="E6" s="2"/>
      <c r="F6" s="2"/>
      <c r="G6" s="2"/>
      <c r="K6" s="20"/>
      <c r="L6" s="20"/>
    </row>
    <row r="7" spans="1:12" s="3" customFormat="1" ht="23.25" thickBot="1">
      <c r="A7" s="7" t="s">
        <v>0</v>
      </c>
      <c r="B7" s="7" t="s">
        <v>1</v>
      </c>
      <c r="C7" s="7" t="s">
        <v>2</v>
      </c>
      <c r="D7" s="7" t="s">
        <v>3</v>
      </c>
      <c r="E7" s="7" t="s">
        <v>4</v>
      </c>
      <c r="F7" s="7" t="s">
        <v>5</v>
      </c>
      <c r="G7" s="7" t="s">
        <v>6</v>
      </c>
      <c r="K7" s="20"/>
      <c r="L7" s="20"/>
    </row>
    <row r="8" spans="1:12" s="3" customFormat="1" ht="15.75" thickBot="1">
      <c r="A8" s="7" t="s">
        <v>7</v>
      </c>
      <c r="B8" s="7" t="s">
        <v>8</v>
      </c>
      <c r="C8" s="7">
        <v>3</v>
      </c>
      <c r="D8" s="7">
        <v>4</v>
      </c>
      <c r="E8" s="7">
        <v>5</v>
      </c>
      <c r="F8" s="7">
        <v>6</v>
      </c>
      <c r="G8" s="19">
        <v>7</v>
      </c>
      <c r="K8" s="20"/>
      <c r="L8" s="20"/>
    </row>
    <row r="9" spans="1:13" s="22" customFormat="1" ht="6" customHeight="1">
      <c r="A9" s="21"/>
      <c r="B9" s="21"/>
      <c r="C9" s="21"/>
      <c r="D9" s="21"/>
      <c r="E9" s="21"/>
      <c r="F9" s="21"/>
      <c r="G9" s="21"/>
      <c r="J9" s="3"/>
      <c r="K9" s="20"/>
      <c r="L9" s="20"/>
      <c r="M9" s="3"/>
    </row>
    <row r="10" spans="1:13" s="3" customFormat="1" ht="15" customHeight="1">
      <c r="A10" s="28"/>
      <c r="B10" s="28"/>
      <c r="C10" s="37" t="s">
        <v>16</v>
      </c>
      <c r="D10" s="2"/>
      <c r="E10" s="2"/>
      <c r="F10" s="2"/>
      <c r="G10" s="38">
        <f>G11+G23+G27+G29+G35</f>
        <v>0</v>
      </c>
      <c r="J10" s="12"/>
      <c r="K10" s="20" t="s">
        <v>9</v>
      </c>
      <c r="L10" s="20">
        <f>3*24</f>
        <v>72</v>
      </c>
      <c r="M10" s="12"/>
    </row>
    <row r="11" spans="1:13" s="22" customFormat="1" ht="15" customHeight="1">
      <c r="A11" s="44"/>
      <c r="B11" s="45">
        <v>1</v>
      </c>
      <c r="C11" s="45" t="s">
        <v>18</v>
      </c>
      <c r="D11" s="21"/>
      <c r="E11" s="21"/>
      <c r="F11" s="21"/>
      <c r="G11" s="46">
        <f>SUM(G12:G22)</f>
        <v>0</v>
      </c>
      <c r="J11" s="47"/>
      <c r="K11" s="48"/>
      <c r="L11" s="48"/>
      <c r="M11" s="47"/>
    </row>
    <row r="12" spans="1:13" s="26" customFormat="1" ht="22.5">
      <c r="A12" s="39">
        <v>1</v>
      </c>
      <c r="B12" s="40"/>
      <c r="C12" s="41" t="s">
        <v>35</v>
      </c>
      <c r="D12" s="42" t="s">
        <v>11</v>
      </c>
      <c r="E12" s="43">
        <v>1</v>
      </c>
      <c r="F12" s="43"/>
      <c r="G12" s="43">
        <f aca="true" t="shared" si="0" ref="G12:G38">E12*F12</f>
        <v>0</v>
      </c>
      <c r="K12" s="27"/>
      <c r="L12" s="27"/>
      <c r="M12" s="54"/>
    </row>
    <row r="13" spans="1:12" s="26" customFormat="1" ht="15">
      <c r="A13" s="39">
        <v>2</v>
      </c>
      <c r="B13" s="40"/>
      <c r="C13" s="41" t="s">
        <v>20</v>
      </c>
      <c r="D13" s="42" t="s">
        <v>11</v>
      </c>
      <c r="E13" s="43">
        <v>1</v>
      </c>
      <c r="F13" s="43"/>
      <c r="G13" s="43">
        <f t="shared" si="0"/>
        <v>0</v>
      </c>
      <c r="K13" s="27"/>
      <c r="L13" s="27"/>
    </row>
    <row r="14" spans="1:12" s="26" customFormat="1" ht="15">
      <c r="A14" s="39">
        <v>3</v>
      </c>
      <c r="B14" s="40"/>
      <c r="C14" s="41" t="s">
        <v>36</v>
      </c>
      <c r="D14" s="42" t="s">
        <v>10</v>
      </c>
      <c r="E14" s="43">
        <v>68.7</v>
      </c>
      <c r="F14" s="43"/>
      <c r="G14" s="43">
        <f t="shared" si="0"/>
        <v>0</v>
      </c>
      <c r="K14" s="27"/>
      <c r="L14" s="27"/>
    </row>
    <row r="15" spans="1:12" s="26" customFormat="1" ht="15">
      <c r="A15" s="58">
        <v>4</v>
      </c>
      <c r="B15" s="59"/>
      <c r="C15" s="67" t="s">
        <v>30</v>
      </c>
      <c r="D15" s="60" t="s">
        <v>11</v>
      </c>
      <c r="E15" s="61">
        <v>1</v>
      </c>
      <c r="F15" s="61"/>
      <c r="G15" s="61">
        <f t="shared" si="0"/>
        <v>0</v>
      </c>
      <c r="K15" s="27"/>
      <c r="L15" s="27"/>
    </row>
    <row r="16" spans="1:12" s="26" customFormat="1" ht="15">
      <c r="A16" s="39">
        <v>5</v>
      </c>
      <c r="B16" s="40"/>
      <c r="C16" s="56" t="s">
        <v>43</v>
      </c>
      <c r="D16" s="42" t="s">
        <v>10</v>
      </c>
      <c r="E16" s="43">
        <v>265.94</v>
      </c>
      <c r="F16" s="43"/>
      <c r="G16" s="43">
        <f t="shared" si="0"/>
        <v>0</v>
      </c>
      <c r="K16" s="27"/>
      <c r="L16" s="27"/>
    </row>
    <row r="17" spans="1:7" s="55" customFormat="1" ht="9.75">
      <c r="A17" s="68"/>
      <c r="B17" s="69"/>
      <c r="C17" s="70" t="s">
        <v>37</v>
      </c>
      <c r="D17" s="71"/>
      <c r="E17" s="72"/>
      <c r="F17" s="72"/>
      <c r="G17" s="72"/>
    </row>
    <row r="18" spans="1:7" s="55" customFormat="1" ht="9.75">
      <c r="A18" s="62"/>
      <c r="B18" s="63"/>
      <c r="C18" s="64" t="s">
        <v>38</v>
      </c>
      <c r="D18" s="65"/>
      <c r="E18" s="66"/>
      <c r="F18" s="66"/>
      <c r="G18" s="66"/>
    </row>
    <row r="19" spans="1:7" s="55" customFormat="1" ht="9.75">
      <c r="A19" s="62"/>
      <c r="B19" s="63"/>
      <c r="C19" s="64" t="s">
        <v>39</v>
      </c>
      <c r="D19" s="65"/>
      <c r="E19" s="66"/>
      <c r="F19" s="66"/>
      <c r="G19" s="66"/>
    </row>
    <row r="20" spans="1:7" s="55" customFormat="1" ht="9.75">
      <c r="A20" s="73"/>
      <c r="B20" s="74"/>
      <c r="C20" s="75" t="s">
        <v>40</v>
      </c>
      <c r="D20" s="76"/>
      <c r="E20" s="77"/>
      <c r="F20" s="77"/>
      <c r="G20" s="77"/>
    </row>
    <row r="21" spans="1:12" s="26" customFormat="1" ht="33.75">
      <c r="A21" s="39">
        <v>6</v>
      </c>
      <c r="B21" s="40"/>
      <c r="C21" s="56" t="s">
        <v>41</v>
      </c>
      <c r="D21" s="42" t="s">
        <v>11</v>
      </c>
      <c r="E21" s="43">
        <v>1</v>
      </c>
      <c r="F21" s="43"/>
      <c r="G21" s="43">
        <f t="shared" si="0"/>
        <v>0</v>
      </c>
      <c r="K21" s="27"/>
      <c r="L21" s="27"/>
    </row>
    <row r="22" spans="1:12" s="26" customFormat="1" ht="15">
      <c r="A22" s="39">
        <v>7</v>
      </c>
      <c r="B22" s="40"/>
      <c r="C22" s="41" t="s">
        <v>19</v>
      </c>
      <c r="D22" s="42" t="s">
        <v>10</v>
      </c>
      <c r="E22" s="43">
        <f>E16</f>
        <v>265.94</v>
      </c>
      <c r="F22" s="43"/>
      <c r="G22" s="43">
        <f t="shared" si="0"/>
        <v>0</v>
      </c>
      <c r="K22" s="27"/>
      <c r="L22" s="27"/>
    </row>
    <row r="23" spans="1:13" s="22" customFormat="1" ht="15" customHeight="1">
      <c r="A23" s="44"/>
      <c r="B23" s="45">
        <v>2</v>
      </c>
      <c r="C23" s="45" t="s">
        <v>25</v>
      </c>
      <c r="D23" s="21"/>
      <c r="E23" s="21"/>
      <c r="F23" s="21"/>
      <c r="G23" s="46">
        <f>SUM(G24:G26)</f>
        <v>0</v>
      </c>
      <c r="J23" s="47"/>
      <c r="K23" s="48"/>
      <c r="L23" s="48"/>
      <c r="M23" s="47"/>
    </row>
    <row r="24" spans="1:12" s="26" customFormat="1" ht="15">
      <c r="A24" s="39">
        <v>1</v>
      </c>
      <c r="B24" s="40"/>
      <c r="C24" s="56" t="s">
        <v>42</v>
      </c>
      <c r="D24" s="42" t="s">
        <v>10</v>
      </c>
      <c r="E24" s="43">
        <f>E22</f>
        <v>265.94</v>
      </c>
      <c r="F24" s="43"/>
      <c r="G24" s="43">
        <f t="shared" si="0"/>
        <v>0</v>
      </c>
      <c r="K24" s="27"/>
      <c r="L24" s="27"/>
    </row>
    <row r="25" spans="1:12" s="26" customFormat="1" ht="15">
      <c r="A25" s="39">
        <v>2</v>
      </c>
      <c r="B25" s="40"/>
      <c r="C25" s="56" t="s">
        <v>50</v>
      </c>
      <c r="D25" s="42" t="s">
        <v>10</v>
      </c>
      <c r="E25" s="43">
        <f>E24</f>
        <v>265.94</v>
      </c>
      <c r="F25" s="43"/>
      <c r="G25" s="43">
        <f t="shared" si="0"/>
        <v>0</v>
      </c>
      <c r="K25" s="27"/>
      <c r="L25" s="27"/>
    </row>
    <row r="26" spans="1:12" s="26" customFormat="1" ht="15">
      <c r="A26" s="39">
        <v>3</v>
      </c>
      <c r="B26" s="40"/>
      <c r="C26" s="56" t="s">
        <v>44</v>
      </c>
      <c r="D26" s="42" t="s">
        <v>10</v>
      </c>
      <c r="E26" s="43">
        <f>E25</f>
        <v>265.94</v>
      </c>
      <c r="F26" s="43"/>
      <c r="G26" s="43">
        <f t="shared" si="0"/>
        <v>0</v>
      </c>
      <c r="K26" s="27"/>
      <c r="L26" s="27"/>
    </row>
    <row r="27" spans="1:13" s="22" customFormat="1" ht="15" customHeight="1">
      <c r="A27" s="44"/>
      <c r="B27" s="45">
        <v>3</v>
      </c>
      <c r="C27" s="45" t="s">
        <v>26</v>
      </c>
      <c r="D27" s="21"/>
      <c r="E27" s="21"/>
      <c r="F27" s="21"/>
      <c r="G27" s="46">
        <f>SUM(G28:G28)</f>
        <v>0</v>
      </c>
      <c r="J27" s="47"/>
      <c r="K27" s="48"/>
      <c r="L27" s="48"/>
      <c r="M27" s="47"/>
    </row>
    <row r="28" spans="1:12" s="26" customFormat="1" ht="15">
      <c r="A28" s="39">
        <v>1</v>
      </c>
      <c r="B28" s="40"/>
      <c r="C28" s="56" t="s">
        <v>45</v>
      </c>
      <c r="D28" s="42" t="s">
        <v>10</v>
      </c>
      <c r="E28" s="43">
        <f>E26</f>
        <v>265.94</v>
      </c>
      <c r="F28" s="43"/>
      <c r="G28" s="43">
        <f aca="true" t="shared" si="1" ref="G28">E28*F28</f>
        <v>0</v>
      </c>
      <c r="K28" s="27"/>
      <c r="L28" s="27"/>
    </row>
    <row r="29" spans="1:13" s="22" customFormat="1" ht="15" customHeight="1">
      <c r="A29" s="44"/>
      <c r="B29" s="45">
        <v>4</v>
      </c>
      <c r="C29" s="45" t="s">
        <v>21</v>
      </c>
      <c r="D29" s="21"/>
      <c r="E29" s="21"/>
      <c r="F29" s="21"/>
      <c r="G29" s="46">
        <f>SUM(G30:G34)</f>
        <v>0</v>
      </c>
      <c r="J29" s="47"/>
      <c r="K29" s="48"/>
      <c r="L29" s="48"/>
      <c r="M29" s="47"/>
    </row>
    <row r="30" spans="1:12" s="26" customFormat="1" ht="15">
      <c r="A30" s="39">
        <v>1</v>
      </c>
      <c r="B30" s="40"/>
      <c r="C30" s="56" t="s">
        <v>46</v>
      </c>
      <c r="D30" s="42" t="s">
        <v>22</v>
      </c>
      <c r="E30" s="43">
        <v>13.25</v>
      </c>
      <c r="F30" s="43"/>
      <c r="G30" s="43">
        <f t="shared" si="0"/>
        <v>0</v>
      </c>
      <c r="K30" s="27"/>
      <c r="L30" s="27"/>
    </row>
    <row r="31" spans="1:12" s="26" customFormat="1" ht="15">
      <c r="A31" s="39">
        <v>2</v>
      </c>
      <c r="B31" s="40"/>
      <c r="C31" s="41" t="s">
        <v>23</v>
      </c>
      <c r="D31" s="42" t="s">
        <v>22</v>
      </c>
      <c r="E31" s="43">
        <f>E30</f>
        <v>13.25</v>
      </c>
      <c r="F31" s="43"/>
      <c r="G31" s="43">
        <f t="shared" si="0"/>
        <v>0</v>
      </c>
      <c r="K31" s="27"/>
      <c r="L31" s="27"/>
    </row>
    <row r="32" spans="1:12" s="26" customFormat="1" ht="22.5">
      <c r="A32" s="39">
        <v>3</v>
      </c>
      <c r="B32" s="40"/>
      <c r="C32" s="56" t="s">
        <v>47</v>
      </c>
      <c r="D32" s="42" t="s">
        <v>22</v>
      </c>
      <c r="E32" s="57">
        <f>E31</f>
        <v>13.25</v>
      </c>
      <c r="F32" s="43"/>
      <c r="G32" s="43">
        <f t="shared" si="0"/>
        <v>0</v>
      </c>
      <c r="K32" s="27"/>
      <c r="L32" s="27"/>
    </row>
    <row r="33" spans="1:12" s="26" customFormat="1" ht="22.5">
      <c r="A33" s="39">
        <v>4</v>
      </c>
      <c r="B33" s="40"/>
      <c r="C33" s="41" t="s">
        <v>31</v>
      </c>
      <c r="D33" s="42" t="s">
        <v>22</v>
      </c>
      <c r="E33" s="43">
        <f>E32*13</f>
        <v>172.25</v>
      </c>
      <c r="F33" s="43"/>
      <c r="G33" s="43">
        <f t="shared" si="0"/>
        <v>0</v>
      </c>
      <c r="K33" s="27"/>
      <c r="L33" s="27"/>
    </row>
    <row r="34" spans="1:12" s="26" customFormat="1" ht="22.5">
      <c r="A34" s="39">
        <v>5</v>
      </c>
      <c r="B34" s="40"/>
      <c r="C34" s="41" t="s">
        <v>24</v>
      </c>
      <c r="D34" s="42" t="s">
        <v>22</v>
      </c>
      <c r="E34" s="43">
        <f>E32</f>
        <v>13.25</v>
      </c>
      <c r="F34" s="43"/>
      <c r="G34" s="43">
        <f t="shared" si="0"/>
        <v>0</v>
      </c>
      <c r="K34" s="27"/>
      <c r="L34" s="27"/>
    </row>
    <row r="35" spans="1:13" s="22" customFormat="1" ht="15" customHeight="1">
      <c r="A35" s="44"/>
      <c r="B35" s="45">
        <v>5</v>
      </c>
      <c r="C35" s="45" t="s">
        <v>27</v>
      </c>
      <c r="D35" s="21"/>
      <c r="E35" s="21"/>
      <c r="F35" s="21"/>
      <c r="G35" s="46">
        <f>SUM(G36:G42)</f>
        <v>0</v>
      </c>
      <c r="J35" s="47"/>
      <c r="K35" s="48"/>
      <c r="L35" s="48"/>
      <c r="M35" s="47"/>
    </row>
    <row r="36" spans="1:12" s="26" customFormat="1" ht="15">
      <c r="A36" s="39">
        <v>1</v>
      </c>
      <c r="B36" s="40"/>
      <c r="C36" s="56" t="s">
        <v>48</v>
      </c>
      <c r="D36" s="42" t="s">
        <v>22</v>
      </c>
      <c r="E36" s="43">
        <v>9.6</v>
      </c>
      <c r="F36" s="43"/>
      <c r="G36" s="43">
        <f t="shared" si="0"/>
        <v>0</v>
      </c>
      <c r="K36" s="27"/>
      <c r="L36" s="27"/>
    </row>
    <row r="37" spans="1:12" s="26" customFormat="1" ht="22.5">
      <c r="A37" s="39">
        <v>2</v>
      </c>
      <c r="B37" s="40"/>
      <c r="C37" s="56" t="s">
        <v>49</v>
      </c>
      <c r="D37" s="42" t="s">
        <v>22</v>
      </c>
      <c r="E37" s="43">
        <v>9.6</v>
      </c>
      <c r="F37" s="43"/>
      <c r="G37" s="43">
        <f t="shared" si="0"/>
        <v>0</v>
      </c>
      <c r="K37" s="27"/>
      <c r="L37" s="27"/>
    </row>
    <row r="38" spans="1:12" s="26" customFormat="1" ht="15">
      <c r="A38" s="39">
        <v>3</v>
      </c>
      <c r="B38" s="40"/>
      <c r="C38" s="41" t="s">
        <v>28</v>
      </c>
      <c r="D38" s="42" t="s">
        <v>11</v>
      </c>
      <c r="E38" s="43">
        <v>1</v>
      </c>
      <c r="F38" s="43"/>
      <c r="G38" s="43">
        <f t="shared" si="0"/>
        <v>0</v>
      </c>
      <c r="K38" s="27"/>
      <c r="L38" s="27"/>
    </row>
    <row r="39" spans="1:12" s="26" customFormat="1" ht="15">
      <c r="A39" s="39">
        <v>4</v>
      </c>
      <c r="B39" s="40"/>
      <c r="C39" s="41" t="s">
        <v>55</v>
      </c>
      <c r="D39" s="42" t="s">
        <v>56</v>
      </c>
      <c r="E39" s="43">
        <v>4.5</v>
      </c>
      <c r="F39" s="78">
        <f>G38+G37+G36+G34+G33+G32+G31+G30+G28+G26+G25+G24+G22+G21+G16+G15+G14+G13+G12</f>
        <v>0</v>
      </c>
      <c r="G39" s="43">
        <f>F39*E39/100</f>
        <v>0</v>
      </c>
      <c r="K39" s="27"/>
      <c r="L39" s="27"/>
    </row>
    <row r="40" spans="1:12" s="26" customFormat="1" ht="15">
      <c r="A40" s="39">
        <v>5</v>
      </c>
      <c r="B40" s="40"/>
      <c r="C40" s="41" t="s">
        <v>57</v>
      </c>
      <c r="D40" s="42" t="s">
        <v>56</v>
      </c>
      <c r="E40" s="43">
        <v>3</v>
      </c>
      <c r="F40" s="78">
        <f>F39</f>
        <v>0</v>
      </c>
      <c r="G40" s="43">
        <f>F40*E40/100</f>
        <v>0</v>
      </c>
      <c r="K40" s="27"/>
      <c r="L40" s="27"/>
    </row>
    <row r="41" spans="1:12" s="26" customFormat="1" ht="15">
      <c r="A41" s="39">
        <v>6</v>
      </c>
      <c r="B41" s="40"/>
      <c r="C41" s="41" t="s">
        <v>58</v>
      </c>
      <c r="D41" s="42" t="s">
        <v>11</v>
      </c>
      <c r="E41" s="43">
        <v>1</v>
      </c>
      <c r="F41" s="78"/>
      <c r="G41" s="43">
        <f aca="true" t="shared" si="2" ref="G41:G42">E41*F41</f>
        <v>0</v>
      </c>
      <c r="K41" s="27"/>
      <c r="L41" s="27"/>
    </row>
    <row r="42" spans="1:12" s="26" customFormat="1" ht="15">
      <c r="A42" s="39">
        <v>7</v>
      </c>
      <c r="B42" s="40"/>
      <c r="C42" s="41" t="s">
        <v>59</v>
      </c>
      <c r="D42" s="42" t="s">
        <v>11</v>
      </c>
      <c r="E42" s="43">
        <v>1</v>
      </c>
      <c r="F42" s="78"/>
      <c r="G42" s="43">
        <f t="shared" si="2"/>
        <v>0</v>
      </c>
      <c r="K42" s="27"/>
      <c r="L42" s="27"/>
    </row>
    <row r="43" spans="1:12" s="26" customFormat="1" ht="15">
      <c r="A43" s="49"/>
      <c r="B43" s="50"/>
      <c r="C43" s="51"/>
      <c r="D43" s="52"/>
      <c r="E43" s="53"/>
      <c r="F43" s="53"/>
      <c r="G43" s="53"/>
      <c r="K43" s="27"/>
      <c r="L43" s="27"/>
    </row>
    <row r="44" spans="1:9" ht="11.45" customHeight="1">
      <c r="A44" s="13"/>
      <c r="B44" s="14"/>
      <c r="C44" s="15" t="s">
        <v>17</v>
      </c>
      <c r="D44" s="15"/>
      <c r="E44" s="16"/>
      <c r="F44" s="17"/>
      <c r="G44" s="18">
        <f>G10</f>
        <v>0</v>
      </c>
      <c r="I44" s="23"/>
    </row>
    <row r="46" spans="1:7" ht="15">
      <c r="A46" s="79"/>
      <c r="B46" s="79"/>
      <c r="C46" s="79"/>
      <c r="D46" s="79"/>
      <c r="E46" s="79"/>
      <c r="F46" s="79"/>
      <c r="G46" s="79"/>
    </row>
    <row r="47" spans="1:6" ht="15">
      <c r="A47" s="36"/>
      <c r="B47" s="29"/>
      <c r="C47" s="29"/>
      <c r="D47" s="80"/>
      <c r="E47" s="80"/>
      <c r="F47" s="80"/>
    </row>
    <row r="48" spans="1:7" ht="16.5" customHeight="1">
      <c r="A48" s="79"/>
      <c r="B48" s="79"/>
      <c r="C48" s="79"/>
      <c r="D48" s="79"/>
      <c r="E48" s="79"/>
      <c r="F48" s="79"/>
      <c r="G48" s="79"/>
    </row>
    <row r="49" spans="2:3" ht="18.75">
      <c r="B49" s="25"/>
      <c r="C49" s="24"/>
    </row>
    <row r="50" spans="1:12" s="34" customFormat="1" ht="15">
      <c r="A50" s="30"/>
      <c r="B50" s="31"/>
      <c r="C50" s="31"/>
      <c r="D50" s="31"/>
      <c r="E50" s="32"/>
      <c r="F50" s="33"/>
      <c r="G50" s="33"/>
      <c r="K50" s="35"/>
      <c r="L50" s="35"/>
    </row>
    <row r="51" spans="1:12" s="34" customFormat="1" ht="15">
      <c r="A51" s="30"/>
      <c r="B51" s="31"/>
      <c r="C51" s="31"/>
      <c r="D51" s="31"/>
      <c r="E51" s="32"/>
      <c r="F51" s="33"/>
      <c r="G51" s="33"/>
      <c r="K51" s="35"/>
      <c r="L51" s="35"/>
    </row>
    <row r="52" spans="1:12" s="34" customFormat="1" ht="15">
      <c r="A52" s="30"/>
      <c r="B52" s="31"/>
      <c r="C52" s="31"/>
      <c r="D52" s="31"/>
      <c r="E52" s="32"/>
      <c r="F52" s="33"/>
      <c r="G52" s="33"/>
      <c r="K52" s="35"/>
      <c r="L52" s="35"/>
    </row>
    <row r="53" spans="1:12" s="34" customFormat="1" ht="15">
      <c r="A53" s="30"/>
      <c r="B53" s="31"/>
      <c r="C53" s="31"/>
      <c r="D53" s="31"/>
      <c r="E53" s="32"/>
      <c r="F53" s="33"/>
      <c r="G53" s="33"/>
      <c r="K53" s="35"/>
      <c r="L53" s="35"/>
    </row>
    <row r="54" spans="1:12" s="34" customFormat="1" ht="15">
      <c r="A54" s="30"/>
      <c r="B54" s="31"/>
      <c r="C54" s="31"/>
      <c r="D54" s="31"/>
      <c r="E54" s="32"/>
      <c r="F54" s="33"/>
      <c r="G54" s="33"/>
      <c r="K54" s="35"/>
      <c r="L54" s="35"/>
    </row>
  </sheetData>
  <mergeCells count="3">
    <mergeCell ref="A46:G46"/>
    <mergeCell ref="D47:F47"/>
    <mergeCell ref="A48:G48"/>
  </mergeCells>
  <printOptions/>
  <pageMargins left="0.7" right="0.7" top="0.787401575" bottom="0.787401575" header="0.3" footer="0.3"/>
  <pageSetup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view="pageBreakPreview" zoomScaleSheetLayoutView="100" workbookViewId="0" topLeftCell="A10">
      <selection activeCell="G10" sqref="G10"/>
    </sheetView>
  </sheetViews>
  <sheetFormatPr defaultColWidth="9.140625" defaultRowHeight="15"/>
  <cols>
    <col min="1" max="1" width="7.140625" style="0" customWidth="1"/>
    <col min="2" max="2" width="10.8515625" style="0" customWidth="1"/>
    <col min="3" max="3" width="48.57421875" style="0" customWidth="1"/>
    <col min="4" max="4" width="6.140625" style="0" customWidth="1"/>
    <col min="5" max="5" width="10.00390625" style="0" customWidth="1"/>
    <col min="6" max="6" width="12.28125" style="0" customWidth="1"/>
    <col min="7" max="7" width="15.00390625" style="0" bestFit="1" customWidth="1"/>
    <col min="8" max="8" width="9.57421875" style="0" bestFit="1" customWidth="1"/>
  </cols>
  <sheetData>
    <row r="1" spans="1:12" s="3" customFormat="1" ht="18">
      <c r="A1" s="1" t="s">
        <v>29</v>
      </c>
      <c r="B1" s="2"/>
      <c r="C1" s="2"/>
      <c r="D1" s="2"/>
      <c r="E1" s="2"/>
      <c r="F1" s="2"/>
      <c r="G1" s="2"/>
      <c r="K1" s="20"/>
      <c r="L1" s="20"/>
    </row>
    <row r="2" spans="1:12" s="3" customFormat="1" ht="15">
      <c r="A2" s="4" t="s">
        <v>12</v>
      </c>
      <c r="B2" s="5" t="s">
        <v>32</v>
      </c>
      <c r="C2" s="5"/>
      <c r="D2" s="5"/>
      <c r="E2" s="5"/>
      <c r="F2" s="2"/>
      <c r="G2" s="2"/>
      <c r="K2" s="20"/>
      <c r="L2" s="20"/>
    </row>
    <row r="3" spans="1:12" s="3" customFormat="1" ht="15">
      <c r="A3" s="4" t="s">
        <v>13</v>
      </c>
      <c r="B3" s="5" t="s">
        <v>51</v>
      </c>
      <c r="C3" s="5"/>
      <c r="D3" s="4" t="s">
        <v>34</v>
      </c>
      <c r="E3" s="4"/>
      <c r="F3" s="6"/>
      <c r="G3" s="2"/>
      <c r="K3" s="20"/>
      <c r="L3" s="20"/>
    </row>
    <row r="4" spans="1:12" s="3" customFormat="1" ht="15">
      <c r="A4" s="4"/>
      <c r="B4" s="5"/>
      <c r="C4" s="5"/>
      <c r="D4" s="4" t="s">
        <v>14</v>
      </c>
      <c r="E4" s="4"/>
      <c r="F4" s="6"/>
      <c r="G4" s="2"/>
      <c r="K4" s="20"/>
      <c r="L4" s="20"/>
    </row>
    <row r="5" spans="1:12" s="3" customFormat="1" ht="15">
      <c r="A5" s="4"/>
      <c r="B5" s="5"/>
      <c r="C5" s="5"/>
      <c r="D5" s="4" t="s">
        <v>15</v>
      </c>
      <c r="E5" s="4"/>
      <c r="F5" s="6"/>
      <c r="G5" s="2"/>
      <c r="K5" s="20"/>
      <c r="L5" s="20"/>
    </row>
    <row r="6" spans="1:12" s="3" customFormat="1" ht="6" customHeight="1" thickBot="1">
      <c r="A6" s="2"/>
      <c r="B6" s="2"/>
      <c r="C6" s="2"/>
      <c r="D6" s="2"/>
      <c r="E6" s="2"/>
      <c r="F6" s="2"/>
      <c r="G6" s="2"/>
      <c r="K6" s="20"/>
      <c r="L6" s="20"/>
    </row>
    <row r="7" spans="1:12" s="3" customFormat="1" ht="23.25" thickBot="1">
      <c r="A7" s="7" t="s">
        <v>0</v>
      </c>
      <c r="B7" s="7" t="s">
        <v>1</v>
      </c>
      <c r="C7" s="7" t="s">
        <v>2</v>
      </c>
      <c r="D7" s="7" t="s">
        <v>3</v>
      </c>
      <c r="E7" s="7" t="s">
        <v>4</v>
      </c>
      <c r="F7" s="7" t="s">
        <v>5</v>
      </c>
      <c r="G7" s="7" t="s">
        <v>6</v>
      </c>
      <c r="K7" s="20"/>
      <c r="L7" s="20"/>
    </row>
    <row r="8" spans="1:12" s="3" customFormat="1" ht="15.75" thickBot="1">
      <c r="A8" s="7" t="s">
        <v>7</v>
      </c>
      <c r="B8" s="7" t="s">
        <v>8</v>
      </c>
      <c r="C8" s="7">
        <v>3</v>
      </c>
      <c r="D8" s="7">
        <v>4</v>
      </c>
      <c r="E8" s="7">
        <v>5</v>
      </c>
      <c r="F8" s="7">
        <v>6</v>
      </c>
      <c r="G8" s="19">
        <v>7</v>
      </c>
      <c r="K8" s="20"/>
      <c r="L8" s="20"/>
    </row>
    <row r="9" spans="1:13" s="22" customFormat="1" ht="6" customHeight="1">
      <c r="A9" s="21"/>
      <c r="B9" s="21"/>
      <c r="C9" s="21"/>
      <c r="D9" s="21"/>
      <c r="E9" s="21"/>
      <c r="F9" s="21"/>
      <c r="G9" s="21"/>
      <c r="J9" s="3"/>
      <c r="K9" s="20"/>
      <c r="L9" s="20"/>
      <c r="M9" s="3"/>
    </row>
    <row r="10" spans="1:13" s="3" customFormat="1" ht="15" customHeight="1">
      <c r="A10" s="28"/>
      <c r="B10" s="28"/>
      <c r="C10" s="37" t="s">
        <v>16</v>
      </c>
      <c r="D10" s="2"/>
      <c r="E10" s="2"/>
      <c r="F10" s="2"/>
      <c r="G10" s="38">
        <f>G11+G22+G26+G28+G34</f>
        <v>0</v>
      </c>
      <c r="J10" s="12"/>
      <c r="K10" s="20" t="s">
        <v>9</v>
      </c>
      <c r="L10" s="20">
        <f>3*24</f>
        <v>72</v>
      </c>
      <c r="M10" s="12"/>
    </row>
    <row r="11" spans="1:13" s="22" customFormat="1" ht="15" customHeight="1">
      <c r="A11" s="44"/>
      <c r="B11" s="45">
        <v>1</v>
      </c>
      <c r="C11" s="45" t="s">
        <v>18</v>
      </c>
      <c r="D11" s="21"/>
      <c r="E11" s="21"/>
      <c r="F11" s="21"/>
      <c r="G11" s="46">
        <f>SUM(G12:G21)</f>
        <v>0</v>
      </c>
      <c r="J11" s="47"/>
      <c r="K11" s="48"/>
      <c r="L11" s="48"/>
      <c r="M11" s="47"/>
    </row>
    <row r="12" spans="1:13" s="26" customFormat="1" ht="22.5">
      <c r="A12" s="39">
        <v>1</v>
      </c>
      <c r="B12" s="40"/>
      <c r="C12" s="41" t="s">
        <v>35</v>
      </c>
      <c r="D12" s="42" t="s">
        <v>11</v>
      </c>
      <c r="E12" s="43">
        <v>1</v>
      </c>
      <c r="F12" s="43"/>
      <c r="G12" s="43">
        <f aca="true" t="shared" si="0" ref="G12:G37">E12*F12</f>
        <v>0</v>
      </c>
      <c r="K12" s="27"/>
      <c r="L12" s="27"/>
      <c r="M12" s="54"/>
    </row>
    <row r="13" spans="1:12" s="26" customFormat="1" ht="15">
      <c r="A13" s="39">
        <v>2</v>
      </c>
      <c r="B13" s="40"/>
      <c r="C13" s="41" t="s">
        <v>20</v>
      </c>
      <c r="D13" s="42" t="s">
        <v>11</v>
      </c>
      <c r="E13" s="43">
        <v>1</v>
      </c>
      <c r="F13" s="43"/>
      <c r="G13" s="43">
        <f t="shared" si="0"/>
        <v>0</v>
      </c>
      <c r="K13" s="27"/>
      <c r="L13" s="27"/>
    </row>
    <row r="14" spans="1:12" s="26" customFormat="1" ht="15">
      <c r="A14" s="39">
        <v>3</v>
      </c>
      <c r="B14" s="40"/>
      <c r="C14" s="41" t="s">
        <v>36</v>
      </c>
      <c r="D14" s="42" t="s">
        <v>11</v>
      </c>
      <c r="E14" s="43">
        <v>1</v>
      </c>
      <c r="F14" s="43"/>
      <c r="G14" s="43">
        <f t="shared" si="0"/>
        <v>0</v>
      </c>
      <c r="K14" s="27"/>
      <c r="L14" s="27"/>
    </row>
    <row r="15" spans="1:12" s="26" customFormat="1" ht="15">
      <c r="A15" s="58">
        <v>4</v>
      </c>
      <c r="B15" s="59"/>
      <c r="C15" s="67" t="s">
        <v>30</v>
      </c>
      <c r="D15" s="60" t="s">
        <v>11</v>
      </c>
      <c r="E15" s="61">
        <v>1</v>
      </c>
      <c r="F15" s="61"/>
      <c r="G15" s="61">
        <f t="shared" si="0"/>
        <v>0</v>
      </c>
      <c r="K15" s="27"/>
      <c r="L15" s="27"/>
    </row>
    <row r="16" spans="1:12" s="26" customFormat="1" ht="15">
      <c r="A16" s="39">
        <v>5</v>
      </c>
      <c r="B16" s="40"/>
      <c r="C16" s="56" t="s">
        <v>43</v>
      </c>
      <c r="D16" s="42" t="s">
        <v>10</v>
      </c>
      <c r="E16" s="43">
        <f>E19</f>
        <v>124.386</v>
      </c>
      <c r="F16" s="43"/>
      <c r="G16" s="43">
        <f t="shared" si="0"/>
        <v>0</v>
      </c>
      <c r="K16" s="27"/>
      <c r="L16" s="27"/>
    </row>
    <row r="17" spans="1:7" s="55" customFormat="1" ht="9.75">
      <c r="A17" s="68"/>
      <c r="B17" s="69"/>
      <c r="C17" s="70" t="s">
        <v>52</v>
      </c>
      <c r="D17" s="71"/>
      <c r="E17" s="72"/>
      <c r="F17" s="72"/>
      <c r="G17" s="72"/>
    </row>
    <row r="18" spans="1:7" s="55" customFormat="1" ht="9.75">
      <c r="A18" s="62"/>
      <c r="B18" s="63"/>
      <c r="C18" s="64" t="s">
        <v>53</v>
      </c>
      <c r="D18" s="65"/>
      <c r="E18" s="66"/>
      <c r="F18" s="66"/>
      <c r="G18" s="66"/>
    </row>
    <row r="19" spans="1:7" s="55" customFormat="1" ht="9.75">
      <c r="A19" s="62"/>
      <c r="B19" s="63"/>
      <c r="C19" s="64" t="s">
        <v>54</v>
      </c>
      <c r="D19" s="65"/>
      <c r="E19" s="66">
        <f>0.3*(324.5+90.12)</f>
        <v>124.386</v>
      </c>
      <c r="F19" s="66"/>
      <c r="G19" s="66"/>
    </row>
    <row r="20" spans="1:12" s="26" customFormat="1" ht="33.75">
      <c r="A20" s="39">
        <v>6</v>
      </c>
      <c r="B20" s="40"/>
      <c r="C20" s="56" t="s">
        <v>41</v>
      </c>
      <c r="D20" s="42" t="s">
        <v>11</v>
      </c>
      <c r="E20" s="43">
        <v>1</v>
      </c>
      <c r="F20" s="43"/>
      <c r="G20" s="43">
        <f t="shared" si="0"/>
        <v>0</v>
      </c>
      <c r="K20" s="27"/>
      <c r="L20" s="27"/>
    </row>
    <row r="21" spans="1:12" s="26" customFormat="1" ht="15">
      <c r="A21" s="39">
        <v>7</v>
      </c>
      <c r="B21" s="40"/>
      <c r="C21" s="41" t="s">
        <v>19</v>
      </c>
      <c r="D21" s="42" t="s">
        <v>10</v>
      </c>
      <c r="E21" s="43">
        <f>E16</f>
        <v>124.386</v>
      </c>
      <c r="F21" s="43"/>
      <c r="G21" s="43">
        <f t="shared" si="0"/>
        <v>0</v>
      </c>
      <c r="K21" s="27"/>
      <c r="L21" s="27"/>
    </row>
    <row r="22" spans="1:13" s="22" customFormat="1" ht="15" customHeight="1">
      <c r="A22" s="44"/>
      <c r="B22" s="45">
        <v>2</v>
      </c>
      <c r="C22" s="45" t="s">
        <v>25</v>
      </c>
      <c r="D22" s="21"/>
      <c r="E22" s="21"/>
      <c r="F22" s="21"/>
      <c r="G22" s="46">
        <f>SUM(G23:G25)</f>
        <v>0</v>
      </c>
      <c r="J22" s="47"/>
      <c r="K22" s="48"/>
      <c r="L22" s="48"/>
      <c r="M22" s="47"/>
    </row>
    <row r="23" spans="1:12" s="26" customFormat="1" ht="15">
      <c r="A23" s="39">
        <v>1</v>
      </c>
      <c r="B23" s="40"/>
      <c r="C23" s="56" t="s">
        <v>42</v>
      </c>
      <c r="D23" s="42" t="s">
        <v>10</v>
      </c>
      <c r="E23" s="43">
        <f>E21</f>
        <v>124.386</v>
      </c>
      <c r="F23" s="43"/>
      <c r="G23" s="43">
        <f t="shared" si="0"/>
        <v>0</v>
      </c>
      <c r="K23" s="27"/>
      <c r="L23" s="27"/>
    </row>
    <row r="24" spans="1:12" s="26" customFormat="1" ht="15">
      <c r="A24" s="39">
        <v>2</v>
      </c>
      <c r="B24" s="40"/>
      <c r="C24" s="56" t="s">
        <v>50</v>
      </c>
      <c r="D24" s="42" t="s">
        <v>10</v>
      </c>
      <c r="E24" s="43">
        <f>E23</f>
        <v>124.386</v>
      </c>
      <c r="F24" s="43"/>
      <c r="G24" s="43">
        <f t="shared" si="0"/>
        <v>0</v>
      </c>
      <c r="K24" s="27"/>
      <c r="L24" s="27"/>
    </row>
    <row r="25" spans="1:12" s="26" customFormat="1" ht="15">
      <c r="A25" s="39">
        <v>3</v>
      </c>
      <c r="B25" s="40"/>
      <c r="C25" s="56" t="s">
        <v>44</v>
      </c>
      <c r="D25" s="42" t="s">
        <v>10</v>
      </c>
      <c r="E25" s="43">
        <f>E24</f>
        <v>124.386</v>
      </c>
      <c r="F25" s="43"/>
      <c r="G25" s="43">
        <f t="shared" si="0"/>
        <v>0</v>
      </c>
      <c r="K25" s="27"/>
      <c r="L25" s="27"/>
    </row>
    <row r="26" spans="1:13" s="22" customFormat="1" ht="15" customHeight="1">
      <c r="A26" s="44"/>
      <c r="B26" s="45">
        <v>3</v>
      </c>
      <c r="C26" s="45" t="s">
        <v>26</v>
      </c>
      <c r="D26" s="21"/>
      <c r="E26" s="21"/>
      <c r="F26" s="21"/>
      <c r="G26" s="46">
        <f>SUM(G27:G27)</f>
        <v>0</v>
      </c>
      <c r="J26" s="47"/>
      <c r="K26" s="48"/>
      <c r="L26" s="48"/>
      <c r="M26" s="47"/>
    </row>
    <row r="27" spans="1:12" s="26" customFormat="1" ht="15">
      <c r="A27" s="39">
        <v>1</v>
      </c>
      <c r="B27" s="40"/>
      <c r="C27" s="56" t="s">
        <v>45</v>
      </c>
      <c r="D27" s="42" t="s">
        <v>10</v>
      </c>
      <c r="E27" s="43">
        <f>E25</f>
        <v>124.386</v>
      </c>
      <c r="F27" s="43"/>
      <c r="G27" s="43">
        <f aca="true" t="shared" si="1" ref="G27">E27*F27</f>
        <v>0</v>
      </c>
      <c r="K27" s="27"/>
      <c r="L27" s="27"/>
    </row>
    <row r="28" spans="1:13" s="22" customFormat="1" ht="15" customHeight="1">
      <c r="A28" s="44"/>
      <c r="B28" s="45">
        <v>4</v>
      </c>
      <c r="C28" s="45" t="s">
        <v>21</v>
      </c>
      <c r="D28" s="21"/>
      <c r="E28" s="21"/>
      <c r="F28" s="21"/>
      <c r="G28" s="46">
        <f>SUM(G29:G33)</f>
        <v>0</v>
      </c>
      <c r="J28" s="47"/>
      <c r="K28" s="48"/>
      <c r="L28" s="48"/>
      <c r="M28" s="47"/>
    </row>
    <row r="29" spans="1:12" s="26" customFormat="1" ht="15">
      <c r="A29" s="39">
        <v>1</v>
      </c>
      <c r="B29" s="40"/>
      <c r="C29" s="56" t="s">
        <v>46</v>
      </c>
      <c r="D29" s="42" t="s">
        <v>22</v>
      </c>
      <c r="E29" s="43">
        <v>6.2</v>
      </c>
      <c r="F29" s="43"/>
      <c r="G29" s="43">
        <f t="shared" si="0"/>
        <v>0</v>
      </c>
      <c r="K29" s="27"/>
      <c r="L29" s="27"/>
    </row>
    <row r="30" spans="1:12" s="26" customFormat="1" ht="15">
      <c r="A30" s="39">
        <v>2</v>
      </c>
      <c r="B30" s="40"/>
      <c r="C30" s="41" t="s">
        <v>23</v>
      </c>
      <c r="D30" s="42" t="s">
        <v>22</v>
      </c>
      <c r="E30" s="43">
        <f>E29</f>
        <v>6.2</v>
      </c>
      <c r="F30" s="43"/>
      <c r="G30" s="43">
        <f t="shared" si="0"/>
        <v>0</v>
      </c>
      <c r="K30" s="27"/>
      <c r="L30" s="27"/>
    </row>
    <row r="31" spans="1:12" s="26" customFormat="1" ht="22.5">
      <c r="A31" s="39">
        <v>3</v>
      </c>
      <c r="B31" s="40"/>
      <c r="C31" s="56" t="s">
        <v>47</v>
      </c>
      <c r="D31" s="42" t="s">
        <v>22</v>
      </c>
      <c r="E31" s="57">
        <f>E30</f>
        <v>6.2</v>
      </c>
      <c r="F31" s="43"/>
      <c r="G31" s="43">
        <f t="shared" si="0"/>
        <v>0</v>
      </c>
      <c r="K31" s="27"/>
      <c r="L31" s="27"/>
    </row>
    <row r="32" spans="1:12" s="26" customFormat="1" ht="22.5">
      <c r="A32" s="39">
        <v>4</v>
      </c>
      <c r="B32" s="40"/>
      <c r="C32" s="41" t="s">
        <v>31</v>
      </c>
      <c r="D32" s="42" t="s">
        <v>22</v>
      </c>
      <c r="E32" s="43">
        <f>E31*13</f>
        <v>80.60000000000001</v>
      </c>
      <c r="F32" s="43"/>
      <c r="G32" s="43">
        <f t="shared" si="0"/>
        <v>0</v>
      </c>
      <c r="K32" s="27"/>
      <c r="L32" s="27"/>
    </row>
    <row r="33" spans="1:12" s="26" customFormat="1" ht="22.5">
      <c r="A33" s="39">
        <v>5</v>
      </c>
      <c r="B33" s="40"/>
      <c r="C33" s="41" t="s">
        <v>24</v>
      </c>
      <c r="D33" s="42" t="s">
        <v>22</v>
      </c>
      <c r="E33" s="43">
        <f>E31</f>
        <v>6.2</v>
      </c>
      <c r="F33" s="43"/>
      <c r="G33" s="43">
        <f t="shared" si="0"/>
        <v>0</v>
      </c>
      <c r="K33" s="27"/>
      <c r="L33" s="27"/>
    </row>
    <row r="34" spans="1:13" s="22" customFormat="1" ht="15" customHeight="1">
      <c r="A34" s="44"/>
      <c r="B34" s="45">
        <v>5</v>
      </c>
      <c r="C34" s="45" t="s">
        <v>27</v>
      </c>
      <c r="D34" s="21"/>
      <c r="E34" s="21"/>
      <c r="F34" s="21"/>
      <c r="G34" s="46">
        <f>SUM(G35:G40)</f>
        <v>0</v>
      </c>
      <c r="J34" s="47"/>
      <c r="K34" s="48"/>
      <c r="L34" s="48"/>
      <c r="M34" s="47"/>
    </row>
    <row r="35" spans="1:12" s="26" customFormat="1" ht="15">
      <c r="A35" s="39">
        <v>1</v>
      </c>
      <c r="B35" s="40"/>
      <c r="C35" s="56" t="s">
        <v>48</v>
      </c>
      <c r="D35" s="42" t="s">
        <v>22</v>
      </c>
      <c r="E35" s="43">
        <v>4.5</v>
      </c>
      <c r="F35" s="43"/>
      <c r="G35" s="43">
        <f t="shared" si="0"/>
        <v>0</v>
      </c>
      <c r="K35" s="27"/>
      <c r="L35" s="27"/>
    </row>
    <row r="36" spans="1:12" s="26" customFormat="1" ht="22.5">
      <c r="A36" s="39">
        <v>2</v>
      </c>
      <c r="B36" s="40"/>
      <c r="C36" s="56" t="s">
        <v>49</v>
      </c>
      <c r="D36" s="42" t="s">
        <v>22</v>
      </c>
      <c r="E36" s="43">
        <v>4.5</v>
      </c>
      <c r="F36" s="43"/>
      <c r="G36" s="43">
        <f t="shared" si="0"/>
        <v>0</v>
      </c>
      <c r="K36" s="27"/>
      <c r="L36" s="27"/>
    </row>
    <row r="37" spans="1:12" s="26" customFormat="1" ht="15">
      <c r="A37" s="39">
        <v>3</v>
      </c>
      <c r="B37" s="40"/>
      <c r="C37" s="41" t="s">
        <v>28</v>
      </c>
      <c r="D37" s="42" t="s">
        <v>11</v>
      </c>
      <c r="E37" s="43">
        <v>1</v>
      </c>
      <c r="F37" s="43"/>
      <c r="G37" s="43">
        <f t="shared" si="0"/>
        <v>0</v>
      </c>
      <c r="K37" s="27"/>
      <c r="L37" s="27"/>
    </row>
    <row r="38" spans="1:12" s="26" customFormat="1" ht="15">
      <c r="A38" s="39">
        <v>4</v>
      </c>
      <c r="B38" s="40"/>
      <c r="C38" s="41" t="s">
        <v>55</v>
      </c>
      <c r="D38" s="42" t="s">
        <v>56</v>
      </c>
      <c r="E38" s="43">
        <v>4.5</v>
      </c>
      <c r="F38" s="78">
        <f>G37+G36+G35+G33+G32+G31+G30+G29+G27+G25+G24+G23+G21+G20+G15+G14+G13+G12+G16</f>
        <v>0</v>
      </c>
      <c r="G38" s="43">
        <f>F38*E38/100</f>
        <v>0</v>
      </c>
      <c r="K38" s="27"/>
      <c r="L38" s="27"/>
    </row>
    <row r="39" spans="1:12" s="26" customFormat="1" ht="15">
      <c r="A39" s="39">
        <v>5</v>
      </c>
      <c r="B39" s="40"/>
      <c r="C39" s="41" t="s">
        <v>57</v>
      </c>
      <c r="D39" s="42" t="s">
        <v>56</v>
      </c>
      <c r="E39" s="43">
        <v>3</v>
      </c>
      <c r="F39" s="78">
        <f>F38</f>
        <v>0</v>
      </c>
      <c r="G39" s="43">
        <f>F39*E39/100</f>
        <v>0</v>
      </c>
      <c r="K39" s="27"/>
      <c r="L39" s="27"/>
    </row>
    <row r="40" spans="1:12" s="26" customFormat="1" ht="15">
      <c r="A40" s="39">
        <v>6</v>
      </c>
      <c r="B40" s="40"/>
      <c r="C40" s="41" t="s">
        <v>59</v>
      </c>
      <c r="D40" s="42" t="s">
        <v>11</v>
      </c>
      <c r="E40" s="43">
        <v>1</v>
      </c>
      <c r="F40" s="78"/>
      <c r="G40" s="43">
        <f aca="true" t="shared" si="2" ref="G40">E40*F40</f>
        <v>0</v>
      </c>
      <c r="K40" s="27"/>
      <c r="L40" s="27"/>
    </row>
    <row r="41" spans="1:12" s="26" customFormat="1" ht="15">
      <c r="A41" s="49"/>
      <c r="B41" s="50"/>
      <c r="C41" s="51"/>
      <c r="D41" s="52"/>
      <c r="E41" s="53"/>
      <c r="F41" s="53"/>
      <c r="G41" s="53"/>
      <c r="K41" s="27"/>
      <c r="L41" s="27"/>
    </row>
    <row r="42" spans="1:12" s="12" customFormat="1" ht="11.45" customHeight="1">
      <c r="A42" s="13"/>
      <c r="B42" s="14"/>
      <c r="C42" s="15" t="s">
        <v>17</v>
      </c>
      <c r="D42" s="15"/>
      <c r="E42" s="16"/>
      <c r="F42" s="17"/>
      <c r="G42" s="18">
        <f>G10</f>
        <v>0</v>
      </c>
      <c r="I42" s="23"/>
      <c r="K42" s="20"/>
      <c r="L42" s="20"/>
    </row>
    <row r="43" spans="1:12" s="12" customFormat="1" ht="15">
      <c r="A43" s="8"/>
      <c r="B43" s="9"/>
      <c r="C43" s="9"/>
      <c r="D43" s="9"/>
      <c r="E43" s="10"/>
      <c r="F43" s="11"/>
      <c r="G43" s="11"/>
      <c r="K43" s="20"/>
      <c r="L43" s="20"/>
    </row>
    <row r="44" spans="1:12" s="12" customFormat="1" ht="15">
      <c r="A44" s="79"/>
      <c r="B44" s="79"/>
      <c r="C44" s="79"/>
      <c r="D44" s="79"/>
      <c r="E44" s="79"/>
      <c r="F44" s="79"/>
      <c r="G44" s="79"/>
      <c r="K44" s="20"/>
      <c r="L44" s="20"/>
    </row>
  </sheetData>
  <mergeCells count="1">
    <mergeCell ref="A44:G44"/>
  </mergeCells>
  <printOptions/>
  <pageMargins left="0.7" right="0.7" top="0.787401575" bottom="0.787401575" header="0.3" footer="0.3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2018-08-20T13:25:21Z</dcterms:modified>
  <cp:category/>
  <cp:version/>
  <cp:contentType/>
  <cp:contentStatus/>
</cp:coreProperties>
</file>