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0" windowWidth="21795" windowHeight="11520" activeTab="0"/>
  </bookViews>
  <sheets>
    <sheet name="Stavba" sheetId="1" r:id="rId1"/>
    <sheet name="00 00 KL" sheetId="2" r:id="rId2"/>
    <sheet name="00 00 Rek" sheetId="3" r:id="rId3"/>
    <sheet name="00 00 Pol" sheetId="4" r:id="rId4"/>
    <sheet name="SO 01 SO 01 KL" sheetId="5" r:id="rId5"/>
    <sheet name="SO 01 SO 01 Rek" sheetId="6" r:id="rId6"/>
    <sheet name="SO 01 SO 01 Pol" sheetId="7" r:id="rId7"/>
    <sheet name="SO 02 SO 02a KL" sheetId="8" r:id="rId8"/>
    <sheet name="SO 02 SO 02a Rek" sheetId="9" r:id="rId9"/>
    <sheet name="SO 02 SO 02a Pol" sheetId="10" r:id="rId10"/>
    <sheet name="SO 03 SO 03.1 KL" sheetId="11" r:id="rId11"/>
    <sheet name="SO 03 SO 03.1 Rek" sheetId="12" r:id="rId12"/>
    <sheet name="SO 03 SO 03.1 Pol" sheetId="13" r:id="rId13"/>
    <sheet name="SO 04 SO 04.1 KL" sheetId="14" r:id="rId14"/>
    <sheet name="SO 04 SO 04.1 Rek" sheetId="15" r:id="rId15"/>
    <sheet name="SO 04 SO 04.1 Pol" sheetId="16" r:id="rId16"/>
    <sheet name="SO 05 SO 05 KL" sheetId="17" r:id="rId17"/>
    <sheet name="SO 05 SO 05 Rek" sheetId="18" r:id="rId18"/>
    <sheet name="SO 05 SO 05 Pol" sheetId="19" r:id="rId19"/>
    <sheet name="SO 06 SO 06 KL" sheetId="20" r:id="rId20"/>
    <sheet name="SO 06 SO 06 Rek" sheetId="21" r:id="rId21"/>
    <sheet name="SO 06 SO 06 Pol" sheetId="22" r:id="rId22"/>
    <sheet name="SO 07 SO 07a KL" sheetId="23" r:id="rId23"/>
    <sheet name="SO 07 SO 07a Rek" sheetId="24" r:id="rId24"/>
    <sheet name="SO 07 SO 07a Pol" sheetId="25" r:id="rId25"/>
    <sheet name="SO 07 SO 07b KL" sheetId="26" r:id="rId26"/>
    <sheet name="SO 07 SO 07b Rek" sheetId="27" r:id="rId27"/>
    <sheet name="SO 07 SO 07b Pol" sheetId="28" r:id="rId28"/>
  </sheets>
  <definedNames>
    <definedName name="CelkemObjekty" localSheetId="0">'Stavba'!$F$38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Pol'!$A$1:$K$24</definedName>
    <definedName name="_xlnm.Print_Area" localSheetId="2">'00 00 Rek'!$A$1:$I$9</definedName>
    <definedName name="_xlnm.Print_Area" localSheetId="4">'SO 01 SO 01 KL'!$A$1:$G$45</definedName>
    <definedName name="_xlnm.Print_Area" localSheetId="6">'SO 01 SO 01 Pol'!$A$1:$K$179</definedName>
    <definedName name="_xlnm.Print_Area" localSheetId="5">'SO 01 SO 01 Rek'!$A$1:$I$19</definedName>
    <definedName name="_xlnm.Print_Area" localSheetId="7">'SO 02 SO 02a KL'!$A$1:$G$45</definedName>
    <definedName name="_xlnm.Print_Area" localSheetId="9">'SO 02 SO 02a Pol'!$A$1:$K$135</definedName>
    <definedName name="_xlnm.Print_Area" localSheetId="8">'SO 02 SO 02a Rek'!$A$1:$I$17</definedName>
    <definedName name="_xlnm.Print_Area" localSheetId="10">'SO 03 SO 03.1 KL'!$A$1:$G$45</definedName>
    <definedName name="_xlnm.Print_Area" localSheetId="12">'SO 03 SO 03.1 Pol'!$A$1:$K$87</definedName>
    <definedName name="_xlnm.Print_Area" localSheetId="11">'SO 03 SO 03.1 Rek'!$A$1:$I$15</definedName>
    <definedName name="_xlnm.Print_Area" localSheetId="13">'SO 04 SO 04.1 KL'!$A$1:$G$45</definedName>
    <definedName name="_xlnm.Print_Area" localSheetId="15">'SO 04 SO 04.1 Pol'!$A$1:$K$98</definedName>
    <definedName name="_xlnm.Print_Area" localSheetId="14">'SO 04 SO 04.1 Rek'!$A$1:$I$15</definedName>
    <definedName name="_xlnm.Print_Area" localSheetId="16">'SO 05 SO 05 KL'!$A$1:$G$45</definedName>
    <definedName name="_xlnm.Print_Area" localSheetId="18">'SO 05 SO 05 Pol'!$A$1:$K$160</definedName>
    <definedName name="_xlnm.Print_Area" localSheetId="17">'SO 05 SO 05 Rek'!$A$1:$I$19</definedName>
    <definedName name="_xlnm.Print_Area" localSheetId="19">'SO 06 SO 06 KL'!$A$1:$G$45</definedName>
    <definedName name="_xlnm.Print_Area" localSheetId="21">'SO 06 SO 06 Pol'!$A$1:$K$84</definedName>
    <definedName name="_xlnm.Print_Area" localSheetId="20">'SO 06 SO 06 Rek'!$A$1:$I$16</definedName>
    <definedName name="_xlnm.Print_Area" localSheetId="22">'SO 07 SO 07a KL'!$A$1:$G$45</definedName>
    <definedName name="_xlnm.Print_Area" localSheetId="24">'SO 07 SO 07a Pol'!$A$1:$K$35</definedName>
    <definedName name="_xlnm.Print_Area" localSheetId="23">'SO 07 SO 07a Rek'!$A$1:$I$16</definedName>
    <definedName name="_xlnm.Print_Area" localSheetId="25">'SO 07 SO 07b KL'!$A$1:$G$45</definedName>
    <definedName name="_xlnm.Print_Area" localSheetId="27">'SO 07 SO 07b Pol'!$A$1:$K$26</definedName>
    <definedName name="_xlnm.Print_Area" localSheetId="26">'SO 07 SO 07b Rek'!$A$1:$I$9</definedName>
    <definedName name="_xlnm.Print_Area" localSheetId="0">'Stavba'!$B$1:$J$58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lin" localSheetId="24" hidden="1">0</definedName>
    <definedName name="solver_lin" localSheetId="27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num" localSheetId="24" hidden="1">0</definedName>
    <definedName name="solver_num" localSheetId="27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opt" localSheetId="24" hidden="1">#REF!</definedName>
    <definedName name="solver_opt" localSheetId="27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typ" localSheetId="24" hidden="1">1</definedName>
    <definedName name="solver_typ" localSheetId="27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lver_val" localSheetId="24" hidden="1">0</definedName>
    <definedName name="solver_val" localSheetId="27" hidden="1">0</definedName>
    <definedName name="SoucetDilu" localSheetId="0">'Stavba'!#REF!</definedName>
    <definedName name="StavbaCelkem" localSheetId="0">'Stavba'!$H$38</definedName>
    <definedName name="Zhotovitel" localSheetId="0">'Stavba'!$D$7</definedName>
    <definedName name="_xlnm.Print_Titles" localSheetId="2">'00 00 Rek'!$1:$6</definedName>
    <definedName name="_xlnm.Print_Titles" localSheetId="3">'00 00 Pol'!$1:$6</definedName>
    <definedName name="_xlnm.Print_Titles" localSheetId="5">'SO 01 SO 01 Rek'!$1:$6</definedName>
    <definedName name="_xlnm.Print_Titles" localSheetId="6">'SO 01 SO 01 Pol'!$1:$6</definedName>
    <definedName name="_xlnm.Print_Titles" localSheetId="8">'SO 02 SO 02a Rek'!$1:$6</definedName>
    <definedName name="_xlnm.Print_Titles" localSheetId="9">'SO 02 SO 02a Pol'!$1:$6</definedName>
    <definedName name="_xlnm.Print_Titles" localSheetId="11">'SO 03 SO 03.1 Rek'!$1:$6</definedName>
    <definedName name="_xlnm.Print_Titles" localSheetId="12">'SO 03 SO 03.1 Pol'!$1:$6</definedName>
    <definedName name="_xlnm.Print_Titles" localSheetId="14">'SO 04 SO 04.1 Rek'!$1:$6</definedName>
    <definedName name="_xlnm.Print_Titles" localSheetId="15">'SO 04 SO 04.1 Pol'!$1:$6</definedName>
    <definedName name="_xlnm.Print_Titles" localSheetId="17">'SO 05 SO 05 Rek'!$1:$6</definedName>
    <definedName name="_xlnm.Print_Titles" localSheetId="18">'SO 05 SO 05 Pol'!$1:$6</definedName>
    <definedName name="_xlnm.Print_Titles" localSheetId="20">'SO 06 SO 06 Rek'!$1:$6</definedName>
    <definedName name="_xlnm.Print_Titles" localSheetId="21">'SO 06 SO 06 Pol'!$1:$6</definedName>
    <definedName name="_xlnm.Print_Titles" localSheetId="23">'SO 07 SO 07a Rek'!$1:$6</definedName>
    <definedName name="_xlnm.Print_Titles" localSheetId="24">'SO 07 SO 07a Pol'!$1:$6</definedName>
    <definedName name="_xlnm.Print_Titles" localSheetId="26">'SO 07 SO 07b Rek'!$1:$6</definedName>
    <definedName name="_xlnm.Print_Titles" localSheetId="27">'SO 07 SO 07b Pol'!$1:$6</definedName>
  </definedNames>
  <calcPr fullCalcOnLoad="1"/>
</workbook>
</file>

<file path=xl/sharedStrings.xml><?xml version="1.0" encoding="utf-8"?>
<sst xmlns="http://schemas.openxmlformats.org/spreadsheetml/2006/main" count="2919" uniqueCount="802">
  <si>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</si>
  <si>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</si>
  <si>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</si>
  <si>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</si>
  <si>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</si>
  <si>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</si>
  <si>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</si>
  <si>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</si>
  <si>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</si>
  <si>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</si>
  <si>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</si>
  <si>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</si>
  <si>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</si>
  <si>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</si>
  <si>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</si>
  <si>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</si>
  <si>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</si>
  <si>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</si>
  <si>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</si>
  <si>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</si>
  <si>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</si>
  <si>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</si>
  <si>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</si>
  <si>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</si>
  <si>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</si>
  <si>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</si>
  <si>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</si>
  <si>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</si>
  <si>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</si>
  <si>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</si>
  <si>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</si>
  <si>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</si>
  <si>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</si>
  <si>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</si>
  <si>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</si>
  <si>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</si>
  <si>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</si>
  <si>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</si>
  <si>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</si>
  <si>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</si>
  <si>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</si>
  <si>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</si>
  <si>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</si>
  <si>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</si>
  <si>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</si>
  <si>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</si>
  <si>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</si>
  <si>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</si>
  <si>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</si>
  <si>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</si>
  <si>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</si>
  <si>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</si>
  <si>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</si>
  <si>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</si>
  <si>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</si>
  <si>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</si>
  <si>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</si>
  <si>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</si>
  <si>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</si>
  <si>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</si>
  <si>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</si>
  <si>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</si>
  <si>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</si>
  <si>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</si>
  <si>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</si>
  <si>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</si>
  <si>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</si>
  <si>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</si>
  <si>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</si>
  <si>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</si>
  <si>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</si>
  <si>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</si>
  <si>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</si>
  <si>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</si>
  <si>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</si>
  <si>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</si>
  <si>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</si>
  <si>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</si>
  <si>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</si>
  <si>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</si>
  <si>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</si>
  <si>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</si>
  <si>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</si>
  <si>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</si>
  <si>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</si>
  <si>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</si>
  <si>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</si>
  <si>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</si>
  <si>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</si>
  <si>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</si>
  <si>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</si>
  <si>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</si>
  <si>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</si>
  <si>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</si>
  <si>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</si>
  <si>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</si>
  <si>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</si>
  <si>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</si>
  <si>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</si>
  <si>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1650-51</t>
  </si>
  <si>
    <t>PD - SÚ části MK v ul.Sídliště Třeboň</t>
  </si>
  <si>
    <t>1650-51 PD - SÚ části MK v ul.Sídliště Třeboň</t>
  </si>
  <si>
    <t>00</t>
  </si>
  <si>
    <t>Ostatní a vedlejší náklady stavby</t>
  </si>
  <si>
    <t>00 Ostatní a vedlejší náklady stavby</t>
  </si>
  <si>
    <t>Přípravné a související práce</t>
  </si>
  <si>
    <t>00 Přípravné a související práce</t>
  </si>
  <si>
    <t>01</t>
  </si>
  <si>
    <t xml:space="preserve">Zařízení staveniště </t>
  </si>
  <si>
    <t>kpl</t>
  </si>
  <si>
    <t>- zajištění přípojky nn vč.staveništního rozvaděče</t>
  </si>
  <si>
    <t>- zajištění skládek zařízení a materiálu a jejich ochrany protiodcizení a neoprávněnému vstupu</t>
  </si>
  <si>
    <t>- zajištění zázemí pro pracovníky stavby</t>
  </si>
  <si>
    <t>02</t>
  </si>
  <si>
    <t xml:space="preserve">Dokumentace skutečného provedení stavby </t>
  </si>
  <si>
    <t>2x tištěné</t>
  </si>
  <si>
    <t>2x digitálně na CD nosiči</t>
  </si>
  <si>
    <t>03</t>
  </si>
  <si>
    <t>Vytyčení stávajících sítí vč.aktualizace</t>
  </si>
  <si>
    <t>04</t>
  </si>
  <si>
    <t>Geologický dozor vč.posouzení vhodnosti zemin k zásypu</t>
  </si>
  <si>
    <t>předpoklad - 2x návštěva geologa</t>
  </si>
  <si>
    <t>05</t>
  </si>
  <si>
    <t xml:space="preserve">Geodetické vytýčení stavby, hranic pozemků </t>
  </si>
  <si>
    <t>06</t>
  </si>
  <si>
    <t xml:space="preserve">Geodetické zaměření skutečného provedení </t>
  </si>
  <si>
    <t>07</t>
  </si>
  <si>
    <t xml:space="preserve">Fotodokumentace stavby </t>
  </si>
  <si>
    <t>08</t>
  </si>
  <si>
    <t xml:space="preserve">Doklady požadované k předání a převzetí díla </t>
  </si>
  <si>
    <t>09</t>
  </si>
  <si>
    <t xml:space="preserve">Dopravně-inženýrská opatření </t>
  </si>
  <si>
    <t>10</t>
  </si>
  <si>
    <t>Fotodokumentace (pasportizace) stávajících přilehlých objektů</t>
  </si>
  <si>
    <t>EKOEKO s.r.o.</t>
  </si>
  <si>
    <t>SO 01</t>
  </si>
  <si>
    <t>Zpevněné plochy - ul.Sídliště</t>
  </si>
  <si>
    <t>SO 01 Zpevněné plochy - ul.Sídliště</t>
  </si>
  <si>
    <t>1 Zemní práce</t>
  </si>
  <si>
    <t>112101102R00</t>
  </si>
  <si>
    <t xml:space="preserve">Kácení stromů listnatých o průměru kmene 30-50 cm </t>
  </si>
  <si>
    <t>kus</t>
  </si>
  <si>
    <t>112201102R00</t>
  </si>
  <si>
    <t xml:space="preserve">Odstranění pařezů pod úrovní, o průměru 30 - 50 cm </t>
  </si>
  <si>
    <t>122101403R00</t>
  </si>
  <si>
    <t xml:space="preserve">Vykopávky v zemníku v hor. 2 do 10000 m3 </t>
  </si>
  <si>
    <t>m3</t>
  </si>
  <si>
    <t>Zemina pro výměnu podloží</t>
  </si>
  <si>
    <t>1662*0,3</t>
  </si>
  <si>
    <t>122201103R00</t>
  </si>
  <si>
    <t xml:space="preserve">Odkopávky nezapažené v hor. 3 do 10000 m3 </t>
  </si>
  <si>
    <t>výměna podloží</t>
  </si>
  <si>
    <t>162701105R00</t>
  </si>
  <si>
    <t xml:space="preserve">Vodorovné přemístění výkopku z hor.1-4 do 10000 m </t>
  </si>
  <si>
    <t>Zemina pro výměnu podloží ze zemníku</t>
  </si>
  <si>
    <t>Přemístění nevyhovující zeminy z odkopávek na skládku.</t>
  </si>
  <si>
    <t>171101105R01</t>
  </si>
  <si>
    <t xml:space="preserve">Uložení sypaniny do násypů zhutněných </t>
  </si>
  <si>
    <t>Výměna zeminy podloží</t>
  </si>
  <si>
    <t>171201201R00</t>
  </si>
  <si>
    <t xml:space="preserve">Uložení sypaniny na skl.-modelace na výšku přes 2m </t>
  </si>
  <si>
    <t>Uložení nevyhovující zeminy z odkopávek na skládku.</t>
  </si>
  <si>
    <t>184807111R01</t>
  </si>
  <si>
    <t xml:space="preserve">Ochrana stromu/keře před stavebními mechanismy </t>
  </si>
  <si>
    <t>vč.ručního odkopu v okolí kořenového systému</t>
  </si>
  <si>
    <t>199000002R00</t>
  </si>
  <si>
    <t xml:space="preserve">Poplatek za skládku horniny 1- 4 </t>
  </si>
  <si>
    <t>nevyhovující zemina z odkopávek na skládku.</t>
  </si>
  <si>
    <t>121100001RAA</t>
  </si>
  <si>
    <t>Sejmutí ornice, naložení, odvoz a uložení odvoz do 1 km</t>
  </si>
  <si>
    <t>Sejmutí ornice v tl.0,20m, odvoz na mezideponii a uložení.</t>
  </si>
  <si>
    <t>570*0,2</t>
  </si>
  <si>
    <t>181300012RAB</t>
  </si>
  <si>
    <t>Rozprostření ornice v rovině tloušťka 20 cm dovoz ornice ze vzdálenosti 1 km, osetí trávou</t>
  </si>
  <si>
    <t>m2</t>
  </si>
  <si>
    <t>184201117</t>
  </si>
  <si>
    <t>Výsadba stromu s balem, v rovině, výšky do 350 cm vč.dodávky stromu a ochrany stromu kolíky</t>
  </si>
  <si>
    <t>lípa srdčitá</t>
  </si>
  <si>
    <t>001 001</t>
  </si>
  <si>
    <t xml:space="preserve">Nákup zeminy pro výměnu podloží </t>
  </si>
  <si>
    <t>2</t>
  </si>
  <si>
    <t>Základy a zvláštní zakládání</t>
  </si>
  <si>
    <t>2 Základy a zvláštní zakládání</t>
  </si>
  <si>
    <t>212792112R00</t>
  </si>
  <si>
    <t xml:space="preserve">Montáž trativodů z flexibilních trubek, lože </t>
  </si>
  <si>
    <t>m</t>
  </si>
  <si>
    <t>212971110R00</t>
  </si>
  <si>
    <t xml:space="preserve">Opláštění trativodů z geotext., do sklonu 1:2,5 </t>
  </si>
  <si>
    <t>(0,3*3+0,4*2)*252</t>
  </si>
  <si>
    <t>002 001</t>
  </si>
  <si>
    <t xml:space="preserve">Urovnání a přehutnění dna vsakovacího systému </t>
  </si>
  <si>
    <t>0,3*252</t>
  </si>
  <si>
    <t>28611223</t>
  </si>
  <si>
    <t xml:space="preserve">Trubka PE drenážní d 100 mm </t>
  </si>
  <si>
    <t>Vsakovací trubka</t>
  </si>
  <si>
    <t>vč.zaústění do kanalizačních šachet</t>
  </si>
  <si>
    <t>451541111</t>
  </si>
  <si>
    <t>Výplň drenážní rýhy - štěrk fr.16/32 vč.dodávky a uložení materiálu</t>
  </si>
  <si>
    <t>0,3*0,4*252</t>
  </si>
  <si>
    <t>objem potrubí DN100:-Pi*0,05^2*252</t>
  </si>
  <si>
    <t>67352027</t>
  </si>
  <si>
    <t>Geotextilie silniční 230 g/m2</t>
  </si>
  <si>
    <t>5</t>
  </si>
  <si>
    <t>Komunikace</t>
  </si>
  <si>
    <t>5 Komunikace</t>
  </si>
  <si>
    <t>564201111R00</t>
  </si>
  <si>
    <t xml:space="preserve">Podklad ze štěrkopísku po zhutnění tloušťky 4 cm </t>
  </si>
  <si>
    <t>ložní vrstva dlažby vč.dodávky materiálu a hutnění</t>
  </si>
  <si>
    <t>sjezdy, nájezdy:344</t>
  </si>
  <si>
    <t>parkovací plochy:284</t>
  </si>
  <si>
    <t>564201111R01</t>
  </si>
  <si>
    <t xml:space="preserve">Podklad ze štěrkopísku po zhutnění tloušťky 3 cm </t>
  </si>
  <si>
    <t>chodník:31</t>
  </si>
  <si>
    <t>564851111R00</t>
  </si>
  <si>
    <t>Podklad ze štěrkodrti po zhutnění tloušťky 15 cm 0/32</t>
  </si>
  <si>
    <t>vč.dodávky materiálu a hutnění</t>
  </si>
  <si>
    <t>564861111R00</t>
  </si>
  <si>
    <t>Podklad ze štěrkodrti po zhutnění tloušťky 20 cm 0/63</t>
  </si>
  <si>
    <t>komunikace:1662</t>
  </si>
  <si>
    <t>parkovací plochy:341</t>
  </si>
  <si>
    <t>564861111R01</t>
  </si>
  <si>
    <t>Podklad ze štěrkodrti po zhutnění tloušťky 20 cm 0/32</t>
  </si>
  <si>
    <t>564871111R00</t>
  </si>
  <si>
    <t>Podklad ze štěrkodrti po zhutnění tloušťky 25 cm 0/63</t>
  </si>
  <si>
    <t>sjezdy, nájezdy:413</t>
  </si>
  <si>
    <t>564952111R00</t>
  </si>
  <si>
    <t xml:space="preserve">Podklad z mechanicky zpevněného kameniva tl. 15 cm </t>
  </si>
  <si>
    <t>komunikace:1385</t>
  </si>
  <si>
    <t>565151211R00</t>
  </si>
  <si>
    <t xml:space="preserve">Podklad z obal kam.ACP 16+,nad 3 m,tl.7 cm </t>
  </si>
  <si>
    <t>567133111R01</t>
  </si>
  <si>
    <t xml:space="preserve">Podklad z kameniva zpev.cementem KZC 2 tl.15 cm </t>
  </si>
  <si>
    <t>573231110R00</t>
  </si>
  <si>
    <t xml:space="preserve">Postřik živičný spojovací z emulze 0,3-0,5 kg/m2 </t>
  </si>
  <si>
    <t>577132111R00</t>
  </si>
  <si>
    <t>Beton asfalt. ACO 11+ obrusný, š.nad 3 m, tl. 4 cm 50/70</t>
  </si>
  <si>
    <t>596215020R00</t>
  </si>
  <si>
    <t xml:space="preserve">Kladení zámkové dlažby tl. 6 cm do drtě </t>
  </si>
  <si>
    <t>596215040R00</t>
  </si>
  <si>
    <t xml:space="preserve">Kladení zámkové dlažby tl. 8 cm do drtě </t>
  </si>
  <si>
    <t>sjezdy, nájezdy:332+12</t>
  </si>
  <si>
    <t>parkovací plochy:24</t>
  </si>
  <si>
    <t>596215061R00</t>
  </si>
  <si>
    <t xml:space="preserve">Kladení zámkové dlažby tl. 10 cm do drtě tl. 4 cm </t>
  </si>
  <si>
    <t>parkovací plochy:260</t>
  </si>
  <si>
    <t>59245020</t>
  </si>
  <si>
    <t>Dlažba zámková  20/10/6 šedá hladká</t>
  </si>
  <si>
    <t>59245259</t>
  </si>
  <si>
    <t>Dlažba beton.zámková vegetační šedá</t>
  </si>
  <si>
    <t>59248040</t>
  </si>
  <si>
    <t>Dlažba zámková 20/10/8 šedá hladká</t>
  </si>
  <si>
    <t>sjezdy, nájezdy:332</t>
  </si>
  <si>
    <t>59248059</t>
  </si>
  <si>
    <t>Dlažební kámen reliéfní 20/10/8 červený</t>
  </si>
  <si>
    <t>sjezdy, nájezdy:12</t>
  </si>
  <si>
    <t>89</t>
  </si>
  <si>
    <t>Ostatní konstrukce na trubním vedení</t>
  </si>
  <si>
    <t>89 Ostatní konstrukce na trubním vedení</t>
  </si>
  <si>
    <t>89 1001</t>
  </si>
  <si>
    <t>Uliční dešťová vpust DN450 DOD+MTŽ</t>
  </si>
  <si>
    <t>Položka zahrnuje ocenění dodávky a montáže celého kompletu uliční dešťové vpusti DN450 z prefabrikovaných dílců, vč.zemních prací:</t>
  </si>
  <si>
    <t>- rozšíření výkopu</t>
  </si>
  <si>
    <t>- podkladní betonovou desku z C12/15 tl.100mm</t>
  </si>
  <si>
    <t>- štěrkopískovou vrstvu tl.150mm</t>
  </si>
  <si>
    <t>- dodávku a montáž ŽB prefabrikovaných dílců (dna s kalovou prohlubní, výtokem pro PVC DN200, skruže horní, vyrovnávacího prstence)</t>
  </si>
  <si>
    <t>- dodávku a montáž mříže z tv.litiny D400, 500x500mm (se zabezpečením proti odcizení)</t>
  </si>
  <si>
    <t>- dodávku a montáž hlubokého kalového koše</t>
  </si>
  <si>
    <t>- dodávku a montáž přechodového kusu KG/PP žebrované pro napojení vpusti na odtokové potrubí</t>
  </si>
  <si>
    <t>a vč.napojení na kanalizaci</t>
  </si>
  <si>
    <t>9</t>
  </si>
  <si>
    <t>Ostatní konstrukce, bourání</t>
  </si>
  <si>
    <t>9 Ostatní konstrukce, bourání</t>
  </si>
  <si>
    <t>9 001</t>
  </si>
  <si>
    <t xml:space="preserve">Drobné opravy podezdívek oplocení </t>
  </si>
  <si>
    <t>V místech , kde se budou nové parkovací plochy oproti původnímu terénu snižovat</t>
  </si>
  <si>
    <t>9 002</t>
  </si>
  <si>
    <t xml:space="preserve">Ochrana stávajících studní během stavebních prací </t>
  </si>
  <si>
    <t>91</t>
  </si>
  <si>
    <t>Doplňující práce na komunikaci</t>
  </si>
  <si>
    <t>91 Doplňující práce na komunikaci</t>
  </si>
  <si>
    <t>917862111R00</t>
  </si>
  <si>
    <t xml:space="preserve">Osazení stojat. obrub.bet. s opěrou,lože z C 12/15 </t>
  </si>
  <si>
    <t>730+11+17+4+130</t>
  </si>
  <si>
    <t>919731123R00</t>
  </si>
  <si>
    <t xml:space="preserve">Zarovnání styčné plochy živičné tl. do 20 cm </t>
  </si>
  <si>
    <t>Napojení na stávající komunikace.</t>
  </si>
  <si>
    <t>919124121</t>
  </si>
  <si>
    <t xml:space="preserve">Asfaltová zálivka styčné spáry </t>
  </si>
  <si>
    <t>59217335</t>
  </si>
  <si>
    <t>Obrubník zahradní ABO 10-20 1000/50/250 mm šedý</t>
  </si>
  <si>
    <t>59217450</t>
  </si>
  <si>
    <t>Obrubník silniční betonový 100/15/25 šedý</t>
  </si>
  <si>
    <t>59217493</t>
  </si>
  <si>
    <t>Obrubník silniční oblouk ABO 2-15 VO R 0,5</t>
  </si>
  <si>
    <t>59217495</t>
  </si>
  <si>
    <t>Obrubník silniční oblouk ABO 2-15 VO R 1</t>
  </si>
  <si>
    <t>59217497</t>
  </si>
  <si>
    <t>Obrubník silniční oblouk. ABO 2-15 VO R 2</t>
  </si>
  <si>
    <t>911</t>
  </si>
  <si>
    <t>Dopravní značení</t>
  </si>
  <si>
    <t>911 Dopravní značení</t>
  </si>
  <si>
    <t>914001111R00</t>
  </si>
  <si>
    <t xml:space="preserve">Osaz sloupků, montáž svislých dopr.značek </t>
  </si>
  <si>
    <t>Včetně:</t>
  </si>
  <si>
    <t>- osazení sloupků, sloupů nebo ocelových nosných konstrukcí a upevňovadel včetně   montáže,</t>
  </si>
  <si>
    <t>- výkopu jam pro sloupky s odhozem výkopku na vzdálenost do 3 m,</t>
  </si>
  <si>
    <t>- zabetonování sloupků nebo vysekání otvorů ve zdivu pro konzoly a na zaplnění a zatření   otvorů cementovou maltou.</t>
  </si>
  <si>
    <t>2+2</t>
  </si>
  <si>
    <t>911 001</t>
  </si>
  <si>
    <t xml:space="preserve">Spojovací materiál pro uchycení značek ke sloupkům </t>
  </si>
  <si>
    <t>sada</t>
  </si>
  <si>
    <t>911 002</t>
  </si>
  <si>
    <t xml:space="preserve">Vodorovné dopravní značení V 10f </t>
  </si>
  <si>
    <t>40445960</t>
  </si>
  <si>
    <t>Sloupek Fe 60/3 s povrchovou úpravou</t>
  </si>
  <si>
    <t>Sloupky ke značkám ocelové žárově zinkované.</t>
  </si>
  <si>
    <t>3,5*(2+2)</t>
  </si>
  <si>
    <t>40445962.A</t>
  </si>
  <si>
    <t>Dopravní příslušenství, patka AL 4 ks kot šroubů</t>
  </si>
  <si>
    <t>410445044.A</t>
  </si>
  <si>
    <t>Značka dopr inf IZ 5a</t>
  </si>
  <si>
    <t>410445044.B</t>
  </si>
  <si>
    <t>Značka dopr inf IZ 5b</t>
  </si>
  <si>
    <t>96</t>
  </si>
  <si>
    <t>Bourání konstrukcí</t>
  </si>
  <si>
    <t>96 Bourání konstrukcí</t>
  </si>
  <si>
    <t>966006132R00</t>
  </si>
  <si>
    <t xml:space="preserve">Odstranění doprav.značek se sloupky, s bet.patkami </t>
  </si>
  <si>
    <t>Odstranění stávající dopravní značky.</t>
  </si>
  <si>
    <t>1+1</t>
  </si>
  <si>
    <t>981</t>
  </si>
  <si>
    <t>Demolice - komunikace a zpevněné plochy</t>
  </si>
  <si>
    <t>981 Demolice - komunikace a zpevněné plochy</t>
  </si>
  <si>
    <t>113152111R00</t>
  </si>
  <si>
    <t xml:space="preserve">Odstranění podkladu z kameniva těženého </t>
  </si>
  <si>
    <t>Odstranění vrstvy štěrkodrti.</t>
  </si>
  <si>
    <t>1200*0,35</t>
  </si>
  <si>
    <t>113152112R00</t>
  </si>
  <si>
    <t xml:space="preserve">Odstranění podkladu z kameniva drceného </t>
  </si>
  <si>
    <t>Položka je určena i pro odstranění podkladů nebo krytů opatřených živičnými postřiky nebo nátěry. Zde použito pro vrstvu obalovaného kameniva.</t>
  </si>
  <si>
    <t>1200*0,11</t>
  </si>
  <si>
    <t>919735113R00</t>
  </si>
  <si>
    <t xml:space="preserve">Řezání stávajícího živičného krytu tl. 10 - 15 cm </t>
  </si>
  <si>
    <t>981 001</t>
  </si>
  <si>
    <t>Demontáž retarderu dl.4,0m vč.likvidace</t>
  </si>
  <si>
    <t>99</t>
  </si>
  <si>
    <t>Staveništní přesun hmot</t>
  </si>
  <si>
    <t>99 Staveništní přesun hmot</t>
  </si>
  <si>
    <t>998225311R00</t>
  </si>
  <si>
    <t xml:space="preserve">Přesun hmot, oprava komunikací, kryt živič. a bet. </t>
  </si>
  <si>
    <t>t</t>
  </si>
  <si>
    <t>D96</t>
  </si>
  <si>
    <t>Přesuny suti a vybouraných hmot</t>
  </si>
  <si>
    <t>D96 Přesuny suti a vybouraných hmot</t>
  </si>
  <si>
    <t>979083117R00</t>
  </si>
  <si>
    <t xml:space="preserve">Vodorovné přemístění suti na skládku do 6000 m </t>
  </si>
  <si>
    <t>V položce jsou zakalkulovány i náklady na naložení suti na dopravní prostředek a složení.</t>
  </si>
  <si>
    <t>979083191R00</t>
  </si>
  <si>
    <t xml:space="preserve">Příplatek za dalších započatých 1000 m nad 6000 m </t>
  </si>
  <si>
    <t>Celková vzdálenost na skládku ... cca 15km.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</si>
  <si>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</si>
  <si>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</si>
  <si>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</si>
  <si>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</si>
  <si>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V položce jsou zakalkulovány i náklady na hrubé urovnání.</t>
  </si>
  <si>
    <t>979990001R00</t>
  </si>
  <si>
    <t xml:space="preserve">Poplatek za skládku stavební suti </t>
  </si>
  <si>
    <t>SO 02</t>
  </si>
  <si>
    <t>Zpevněné plochy - Garáže</t>
  </si>
  <si>
    <t>SO 02 Zpevněné plochy - Garáže</t>
  </si>
  <si>
    <t>SO 02a</t>
  </si>
  <si>
    <t>Zpevněné plochy - Garáže_A</t>
  </si>
  <si>
    <t>3+1+1</t>
  </si>
  <si>
    <t>624*0,3</t>
  </si>
  <si>
    <t>90*0,2</t>
  </si>
  <si>
    <t>jeřáb muk</t>
  </si>
  <si>
    <t>125703301</t>
  </si>
  <si>
    <t xml:space="preserve">Pročištění dna stávajícího příkopu </t>
  </si>
  <si>
    <t>(0,3*3+0,4*2)*80</t>
  </si>
  <si>
    <t>0,3*80</t>
  </si>
  <si>
    <t>0,3*0,4*80</t>
  </si>
  <si>
    <t>objem potrubí:-Pi*0,05^2*80</t>
  </si>
  <si>
    <t>sjezdy:33+16</t>
  </si>
  <si>
    <t>komunikace:624</t>
  </si>
  <si>
    <t>sjezdy:59</t>
  </si>
  <si>
    <t>komunikace:520</t>
  </si>
  <si>
    <t>sjezdy:49</t>
  </si>
  <si>
    <t>569831111R00</t>
  </si>
  <si>
    <t>Zpevnění krajnic štěrkodrtí tloušťky  10 cm 0/16</t>
  </si>
  <si>
    <t>120+40</t>
  </si>
  <si>
    <t>592162117</t>
  </si>
  <si>
    <t>Přídlažba silniční vysoká  ABK 50/25/10 přírodní</t>
  </si>
  <si>
    <t>Osaz sloupků, montáž svislých dopr.značek (pouze přesun stáv.DZ)</t>
  </si>
  <si>
    <t>915721111R00</t>
  </si>
  <si>
    <t>Vodorovné značení střík.barvou stopčar,zeber atd. "V7a"</t>
  </si>
  <si>
    <t>2+1</t>
  </si>
  <si>
    <t>480*0,35</t>
  </si>
  <si>
    <t>480*0,11</t>
  </si>
  <si>
    <t>SO 02a Zpevněné plochy - Garáže_A</t>
  </si>
  <si>
    <t>SO 03</t>
  </si>
  <si>
    <t>Kanalizace jednotná, kanalizace dešťová</t>
  </si>
  <si>
    <t>SO 03 Kanalizace jednotná, kanalizace dešťová</t>
  </si>
  <si>
    <t>SO 03.1</t>
  </si>
  <si>
    <t>Kanalizace jednotná</t>
  </si>
  <si>
    <t>132201212R00</t>
  </si>
  <si>
    <t xml:space="preserve">Hloubení rýh š.do 200 cm hor.3 do 1000m3,STROJNĚ </t>
  </si>
  <si>
    <t>Odhad : Hloubení v hor.3 ... 60%.</t>
  </si>
  <si>
    <t>(1,1+0,1)*2,0*255*0,6</t>
  </si>
  <si>
    <t>132201219R00</t>
  </si>
  <si>
    <t xml:space="preserve">Příplatek za lepivost - hloubení rýh 200cm v hor.3 </t>
  </si>
  <si>
    <t>132301212R00</t>
  </si>
  <si>
    <t xml:space="preserve">Hloubení rýh š.do 200 cm hor.4 do 1000 m3, STROJNĚ </t>
  </si>
  <si>
    <t>Odhad : Hloubení v hor.4 ... 40%.</t>
  </si>
  <si>
    <t>(1,1+0,1)*2,0*255*0,4</t>
  </si>
  <si>
    <t>132301219R00</t>
  </si>
  <si>
    <t xml:space="preserve">Příplatek za lepivost - hloubení rýh 200cm v hor.4 </t>
  </si>
  <si>
    <t>151101101R00</t>
  </si>
  <si>
    <t xml:space="preserve">Pažení a rozepření stěn rýh - příložné - hl. do 2m </t>
  </si>
  <si>
    <t>Odstranění pažení a rozepření se oceňuje samostatně.</t>
  </si>
  <si>
    <t>2,0*255*2</t>
  </si>
  <si>
    <t>151101111R00</t>
  </si>
  <si>
    <t xml:space="preserve">Odstranění pažení stěn rýh - příložné - hl. do 2 m </t>
  </si>
  <si>
    <t>Počítáno jednostranné, vzhledem k tomu, že se uvažuje společný výkop s vodovodem</t>
  </si>
  <si>
    <t>161101101R00</t>
  </si>
  <si>
    <t xml:space="preserve">Svislé přemístění výkopku z hor.1-4 do 2,5 m </t>
  </si>
  <si>
    <t>(1,1+0,1)*2,0*255*0,5</t>
  </si>
  <si>
    <t>Přemístění přebytečné zeminy z výkopku na skládku.</t>
  </si>
  <si>
    <t>hloubení:612</t>
  </si>
  <si>
    <t>zásypy:-361,08</t>
  </si>
  <si>
    <t>162701109R00</t>
  </si>
  <si>
    <t xml:space="preserve">Příplatek k vod. přemístění hor.1-4 za další 1 km </t>
  </si>
  <si>
    <t>Celková vzdálenost na skládku je uvažována 25km.</t>
  </si>
  <si>
    <t>hloubení:612*15</t>
  </si>
  <si>
    <t>zásypy:-361,08*15</t>
  </si>
  <si>
    <t>174101101R00</t>
  </si>
  <si>
    <t xml:space="preserve">Zásyp jam, rýh, šachet se zhutněním </t>
  </si>
  <si>
    <t>(1,1+0,1)*(2,0-0,12-0,4-0,3)*255</t>
  </si>
  <si>
    <t>175101101RT2</t>
  </si>
  <si>
    <t>Obsyp potrubí bez prohození sypaniny s dodáním štěrkopísku frakce 0 - 22 mm</t>
  </si>
  <si>
    <t>(1,1+0,1)*(0,4+0,3)*255</t>
  </si>
  <si>
    <t>Přebytečná zemina z výkopku na skládku.</t>
  </si>
  <si>
    <t>1 001</t>
  </si>
  <si>
    <t>Čerpání srážkových, odp.ev.podzemních vod vč. pohotovosti čerpací soupravy</t>
  </si>
  <si>
    <t>Po dobu trvání stavby.</t>
  </si>
  <si>
    <t>Vč.případných nákladů na stočné v případě vypouštění do kanalizace.</t>
  </si>
  <si>
    <t>1 002</t>
  </si>
  <si>
    <t xml:space="preserve">Příplatek za ruční kopání </t>
  </si>
  <si>
    <t>předpoklad 5% výkopových prací</t>
  </si>
  <si>
    <t>(1,1+0,1)*2,0*255*0,05</t>
  </si>
  <si>
    <t>1 003</t>
  </si>
  <si>
    <t>Kopaná sonda pro určení hloubky uložení stávajícího vedení inženýrských sítí</t>
  </si>
  <si>
    <t>1 005</t>
  </si>
  <si>
    <t xml:space="preserve">Zkoušky míry zhutnění </t>
  </si>
  <si>
    <t>212752112R00</t>
  </si>
  <si>
    <t xml:space="preserve">Trativody z drenážních trubek, lože, DN 100 mm </t>
  </si>
  <si>
    <t xml:space="preserve">Položka obsahuje štěrkopískové lože a obsyp v průměrném celkovém množství do 0,15 m3/m. </t>
  </si>
  <si>
    <t>4</t>
  </si>
  <si>
    <t>Vodorovné konstrukce</t>
  </si>
  <si>
    <t>4 Vodorovné konstrukce</t>
  </si>
  <si>
    <t>451573111R00</t>
  </si>
  <si>
    <t xml:space="preserve">Lože pod potrubí ze štěrkopísku do 63 mm </t>
  </si>
  <si>
    <t>(1,1+0,1)*0,12*255</t>
  </si>
  <si>
    <t>87</t>
  </si>
  <si>
    <t>Potrubí z trub z plastických hmot</t>
  </si>
  <si>
    <t>87 Potrubí z trub z plastických hmot</t>
  </si>
  <si>
    <t>87 002</t>
  </si>
  <si>
    <t>Žebrované kanal. potrubí z PP 450/400 SN12 DOD+MTŽ</t>
  </si>
  <si>
    <t>vč.těsnícího kroužku</t>
  </si>
  <si>
    <t>89 001</t>
  </si>
  <si>
    <t>Prefabrikovaná kanal. šachta revizní DN1000 hl. 2,0-3,0m; DOD+MTŽ</t>
  </si>
  <si>
    <t>Položka zahrnuje ocenění dodávky a montáže celého kompletu revizní kanalizační šachty z prefabrikovaných dílců, včetně příslušných šachtových vložek, poklopu D400 (s kloubem, zámkem a těsněním), podkladní betonové desky z C12/15 tl.100mm a štěrkopískové vrstvy tl.150mm.</t>
  </si>
  <si>
    <t>89 003</t>
  </si>
  <si>
    <t>Šedá výstražná folie DOD+MTŽ</t>
  </si>
  <si>
    <t>89 004</t>
  </si>
  <si>
    <t xml:space="preserve">Revize nového potrubí TV kamerou s videozáznamem </t>
  </si>
  <si>
    <t>89 005</t>
  </si>
  <si>
    <t>Napojení stoky na stávající stav vč.veškerých souvisejících prací</t>
  </si>
  <si>
    <t>89 008</t>
  </si>
  <si>
    <t>Odbočka PP,PVC 400/150 45° DOD+MTŽ</t>
  </si>
  <si>
    <t>KP:23</t>
  </si>
  <si>
    <t>PUV:5</t>
  </si>
  <si>
    <t>98</t>
  </si>
  <si>
    <t>Demolice</t>
  </si>
  <si>
    <t>98 Demolice</t>
  </si>
  <si>
    <t>98 004</t>
  </si>
  <si>
    <t>Demolice stávajícího potrubí přípojek PVC do DN400 vč.likvidace</t>
  </si>
  <si>
    <t>998276201R00</t>
  </si>
  <si>
    <t xml:space="preserve">Přesun hmot, trub.vedení plast. obsypaná kamenivem </t>
  </si>
  <si>
    <t>SO 03.1 Kanalizace jednotná</t>
  </si>
  <si>
    <t>SO 04</t>
  </si>
  <si>
    <t>Kanalizační přípojky</t>
  </si>
  <si>
    <t>SO 04 Kanalizační přípojky</t>
  </si>
  <si>
    <t>SO 04.1</t>
  </si>
  <si>
    <t>Kanalizační přípojky - splaš. a UV</t>
  </si>
  <si>
    <t>Odhad : Hloubení v hor.3 ... 90%.</t>
  </si>
  <si>
    <t>KP PVC DN150 23ks dl.131,0m:(0,8+0,1)*2,0*131,0*0,9</t>
  </si>
  <si>
    <t>PUV PVC DN150 5ks dl.9,0m:(0,8+0,1)*2,0*9*0,9</t>
  </si>
  <si>
    <t>Odhad : Hloubení v hor.4 ... 10%.</t>
  </si>
  <si>
    <t>KP PVC DN150 23ks dl.131,0m:(0,8+0,1)*2,0*131,0*0,1</t>
  </si>
  <si>
    <t>PUV PVC DN150 5ks dl.9,0m:(0,8+0,1)*2,0*9*0,1</t>
  </si>
  <si>
    <t>KP PVC DN150 23ks dl.131,0m:2,0*131,0*2</t>
  </si>
  <si>
    <t>PUV PVC DN150 5ks dl.9,0m:2,0*9*2</t>
  </si>
  <si>
    <t>KP PVC DN150 23ks dl.131,0m:(0,8+0,1)*2,0*131,0*0,5</t>
  </si>
  <si>
    <t>PUV PVC DN150 5ks dl.9,0m:(0,8+0,1)*2,0*9*0,5</t>
  </si>
  <si>
    <t>hloubení:252</t>
  </si>
  <si>
    <t>zásypy:-180,18</t>
  </si>
  <si>
    <t>hloubení:252*15</t>
  </si>
  <si>
    <t>zásypy:-180,18*15</t>
  </si>
  <si>
    <t>KP PVC DN150 23ks dl.131,0m:(0,8+0,1)*(2,0-0,12-0,15-0,3)*131,0</t>
  </si>
  <si>
    <t>PUV PVC DN150 5ks dl.9m:(0,8+0,1)*(2,0-0,12-0,15-0,3)*9</t>
  </si>
  <si>
    <t>KP PVC DN150 23ks dl.131,0m:(0,8+0,1)*(0,15+0,3)*131</t>
  </si>
  <si>
    <t>PUV PVC DN150 5ks dl.9m:(0,8+0,1)*(0,15+0,3)*9</t>
  </si>
  <si>
    <t>objem potrubí DN150:-Pi*0,075^2*(131+9)</t>
  </si>
  <si>
    <t>KP PVC DN150 23ks dl.131,0m:(0,8+0,1)*2,0*131,0*0,05</t>
  </si>
  <si>
    <t>PUV PVC DN150 5ks dl.9,0m:(0,8+0,1)*2,0*9*0,05</t>
  </si>
  <si>
    <t>Trativody z drenážních trubek, lože, DN 100 mm DOD+MTŽ</t>
  </si>
  <si>
    <t>KP PVC DN150 22ks dl.131,0m:131</t>
  </si>
  <si>
    <t>PUV PVC DN150 5ks dl.9,0m:9</t>
  </si>
  <si>
    <t>KP PVC DN150 22ks dl.131,0m:(0,8+0,1)*0,12*131,0</t>
  </si>
  <si>
    <t>PUV PVC DN150 5ks dl.9m:(0,8+0,1)*0,12*9</t>
  </si>
  <si>
    <t>Kanal. potrubí PVC KG s kompakt.stěnou DN150 SN10 DOD+MTŽ</t>
  </si>
  <si>
    <t>89 011</t>
  </si>
  <si>
    <t>Přepojení objektu na novou přípojku DOD+MTŽ</t>
  </si>
  <si>
    <t>KP PVC DN150 22ks dl.126,0m:23</t>
  </si>
  <si>
    <t>PUV PVC DN150 8ks dl.12,5m:5</t>
  </si>
  <si>
    <t>98 001</t>
  </si>
  <si>
    <t>Demolice stávajícího potrubí přípojek PVC do DN150 vč.likvidace</t>
  </si>
  <si>
    <t>131+9</t>
  </si>
  <si>
    <t>SO 04.1 Kanalizační přípojky - splaš. a UV</t>
  </si>
  <si>
    <t>SO 05</t>
  </si>
  <si>
    <t>Vodovod</t>
  </si>
  <si>
    <t>SO 05 Vodovod</t>
  </si>
  <si>
    <t>(0,8+0,1)*1,5*254,5*0,9</t>
  </si>
  <si>
    <t>(0,8+0,1)*1,5*254,5*0,1</t>
  </si>
  <si>
    <t>1,5*254,5*2</t>
  </si>
  <si>
    <t>(0,8+0,1)*1,5*254,5*0,5</t>
  </si>
  <si>
    <t>hloubení:343,575</t>
  </si>
  <si>
    <t>zásypy:-229,050</t>
  </si>
  <si>
    <t>hloubení:343,575*15</t>
  </si>
  <si>
    <t>zásypy:-229,050*15</t>
  </si>
  <si>
    <t>(0,8+0,1)*(1,5-0,1-0,1-0,3)*254,5</t>
  </si>
  <si>
    <t>(0,8+0,1)*(0,1+0,3)*254,5</t>
  </si>
  <si>
    <t>objem potrubí DN100:-Pi*0,05^2*254,5</t>
  </si>
  <si>
    <t>(0,8+0,1)*1,5*254,5*0,05</t>
  </si>
  <si>
    <t>(0,8+0,1)*0,1*254,5</t>
  </si>
  <si>
    <t>452313131R00</t>
  </si>
  <si>
    <t xml:space="preserve">Bloky pro potrubí z betonu C12/15 </t>
  </si>
  <si>
    <t>1 opěrný blok ... 0,1m3.</t>
  </si>
  <si>
    <t>0,1*7</t>
  </si>
  <si>
    <t>452353101R00</t>
  </si>
  <si>
    <t xml:space="preserve">Bednění bloků pod potrubí </t>
  </si>
  <si>
    <t>1 opěrný blok ... cca 0,6m2.</t>
  </si>
  <si>
    <t>V položce je zakalkulováno i odbednění a nátěr proti přilnavosti betonu.</t>
  </si>
  <si>
    <t>0,6*7</t>
  </si>
  <si>
    <t>8</t>
  </si>
  <si>
    <t>Trubní vedení</t>
  </si>
  <si>
    <t>8 Trubní vedení</t>
  </si>
  <si>
    <t>892271111R00</t>
  </si>
  <si>
    <t xml:space="preserve">Tlaková zkouška vodovodního potrubí do DN 100 </t>
  </si>
  <si>
    <t>V položce jsou započteny náklady na přísun, montáž, demontáž a odsun zkoušecího čerpadla, napuštění tlakovou vodou a dodání vody pro tlakovou zkoušku.</t>
  </si>
  <si>
    <t>892273111R00</t>
  </si>
  <si>
    <t>Desinfekce vodovodního potrubí do DN 100 vč.5-tinásobného proplachu</t>
  </si>
  <si>
    <t>V položce jsou zakalkulovány náklady na napuštění a vypuštění vody, dodání vody a desinfekčního prostředku a na bakteriologický rozbor vody.</t>
  </si>
  <si>
    <t>8 001</t>
  </si>
  <si>
    <t>Vypuštění, napuštění a proplach stávajícího vodovodního potrubí DN 100</t>
  </si>
  <si>
    <t>8 002</t>
  </si>
  <si>
    <t>Zabezpečení konců vodovodního potrubí do DN100 při tlakových zkouškách</t>
  </si>
  <si>
    <t>úsek</t>
  </si>
  <si>
    <t>87 012</t>
  </si>
  <si>
    <t>Vodovodní potrubí PE 110/6,6mm SDR 17, PN 10; DOD+MTŽ</t>
  </si>
  <si>
    <t>87.1</t>
  </si>
  <si>
    <t>Vodovodní přípojky</t>
  </si>
  <si>
    <t>87.1 Vodovodní přípojky</t>
  </si>
  <si>
    <t>891269111R00</t>
  </si>
  <si>
    <t xml:space="preserve">Montáž navrtávacích pasů DN 100 </t>
  </si>
  <si>
    <t>Položka je určena pro montáž navrtávacích pasů s ventilem Jt 1 MPa na potrubí z trub osinkocementových, litinových, ocelových nebo plastckých hmot.</t>
  </si>
  <si>
    <t>V položce jsou zakalkulovány i náklady na jejich montáž a výkop montážních jamek; na opravu izolace ocelových trubek a na osazení zemních souprav.</t>
  </si>
  <si>
    <t>V položce nejsou zakalkulovány náklady na:</t>
  </si>
  <si>
    <t xml:space="preserve">- dodání navrtávacích pasů a ventilů; tyto armatury se oceňují ve specifikaci; </t>
  </si>
  <si>
    <t>- osazení ventilových poklopů.</t>
  </si>
  <si>
    <t>899401112R00</t>
  </si>
  <si>
    <t xml:space="preserve">Osazení poklopů litinových šoupátkových </t>
  </si>
  <si>
    <t>V položkách osazení poklopů jsou zakalkulovány i náklady na jejich podezdění.  V položkách nejsou zakalkulovány náklady na dodání poklopů; Tyto náklady se oceňují ve specifikaci. Ztratné se nestanoví.</t>
  </si>
  <si>
    <t>87.1 001</t>
  </si>
  <si>
    <t>Navrtávací pas na tv.lit.DN100 pro PE d32mm s boční navrtávkou G 1 1/4, tvárná litina</t>
  </si>
  <si>
    <t>87.1 002</t>
  </si>
  <si>
    <t>Šoupátko pro domovní přípojky s vnějším závitem a ISO-spojkou pro PE d32mm, tv.litina</t>
  </si>
  <si>
    <t>87.1 003</t>
  </si>
  <si>
    <t xml:space="preserve">Uliční poklop tuhý pro armatury pro dom. přípojky </t>
  </si>
  <si>
    <t>Provedení těžké, materiál tvárná litina s těžkou protikorozní ochranou, vč.vyjímatelného sedla a demontážního kroužku.</t>
  </si>
  <si>
    <t>87.1 004</t>
  </si>
  <si>
    <t>Univerzální podkladová deska pro uliční poklopy armatur dom. přípojek</t>
  </si>
  <si>
    <t>Materiál recyklovaný plast.</t>
  </si>
  <si>
    <t>87.1 005</t>
  </si>
  <si>
    <t>Zemní souprava teleskopická pro domov. šoupata pro přípojky DN 1"</t>
  </si>
  <si>
    <t>Pro krytí potrubí 1,3-1,8 m.</t>
  </si>
  <si>
    <t>899712111R00</t>
  </si>
  <si>
    <t xml:space="preserve">Orientační tabulky na zdivu, oplocení </t>
  </si>
  <si>
    <t>Položka platí pro orientační tabulky na vodovodních a kanalizačních řadech. V položce jsou zakalkulovány náklady na dodání a připevnění tabulky.</t>
  </si>
  <si>
    <t>Bílá výstražná folie DOD+MTŽ</t>
  </si>
  <si>
    <t>Vytyčovací vodič CY6 dodávka + montáž + zkouška funkčnosti</t>
  </si>
  <si>
    <t>254,5*1,1</t>
  </si>
  <si>
    <t>89 021</t>
  </si>
  <si>
    <t>Zásyp ze štěrkodrti fr.16-32 kolem zem.soupr.arm. a těl hydr.vč.hutnění; DOD+MTŽ</t>
  </si>
  <si>
    <t>šoupata:3</t>
  </si>
  <si>
    <t>hydranty:2</t>
  </si>
  <si>
    <t>DP:23</t>
  </si>
  <si>
    <t>89 031</t>
  </si>
  <si>
    <t xml:space="preserve">Napojení na stávající stav </t>
  </si>
  <si>
    <t>Položka zahrnuje vyhledání stávajícího potrubí, jeho obnažení, očištění na napojení nově položeného potrubí.</t>
  </si>
  <si>
    <t>98 002</t>
  </si>
  <si>
    <t>Demolice stávajícího vdv. potrubí PE do DN100 vč.likvidace</t>
  </si>
  <si>
    <t>998276101R00</t>
  </si>
  <si>
    <t xml:space="preserve">Přesun hmot, trubní vedení plastová, otevř. výkop </t>
  </si>
  <si>
    <t>734</t>
  </si>
  <si>
    <t>Armatury</t>
  </si>
  <si>
    <t>734 Armatury</t>
  </si>
  <si>
    <t>891241111R00</t>
  </si>
  <si>
    <t xml:space="preserve">Montáž vodovodních šoupátek ve výkopu DN 80 </t>
  </si>
  <si>
    <t xml:space="preserve">Položka je určena pro montáž vodovodních šoupátek v otevřeném výkopu nebo v šachtách s osazením zemní soupravy (bez poklopů). V položce jsou zakalkulovány i náklady na vytvoření otvorů ve stropech šachet pro prostup zemních souprav šoupátek. </t>
  </si>
  <si>
    <t>- dodání šoupátek, zemních souprav a šoupátkových klíčů</t>
  </si>
  <si>
    <t>- podkladní bloky pod armatury</t>
  </si>
  <si>
    <t>- osazení šoupátkových poklopů.</t>
  </si>
  <si>
    <t>891247111R00</t>
  </si>
  <si>
    <t xml:space="preserve">Montáž hydrantů podzemních DN 80 </t>
  </si>
  <si>
    <t>Položka je určena pro montáž hydrantů podzemních (bez osazení poklopů) na potrubí.</t>
  </si>
  <si>
    <t>Položka zahrnuje i hydrantovou bandáž a revizi hydrantu.</t>
  </si>
  <si>
    <t>899401113R00</t>
  </si>
  <si>
    <t xml:space="preserve">Osazení poklopů litinových hydrantových </t>
  </si>
  <si>
    <t>734 001</t>
  </si>
  <si>
    <t>Odvzdušňovací a zavzdušňovací souprava PN16 DN80, krytí 1,25m ; DOD+MTŽ</t>
  </si>
  <si>
    <t>734 002</t>
  </si>
  <si>
    <t>Podzemní hydrant DN 80/1500mm s dvojitým uzavíráním</t>
  </si>
  <si>
    <t>734 003</t>
  </si>
  <si>
    <t xml:space="preserve">Uliční poklop tuhý pro podzemní hydranty </t>
  </si>
  <si>
    <t>734 004</t>
  </si>
  <si>
    <t xml:space="preserve">Podkladová deska, pro uliční poklopy hydrantové </t>
  </si>
  <si>
    <t>734 105</t>
  </si>
  <si>
    <t>Šoupátko přírubové TLT DN 80 s prodlouženou trvanlivostí</t>
  </si>
  <si>
    <t>734 106</t>
  </si>
  <si>
    <t xml:space="preserve">Uliční poklop tuhý pro šoupátka, univerzální </t>
  </si>
  <si>
    <t>734 107</t>
  </si>
  <si>
    <t>Univerzální podkladová deska pro uliční poklopy šoupátkové</t>
  </si>
  <si>
    <t>734 108</t>
  </si>
  <si>
    <t>Zemní souprava teleskopická pro DN 100 krytí potrubí 1,3-1,8m; D+M</t>
  </si>
  <si>
    <t>737</t>
  </si>
  <si>
    <t>Tvarovky</t>
  </si>
  <si>
    <t>737 Tvarovky</t>
  </si>
  <si>
    <t>857242121R00</t>
  </si>
  <si>
    <t xml:space="preserve">Montáž tvarovek litin. jednoos.přír. výkop DN 80 </t>
  </si>
  <si>
    <t xml:space="preserve">Položka je určena pro montáž litinových tvarovek na potrubí litinovém tlakovém přírubovém jednoosých v otevřeném výkopu, v otevřeném kanálu nebo v šachtě.  V položce nejsou zakalkulovány náklady na dodávku tvarovek; tyto tvarovky se oceňují ve speciifikaci. </t>
  </si>
  <si>
    <t>857264121R00</t>
  </si>
  <si>
    <t xml:space="preserve">Montáž tvarovek litin. odboč. přír. výkop DN 100 </t>
  </si>
  <si>
    <t xml:space="preserve">Položka je určena pro montáž litinových tvarovek na potrubí litinovém tlakovém přírubovém, odbočných, v otevřeném výkopu, v otevřeném kanálu nebo v šachtě.  V položce nejsou zakalkulovány náklady na dodávku tvarovek; tyto tvarovky se oceňují ve speciifikaci. </t>
  </si>
  <si>
    <t>737 003</t>
  </si>
  <si>
    <t xml:space="preserve">Elektrotvarovka - koleno 11° PE 100, SDR 11 d110mm </t>
  </si>
  <si>
    <t>737 010</t>
  </si>
  <si>
    <t>Lemový nákružek d110 + točivá příruba DN100 DOD+MTŽ</t>
  </si>
  <si>
    <t>737 011</t>
  </si>
  <si>
    <t>Přírubový spoj DN100, PN10 sada šroubů + těsnění s kovovou vložkou</t>
  </si>
  <si>
    <t>Pozink, vč.ošetření vazelínou.</t>
  </si>
  <si>
    <t>737 012</t>
  </si>
  <si>
    <t>Přírubový spoj DN80, PN10 sada šroubů + těsnění s kovovou vložkou</t>
  </si>
  <si>
    <t>552599943</t>
  </si>
  <si>
    <t>Tvarovka přír. s přír. odb. T DN100/80mm</t>
  </si>
  <si>
    <t>5526009702</t>
  </si>
  <si>
    <t>Koleno přír.s patkou DN80mm</t>
  </si>
  <si>
    <t>Tvárná litina</t>
  </si>
  <si>
    <t>SO 06</t>
  </si>
  <si>
    <t>SO 06 Vodovodní přípojky</t>
  </si>
  <si>
    <t>(0,8+0,1)*1,5*123*0,9</t>
  </si>
  <si>
    <t>(0,8+0,1)*1,5*123*0,1</t>
  </si>
  <si>
    <t>1,5*123*2</t>
  </si>
  <si>
    <t>(0,8+0,1)*1,5*123*0,5</t>
  </si>
  <si>
    <t>hloubení:166,05</t>
  </si>
  <si>
    <t>zásypy:-118,449</t>
  </si>
  <si>
    <t>hloubení:166,05*15</t>
  </si>
  <si>
    <t>zásypy:-118,449*15</t>
  </si>
  <si>
    <t>(0,8+0,1)*(1,5-0,1-0,33)*123</t>
  </si>
  <si>
    <t>(0,8+0,1)*0,33*123</t>
  </si>
  <si>
    <t>(0,8+0,1)*1,5*123*0,05</t>
  </si>
  <si>
    <t>(0,8+0,1)*0,1*123</t>
  </si>
  <si>
    <t>892233111R00</t>
  </si>
  <si>
    <t>Desinfekce vodovodního potrubí do DN 80 vč.5-tinásobného proplachu</t>
  </si>
  <si>
    <t>892241111R00</t>
  </si>
  <si>
    <t xml:space="preserve">Tlaková zkouška vodovodního potrubí do DN 80 </t>
  </si>
  <si>
    <t>87 011</t>
  </si>
  <si>
    <t>Vodovodní potrubí PE 32/3,0mm PE 100 SDR 17; DOD+MTŽ</t>
  </si>
  <si>
    <t>132*1,1</t>
  </si>
  <si>
    <t>89 012</t>
  </si>
  <si>
    <t>Záslepka DN25 DOD+MTŽ</t>
  </si>
  <si>
    <t>Demolice stávajícího potrubí přípojek PE do DN50 vč.likvidace</t>
  </si>
  <si>
    <t>SO 07</t>
  </si>
  <si>
    <t>Veřejné osvětlení</t>
  </si>
  <si>
    <t>SO 07 Veřejné osvětlení</t>
  </si>
  <si>
    <t>SO 07a</t>
  </si>
  <si>
    <t>Veřejné osvětlení - elektromontáže</t>
  </si>
  <si>
    <t>M21</t>
  </si>
  <si>
    <t>Elektromontáže</t>
  </si>
  <si>
    <t>M21 Elektromontáže</t>
  </si>
  <si>
    <t>21002-0951</t>
  </si>
  <si>
    <t xml:space="preserve">Označení stožáru štítkem správce </t>
  </si>
  <si>
    <t>21004-0501</t>
  </si>
  <si>
    <t xml:space="preserve">Demontáž stávajícího vedení nn </t>
  </si>
  <si>
    <t>km</t>
  </si>
  <si>
    <t>21010-0156</t>
  </si>
  <si>
    <t xml:space="preserve">Ukončení kabelu 4x16 </t>
  </si>
  <si>
    <t>21019-1540a</t>
  </si>
  <si>
    <t>Kompaktní pilíř s pojistkovou skříní SS200 MTŽ</t>
  </si>
  <si>
    <t>21020-2013a</t>
  </si>
  <si>
    <t>Svítidlo silniční výbojkové 1x70W krytí optické části IP66; MTŽ</t>
  </si>
  <si>
    <t>21020-4011a</t>
  </si>
  <si>
    <t>Stožár ocelový bezp.žár.pozink.3°, závěs.výška 6m ochr.manžeta; MTŽ</t>
  </si>
  <si>
    <t>21020-4021</t>
  </si>
  <si>
    <t xml:space="preserve">Montáž stávajícího betonového stožáru </t>
  </si>
  <si>
    <t xml:space="preserve">Demontáž stávajícího betonového stožáru v-6m </t>
  </si>
  <si>
    <t>21020-4104</t>
  </si>
  <si>
    <t xml:space="preserve">Demontáž stávajícího výložníku -2m </t>
  </si>
  <si>
    <t>21020-4202</t>
  </si>
  <si>
    <t xml:space="preserve">Demontáž stávající stožárové svorkovnice </t>
  </si>
  <si>
    <t>21020-4202a</t>
  </si>
  <si>
    <t>Svorkovnice stožárová - 1 pojistka MTŽ</t>
  </si>
  <si>
    <t>21022-0022</t>
  </si>
  <si>
    <t xml:space="preserve">Uzemňovací vedení FeZn 10mm - MTŽ </t>
  </si>
  <si>
    <t>21022-0301a</t>
  </si>
  <si>
    <t>Svorky SP1, SS MTŽ</t>
  </si>
  <si>
    <t>21022-0431</t>
  </si>
  <si>
    <t xml:space="preserve">Tvarování prvků uzemn. vedení </t>
  </si>
  <si>
    <t>21028-0002</t>
  </si>
  <si>
    <t xml:space="preserve">Vyhotovení revizní zprávy do 500 000 Kč </t>
  </si>
  <si>
    <t>21081-0005a</t>
  </si>
  <si>
    <t>Kabel CYKY 3x1,5 MTŽ</t>
  </si>
  <si>
    <t>21081-0014a</t>
  </si>
  <si>
    <t>Kabel CYKY 4x16 MTŽ</t>
  </si>
  <si>
    <t>741375833</t>
  </si>
  <si>
    <t xml:space="preserve">Demontáž stávajícího svítidla na stožáru </t>
  </si>
  <si>
    <t>21019-1540b</t>
  </si>
  <si>
    <t>Kompaktní pilíř s pojistkovou skříní SS200 DOD</t>
  </si>
  <si>
    <t>21020-2013b</t>
  </si>
  <si>
    <t>Svítidlo silniční výbojkové 1x70W krytí optické části IP66; DOD</t>
  </si>
  <si>
    <t>21020-4011b</t>
  </si>
  <si>
    <t>Stožár ocelový bezp.žár.pozink.3°, závěs.výška 6m ochr.manžeta; DOD</t>
  </si>
  <si>
    <t>21020-4202b</t>
  </si>
  <si>
    <t>Svorkovnice stožárová - 1 pojistka DOD</t>
  </si>
  <si>
    <t>21022-0301b</t>
  </si>
  <si>
    <t>Svorky SP1, SS DOD</t>
  </si>
  <si>
    <t>21081-0005b</t>
  </si>
  <si>
    <t>Kabel CYKY 3x1,5 DOD</t>
  </si>
  <si>
    <t>21081-0014b</t>
  </si>
  <si>
    <t>Kabel CYKY 4x16 DOD</t>
  </si>
  <si>
    <t>VOC</t>
  </si>
  <si>
    <t>Uzemňovací vedení FeZn 10mm DOD</t>
  </si>
  <si>
    <t>kg</t>
  </si>
  <si>
    <t>340m x 0,62kg = 211kg</t>
  </si>
  <si>
    <t>PPV</t>
  </si>
  <si>
    <t>Podružný materiál</t>
  </si>
  <si>
    <t>SO 07a Veřejné osvětlení - elektromontáže</t>
  </si>
  <si>
    <t>SO 07b</t>
  </si>
  <si>
    <t>Veřejné osvětlení - zemní práce</t>
  </si>
  <si>
    <t>46001-0024</t>
  </si>
  <si>
    <t xml:space="preserve">Vytýčení trasy kab. vedení </t>
  </si>
  <si>
    <t>46005-0703</t>
  </si>
  <si>
    <t xml:space="preserve">Stožárová jáma VO zem.3 </t>
  </si>
  <si>
    <t>46008-0014</t>
  </si>
  <si>
    <t xml:space="preserve">Betonový základ tř, C16/20 do rostlé zeminy </t>
  </si>
  <si>
    <t>46020-0133</t>
  </si>
  <si>
    <t xml:space="preserve">Kabelová rýha 35/50/zem.3 - ručně </t>
  </si>
  <si>
    <t>46020-0163</t>
  </si>
  <si>
    <t xml:space="preserve">Kabelová rýha 35/80/zem. 3 - ručně </t>
  </si>
  <si>
    <t>46020-2283</t>
  </si>
  <si>
    <t xml:space="preserve">Kabelová rýha 50/120/zem.3 - strojně </t>
  </si>
  <si>
    <t>46026-0001</t>
  </si>
  <si>
    <t xml:space="preserve">Zatažení lana do kanálku </t>
  </si>
  <si>
    <t>46042-1281</t>
  </si>
  <si>
    <t xml:space="preserve">Výstražná fólie š.22 </t>
  </si>
  <si>
    <t>46047-0011</t>
  </si>
  <si>
    <t xml:space="preserve">Provizorní zajištění kabelů při křížení </t>
  </si>
  <si>
    <t>46047-0012</t>
  </si>
  <si>
    <t xml:space="preserve">Provizorní zajištění kabelů při souběhu </t>
  </si>
  <si>
    <t>46051-0054</t>
  </si>
  <si>
    <t>Kabelová chránička korugovaná dvouplášťová 50mm</t>
  </si>
  <si>
    <t>46051-0074</t>
  </si>
  <si>
    <t>Kabelová chránička korugovaná dvouplášťová 110mm s obetonováním</t>
  </si>
  <si>
    <t>46056-0133</t>
  </si>
  <si>
    <t xml:space="preserve">Zásyp rýhy 35/50/zem. 3 </t>
  </si>
  <si>
    <t>46056-0163</t>
  </si>
  <si>
    <t xml:space="preserve">Zásyp rýhy 35/80/zem. 3 </t>
  </si>
  <si>
    <t>46056-0303</t>
  </si>
  <si>
    <t xml:space="preserve">Zásyp rýhy 50/120/zem. 3 </t>
  </si>
  <si>
    <t>46060-0023</t>
  </si>
  <si>
    <t xml:space="preserve">Odvoz zeminy </t>
  </si>
  <si>
    <t>46062-0013</t>
  </si>
  <si>
    <t xml:space="preserve">Provizorní úprava terénu se zhutněním v zemině 3 </t>
  </si>
  <si>
    <t>955 196</t>
  </si>
  <si>
    <t xml:space="preserve">Zaměření do 1km - trasa </t>
  </si>
  <si>
    <t>SO 07b Veřejné osvětlení - zemní práce</t>
  </si>
  <si>
    <t>Slepý rozpočet stavby</t>
  </si>
  <si>
    <t>Senovážné náměstí 1</t>
  </si>
  <si>
    <t>České Budějovice</t>
  </si>
  <si>
    <t>37001</t>
  </si>
  <si>
    <t>25184750</t>
  </si>
  <si>
    <t>CZ25184750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</si>
</sst>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Continuous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49" fontId="7" fillId="0" borderId="51" xfId="20" applyNumberFormat="1" applyFont="1" applyBorder="1">
      <alignment/>
      <protection/>
    </xf>
    <xf numFmtId="49" fontId="1" fillId="0" borderId="51" xfId="20" applyNumberFormat="1" applyFont="1" applyBorder="1">
      <alignment/>
      <protection/>
    </xf>
    <xf numFmtId="49" fontId="1" fillId="0" borderId="51" xfId="20" applyNumberFormat="1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49" fontId="7" fillId="0" borderId="56" xfId="20" applyNumberFormat="1" applyFont="1" applyBorder="1">
      <alignment/>
      <protection/>
    </xf>
    <xf numFmtId="49" fontId="1" fillId="0" borderId="56" xfId="20" applyNumberFormat="1" applyFont="1" applyBorder="1">
      <alignment/>
      <protection/>
    </xf>
    <xf numFmtId="49" fontId="1" fillId="0" borderId="56" xfId="20" applyNumberFormat="1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51" xfId="20" applyFont="1" applyBorder="1">
      <alignment/>
      <protection/>
    </xf>
    <xf numFmtId="0" fontId="3" fillId="0" borderId="52" xfId="20" applyFont="1" applyBorder="1" applyAlignment="1">
      <alignment horizontal="right"/>
      <protection/>
    </xf>
    <xf numFmtId="49" fontId="1" fillId="0" borderId="51" xfId="20" applyNumberFormat="1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6" xfId="20" applyFont="1" applyBorder="1">
      <alignment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49" fontId="3" fillId="0" borderId="17" xfId="20" applyNumberFormat="1" applyFont="1" applyBorder="1" applyAlignment="1">
      <alignment horizontal="left"/>
      <protection/>
    </xf>
    <xf numFmtId="0" fontId="13" fillId="6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7" xfId="20" applyNumberFormat="1" applyFont="1" applyBorder="1" applyAlignment="1">
      <alignment horizontal="right"/>
      <protection/>
    </xf>
    <xf numFmtId="49" fontId="16" fillId="6" borderId="62" xfId="20" applyNumberFormat="1" applyFont="1" applyFill="1" applyBorder="1" applyAlignment="1">
      <alignment horizontal="left" wrapText="1"/>
      <protection/>
    </xf>
    <xf numFmtId="49" fontId="17" fillId="0" borderId="63" xfId="0" applyNumberFormat="1" applyFont="1" applyBorder="1" applyAlignment="1">
      <alignment horizontal="left" wrapText="1"/>
    </xf>
    <xf numFmtId="4" fontId="16" fillId="6" borderId="64" xfId="20" applyNumberFormat="1" applyFont="1" applyFill="1" applyBorder="1" applyAlignment="1">
      <alignment horizontal="right" wrapText="1"/>
      <protection/>
    </xf>
    <xf numFmtId="0" fontId="16" fillId="6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8" fillId="2" borderId="15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5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4"/>
  <sheetViews>
    <sheetView showGridLines="0" tabSelected="1" zoomScaleSheetLayoutView="75" workbookViewId="0" topLeftCell="B1">
      <selection activeCell="D93" sqref="D9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796</v>
      </c>
      <c r="E2" s="5"/>
      <c r="F2" s="4"/>
      <c r="G2" s="6"/>
      <c r="H2" s="7" t="s">
        <v>0</v>
      </c>
      <c r="I2" s="8">
        <f ca="1">TODAY()</f>
        <v>44256</v>
      </c>
      <c r="K2" s="3"/>
    </row>
    <row r="3" spans="3:4" ht="6" customHeight="1">
      <c r="C3" s="9"/>
      <c r="D3" s="10" t="s">
        <v>1</v>
      </c>
    </row>
    <row r="4" ht="4.5" customHeight="1"/>
    <row r="5" spans="3:15" ht="18.75" customHeight="1">
      <c r="C5" s="11" t="s">
        <v>2</v>
      </c>
      <c r="D5" s="12" t="s">
        <v>99</v>
      </c>
      <c r="E5" s="13" t="s">
        <v>100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134</v>
      </c>
      <c r="H11" s="18" t="s">
        <v>4</v>
      </c>
      <c r="I11" s="2" t="s">
        <v>800</v>
      </c>
      <c r="J11" s="17"/>
      <c r="K11" s="17"/>
    </row>
    <row r="12" spans="4:11" ht="12.75">
      <c r="D12" s="17" t="s">
        <v>797</v>
      </c>
      <c r="H12" s="18" t="s">
        <v>5</v>
      </c>
      <c r="I12" s="2" t="s">
        <v>801</v>
      </c>
      <c r="J12" s="17"/>
      <c r="K12" s="17"/>
    </row>
    <row r="13" spans="3:10" ht="12" customHeight="1">
      <c r="C13" s="18" t="s">
        <v>799</v>
      </c>
      <c r="D13" s="17" t="s">
        <v>798</v>
      </c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ROUND(G38,0)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ROUND(H38,0)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102</v>
      </c>
      <c r="C30" s="61" t="s">
        <v>103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:I37">(G30*SazbaDPH1)/100+(H30*SazbaDPH2)/100</f>
        <v>0</v>
      </c>
      <c r="J30" s="67" t="str">
        <f aca="true" t="shared" si="1" ref="J30:J37">IF(CelkemObjekty=0,"",F30/CelkemObjekty*100)</f>
        <v/>
      </c>
    </row>
    <row r="31" spans="2:10" ht="12.75">
      <c r="B31" s="68" t="s">
        <v>135</v>
      </c>
      <c r="C31" s="69" t="s">
        <v>136</v>
      </c>
      <c r="D31" s="70"/>
      <c r="E31" s="71"/>
      <c r="F31" s="72">
        <f aca="true" t="shared" si="2" ref="F31:F37">G31+H31+I31</f>
        <v>0</v>
      </c>
      <c r="G31" s="73">
        <v>0</v>
      </c>
      <c r="H31" s="74">
        <v>0</v>
      </c>
      <c r="I31" s="74">
        <f t="shared" si="0"/>
        <v>0</v>
      </c>
      <c r="J31" s="67" t="str">
        <f t="shared" si="1"/>
        <v/>
      </c>
    </row>
    <row r="32" spans="2:10" ht="12.75">
      <c r="B32" s="68" t="s">
        <v>367</v>
      </c>
      <c r="C32" s="69" t="s">
        <v>368</v>
      </c>
      <c r="D32" s="70"/>
      <c r="E32" s="71"/>
      <c r="F32" s="72">
        <f t="shared" si="2"/>
        <v>0</v>
      </c>
      <c r="G32" s="73">
        <v>0</v>
      </c>
      <c r="H32" s="74">
        <v>0</v>
      </c>
      <c r="I32" s="74">
        <f t="shared" si="0"/>
        <v>0</v>
      </c>
      <c r="J32" s="67" t="str">
        <f t="shared" si="1"/>
        <v/>
      </c>
    </row>
    <row r="33" spans="2:10" ht="12.75">
      <c r="B33" s="68" t="s">
        <v>399</v>
      </c>
      <c r="C33" s="69" t="s">
        <v>400</v>
      </c>
      <c r="D33" s="70"/>
      <c r="E33" s="71"/>
      <c r="F33" s="72">
        <f t="shared" si="2"/>
        <v>0</v>
      </c>
      <c r="G33" s="73">
        <v>0</v>
      </c>
      <c r="H33" s="74">
        <v>0</v>
      </c>
      <c r="I33" s="74">
        <f t="shared" si="0"/>
        <v>0</v>
      </c>
      <c r="J33" s="67" t="str">
        <f t="shared" si="1"/>
        <v/>
      </c>
    </row>
    <row r="34" spans="2:10" ht="12.75">
      <c r="B34" s="68" t="s">
        <v>489</v>
      </c>
      <c r="C34" s="69" t="s">
        <v>490</v>
      </c>
      <c r="D34" s="70"/>
      <c r="E34" s="71"/>
      <c r="F34" s="72">
        <f t="shared" si="2"/>
        <v>0</v>
      </c>
      <c r="G34" s="73">
        <v>0</v>
      </c>
      <c r="H34" s="74">
        <v>0</v>
      </c>
      <c r="I34" s="74">
        <f t="shared" si="0"/>
        <v>0</v>
      </c>
      <c r="J34" s="67" t="str">
        <f t="shared" si="1"/>
        <v/>
      </c>
    </row>
    <row r="35" spans="2:10" ht="12.75">
      <c r="B35" s="68" t="s">
        <v>529</v>
      </c>
      <c r="C35" s="69" t="s">
        <v>530</v>
      </c>
      <c r="D35" s="70"/>
      <c r="E35" s="71"/>
      <c r="F35" s="72">
        <f t="shared" si="2"/>
        <v>0</v>
      </c>
      <c r="G35" s="73">
        <v>0</v>
      </c>
      <c r="H35" s="74">
        <v>0</v>
      </c>
      <c r="I35" s="74">
        <f t="shared" si="0"/>
        <v>0</v>
      </c>
      <c r="J35" s="67" t="str">
        <f t="shared" si="1"/>
        <v/>
      </c>
    </row>
    <row r="36" spans="2:10" ht="12.75">
      <c r="B36" s="68" t="s">
        <v>668</v>
      </c>
      <c r="C36" s="69" t="s">
        <v>571</v>
      </c>
      <c r="D36" s="70"/>
      <c r="E36" s="71"/>
      <c r="F36" s="72">
        <f t="shared" si="2"/>
        <v>0</v>
      </c>
      <c r="G36" s="73">
        <v>0</v>
      </c>
      <c r="H36" s="74">
        <v>0</v>
      </c>
      <c r="I36" s="74">
        <f t="shared" si="0"/>
        <v>0</v>
      </c>
      <c r="J36" s="67" t="str">
        <f t="shared" si="1"/>
        <v/>
      </c>
    </row>
    <row r="37" spans="2:10" ht="12.75">
      <c r="B37" s="68" t="s">
        <v>692</v>
      </c>
      <c r="C37" s="69" t="s">
        <v>693</v>
      </c>
      <c r="D37" s="70"/>
      <c r="E37" s="71"/>
      <c r="F37" s="72">
        <f t="shared" si="2"/>
        <v>0</v>
      </c>
      <c r="G37" s="73">
        <v>0</v>
      </c>
      <c r="H37" s="74">
        <v>0</v>
      </c>
      <c r="I37" s="74">
        <f t="shared" si="0"/>
        <v>0</v>
      </c>
      <c r="J37" s="67" t="str">
        <f t="shared" si="1"/>
        <v/>
      </c>
    </row>
    <row r="38" spans="2:10" ht="17.25" customHeight="1">
      <c r="B38" s="75" t="s">
        <v>19</v>
      </c>
      <c r="C38" s="76"/>
      <c r="D38" s="77"/>
      <c r="E38" s="78"/>
      <c r="F38" s="79">
        <f>SUM(F30:F37)</f>
        <v>0</v>
      </c>
      <c r="G38" s="79">
        <f>SUM(G30:G37)</f>
        <v>0</v>
      </c>
      <c r="H38" s="79">
        <f>SUM(H30:H37)</f>
        <v>0</v>
      </c>
      <c r="I38" s="79">
        <f>SUM(I30:I37)</f>
        <v>0</v>
      </c>
      <c r="J38" s="80" t="str">
        <f aca="true" t="shared" si="3" ref="J38">IF(CelkemObjekty=0,"",F38/CelkemObjekty*100)</f>
        <v/>
      </c>
    </row>
    <row r="39" spans="2:11" ht="12.75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 ht="9.7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 ht="7.5" customHeight="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 ht="18">
      <c r="B42" s="13" t="s">
        <v>20</v>
      </c>
      <c r="C42" s="53"/>
      <c r="D42" s="53"/>
      <c r="E42" s="53"/>
      <c r="F42" s="53"/>
      <c r="G42" s="53"/>
      <c r="H42" s="53"/>
      <c r="I42" s="53"/>
      <c r="J42" s="53"/>
      <c r="K42" s="81"/>
    </row>
    <row r="43" ht="12.75">
      <c r="K43" s="81"/>
    </row>
    <row r="44" spans="2:10" ht="25.5">
      <c r="B44" s="82" t="s">
        <v>21</v>
      </c>
      <c r="C44" s="83" t="s">
        <v>22</v>
      </c>
      <c r="D44" s="56"/>
      <c r="E44" s="57"/>
      <c r="F44" s="58" t="s">
        <v>17</v>
      </c>
      <c r="G44" s="59" t="str">
        <f>CONCATENATE("Základ DPH ",SazbaDPH1," %")</f>
        <v>Základ DPH 15 %</v>
      </c>
      <c r="H44" s="58" t="str">
        <f>CONCATENATE("Základ DPH ",SazbaDPH2," %")</f>
        <v>Základ DPH 21 %</v>
      </c>
      <c r="I44" s="59" t="s">
        <v>18</v>
      </c>
      <c r="J44" s="58" t="s">
        <v>12</v>
      </c>
    </row>
    <row r="45" spans="2:10" ht="12.75">
      <c r="B45" s="84" t="s">
        <v>102</v>
      </c>
      <c r="C45" s="85" t="s">
        <v>104</v>
      </c>
      <c r="D45" s="62"/>
      <c r="E45" s="63"/>
      <c r="F45" s="64">
        <f>G45+H45+I45</f>
        <v>0</v>
      </c>
      <c r="G45" s="65">
        <v>0</v>
      </c>
      <c r="H45" s="66">
        <v>0</v>
      </c>
      <c r="I45" s="73">
        <f aca="true" t="shared" si="4" ref="I45:I53">(G45*SazbaDPH1)/100+(H45*SazbaDPH2)/100</f>
        <v>0</v>
      </c>
      <c r="J45" s="67" t="str">
        <f aca="true" t="shared" si="5" ref="J45:J53">IF(CelkemObjekty=0,"",F45/CelkemObjekty*100)</f>
        <v/>
      </c>
    </row>
    <row r="46" spans="2:10" ht="12.75">
      <c r="B46" s="86" t="s">
        <v>135</v>
      </c>
      <c r="C46" s="87" t="s">
        <v>137</v>
      </c>
      <c r="D46" s="70"/>
      <c r="E46" s="71"/>
      <c r="F46" s="72">
        <f aca="true" t="shared" si="6" ref="F46:F53">G46+H46+I46</f>
        <v>0</v>
      </c>
      <c r="G46" s="73">
        <v>0</v>
      </c>
      <c r="H46" s="74">
        <v>0</v>
      </c>
      <c r="I46" s="73">
        <f t="shared" si="4"/>
        <v>0</v>
      </c>
      <c r="J46" s="67" t="str">
        <f t="shared" si="5"/>
        <v/>
      </c>
    </row>
    <row r="47" spans="2:10" ht="12.75">
      <c r="B47" s="86" t="s">
        <v>367</v>
      </c>
      <c r="C47" s="87" t="s">
        <v>398</v>
      </c>
      <c r="D47" s="70"/>
      <c r="E47" s="71"/>
      <c r="F47" s="72">
        <f t="shared" si="6"/>
        <v>0</v>
      </c>
      <c r="G47" s="73">
        <v>0</v>
      </c>
      <c r="H47" s="74">
        <v>0</v>
      </c>
      <c r="I47" s="73">
        <f t="shared" si="4"/>
        <v>0</v>
      </c>
      <c r="J47" s="67" t="str">
        <f t="shared" si="5"/>
        <v/>
      </c>
    </row>
    <row r="48" spans="2:10" ht="12.75">
      <c r="B48" s="86" t="s">
        <v>399</v>
      </c>
      <c r="C48" s="87" t="s">
        <v>488</v>
      </c>
      <c r="D48" s="70"/>
      <c r="E48" s="71"/>
      <c r="F48" s="72">
        <f t="shared" si="6"/>
        <v>0</v>
      </c>
      <c r="G48" s="73">
        <v>0</v>
      </c>
      <c r="H48" s="74">
        <v>0</v>
      </c>
      <c r="I48" s="73">
        <f t="shared" si="4"/>
        <v>0</v>
      </c>
      <c r="J48" s="67" t="str">
        <f t="shared" si="5"/>
        <v/>
      </c>
    </row>
    <row r="49" spans="2:10" ht="12.75">
      <c r="B49" s="86" t="s">
        <v>489</v>
      </c>
      <c r="C49" s="87" t="s">
        <v>528</v>
      </c>
      <c r="D49" s="70"/>
      <c r="E49" s="71"/>
      <c r="F49" s="72">
        <f t="shared" si="6"/>
        <v>0</v>
      </c>
      <c r="G49" s="73">
        <v>0</v>
      </c>
      <c r="H49" s="74">
        <v>0</v>
      </c>
      <c r="I49" s="73">
        <f t="shared" si="4"/>
        <v>0</v>
      </c>
      <c r="J49" s="67" t="str">
        <f t="shared" si="5"/>
        <v/>
      </c>
    </row>
    <row r="50" spans="2:10" ht="12.75">
      <c r="B50" s="86" t="s">
        <v>529</v>
      </c>
      <c r="C50" s="87" t="s">
        <v>531</v>
      </c>
      <c r="D50" s="70"/>
      <c r="E50" s="71"/>
      <c r="F50" s="72">
        <f t="shared" si="6"/>
        <v>0</v>
      </c>
      <c r="G50" s="73">
        <v>0</v>
      </c>
      <c r="H50" s="74">
        <v>0</v>
      </c>
      <c r="I50" s="73">
        <f t="shared" si="4"/>
        <v>0</v>
      </c>
      <c r="J50" s="67" t="str">
        <f t="shared" si="5"/>
        <v/>
      </c>
    </row>
    <row r="51" spans="2:10" ht="12.75">
      <c r="B51" s="86" t="s">
        <v>668</v>
      </c>
      <c r="C51" s="87" t="s">
        <v>669</v>
      </c>
      <c r="D51" s="70"/>
      <c r="E51" s="71"/>
      <c r="F51" s="72">
        <f t="shared" si="6"/>
        <v>0</v>
      </c>
      <c r="G51" s="73">
        <v>0</v>
      </c>
      <c r="H51" s="74">
        <v>0</v>
      </c>
      <c r="I51" s="73">
        <f t="shared" si="4"/>
        <v>0</v>
      </c>
      <c r="J51" s="67" t="str">
        <f t="shared" si="5"/>
        <v/>
      </c>
    </row>
    <row r="52" spans="2:10" ht="12.75">
      <c r="B52" s="86" t="s">
        <v>692</v>
      </c>
      <c r="C52" s="87" t="s">
        <v>756</v>
      </c>
      <c r="D52" s="70"/>
      <c r="E52" s="71"/>
      <c r="F52" s="72">
        <f t="shared" si="6"/>
        <v>0</v>
      </c>
      <c r="G52" s="73">
        <v>0</v>
      </c>
      <c r="H52" s="74">
        <v>0</v>
      </c>
      <c r="I52" s="73">
        <f t="shared" si="4"/>
        <v>0</v>
      </c>
      <c r="J52" s="67" t="str">
        <f t="shared" si="5"/>
        <v/>
      </c>
    </row>
    <row r="53" spans="2:10" ht="12.75">
      <c r="B53" s="86" t="s">
        <v>692</v>
      </c>
      <c r="C53" s="87" t="s">
        <v>795</v>
      </c>
      <c r="D53" s="70"/>
      <c r="E53" s="71"/>
      <c r="F53" s="72">
        <f t="shared" si="6"/>
        <v>0</v>
      </c>
      <c r="G53" s="73">
        <v>0</v>
      </c>
      <c r="H53" s="74">
        <v>0</v>
      </c>
      <c r="I53" s="73">
        <f t="shared" si="4"/>
        <v>0</v>
      </c>
      <c r="J53" s="67" t="str">
        <f t="shared" si="5"/>
        <v/>
      </c>
    </row>
    <row r="54" spans="2:10" ht="12.75">
      <c r="B54" s="75" t="s">
        <v>19</v>
      </c>
      <c r="C54" s="76"/>
      <c r="D54" s="77"/>
      <c r="E54" s="78"/>
      <c r="F54" s="79">
        <f>SUM(F45:F53)</f>
        <v>0</v>
      </c>
      <c r="G54" s="88">
        <f>SUM(G45:G53)</f>
        <v>0</v>
      </c>
      <c r="H54" s="79">
        <f>SUM(H45:H53)</f>
        <v>0</v>
      </c>
      <c r="I54" s="88">
        <f>SUM(I45:I53)</f>
        <v>0</v>
      </c>
      <c r="J54" s="80" t="str">
        <f aca="true" t="shared" si="7" ref="J54">IF(CelkemObjekty=0,"",F54/CelkemObjekty*100)</f>
        <v/>
      </c>
    </row>
    <row r="55" ht="9" customHeight="1"/>
    <row r="56" ht="6" customHeight="1"/>
    <row r="57" ht="3" customHeight="1"/>
    <row r="58" ht="6.75" customHeight="1"/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08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02 SO 02a Rek'!H1</f>
        <v>SO 02a</v>
      </c>
      <c r="G3" s="256"/>
    </row>
    <row r="4" spans="1:7" ht="13.5" thickBot="1">
      <c r="A4" s="257" t="s">
        <v>72</v>
      </c>
      <c r="B4" s="202"/>
      <c r="C4" s="203" t="s">
        <v>369</v>
      </c>
      <c r="D4" s="258"/>
      <c r="E4" s="259" t="str">
        <f>'SO 02 SO 02a Rek'!G2</f>
        <v>Zpevněné plochy - Garáže_A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139</v>
      </c>
      <c r="C8" s="283" t="s">
        <v>140</v>
      </c>
      <c r="D8" s="284" t="s">
        <v>141</v>
      </c>
      <c r="E8" s="285">
        <v>5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49">
        <v>1</v>
      </c>
      <c r="AB8" s="249">
        <v>1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</v>
      </c>
      <c r="CB8" s="280">
        <v>1</v>
      </c>
    </row>
    <row r="9" spans="1:15" ht="12.75">
      <c r="A9" s="289"/>
      <c r="B9" s="296"/>
      <c r="C9" s="297" t="s">
        <v>372</v>
      </c>
      <c r="D9" s="298"/>
      <c r="E9" s="299">
        <v>5</v>
      </c>
      <c r="F9" s="300"/>
      <c r="G9" s="301"/>
      <c r="H9" s="302"/>
      <c r="I9" s="294"/>
      <c r="J9" s="303"/>
      <c r="K9" s="294"/>
      <c r="M9" s="295" t="s">
        <v>372</v>
      </c>
      <c r="O9" s="280"/>
    </row>
    <row r="10" spans="1:80" ht="12.75">
      <c r="A10" s="281">
        <v>2</v>
      </c>
      <c r="B10" s="282" t="s">
        <v>142</v>
      </c>
      <c r="C10" s="283" t="s">
        <v>143</v>
      </c>
      <c r="D10" s="284" t="s">
        <v>141</v>
      </c>
      <c r="E10" s="285">
        <v>5</v>
      </c>
      <c r="F10" s="285">
        <v>0</v>
      </c>
      <c r="G10" s="286">
        <f>E10*F10</f>
        <v>0</v>
      </c>
      <c r="H10" s="287">
        <v>5E-05</v>
      </c>
      <c r="I10" s="288">
        <f>E10*H10</f>
        <v>0.00025</v>
      </c>
      <c r="J10" s="287">
        <v>0</v>
      </c>
      <c r="K10" s="288">
        <f>E10*J10</f>
        <v>0</v>
      </c>
      <c r="O10" s="280">
        <v>2</v>
      </c>
      <c r="AA10" s="249">
        <v>1</v>
      </c>
      <c r="AB10" s="249">
        <v>1</v>
      </c>
      <c r="AC10" s="249">
        <v>1</v>
      </c>
      <c r="AZ10" s="249">
        <v>1</v>
      </c>
      <c r="BA10" s="249">
        <f>IF(AZ10=1,G10,0)</f>
        <v>0</v>
      </c>
      <c r="BB10" s="249">
        <f>IF(AZ10=2,G10,0)</f>
        <v>0</v>
      </c>
      <c r="BC10" s="249">
        <f>IF(AZ10=3,G10,0)</f>
        <v>0</v>
      </c>
      <c r="BD10" s="249">
        <f>IF(AZ10=4,G10,0)</f>
        <v>0</v>
      </c>
      <c r="BE10" s="249">
        <f>IF(AZ10=5,G10,0)</f>
        <v>0</v>
      </c>
      <c r="CA10" s="280">
        <v>1</v>
      </c>
      <c r="CB10" s="280">
        <v>1</v>
      </c>
    </row>
    <row r="11" spans="1:15" ht="12.75">
      <c r="A11" s="289"/>
      <c r="B11" s="296"/>
      <c r="C11" s="297" t="s">
        <v>372</v>
      </c>
      <c r="D11" s="298"/>
      <c r="E11" s="299">
        <v>5</v>
      </c>
      <c r="F11" s="300"/>
      <c r="G11" s="301"/>
      <c r="H11" s="302"/>
      <c r="I11" s="294"/>
      <c r="J11" s="303"/>
      <c r="K11" s="294"/>
      <c r="M11" s="295" t="s">
        <v>372</v>
      </c>
      <c r="O11" s="280"/>
    </row>
    <row r="12" spans="1:80" ht="12.75">
      <c r="A12" s="281">
        <v>3</v>
      </c>
      <c r="B12" s="282" t="s">
        <v>144</v>
      </c>
      <c r="C12" s="283" t="s">
        <v>145</v>
      </c>
      <c r="D12" s="284" t="s">
        <v>146</v>
      </c>
      <c r="E12" s="285">
        <v>187.2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>
        <v>0</v>
      </c>
      <c r="K12" s="288">
        <f>E12*J12</f>
        <v>0</v>
      </c>
      <c r="O12" s="280">
        <v>2</v>
      </c>
      <c r="AA12" s="249">
        <v>1</v>
      </c>
      <c r="AB12" s="249">
        <v>1</v>
      </c>
      <c r="AC12" s="249">
        <v>1</v>
      </c>
      <c r="AZ12" s="249">
        <v>1</v>
      </c>
      <c r="BA12" s="249">
        <f>IF(AZ12=1,G12,0)</f>
        <v>0</v>
      </c>
      <c r="BB12" s="249">
        <f>IF(AZ12=2,G12,0)</f>
        <v>0</v>
      </c>
      <c r="BC12" s="249">
        <f>IF(AZ12=3,G12,0)</f>
        <v>0</v>
      </c>
      <c r="BD12" s="249">
        <f>IF(AZ12=4,G12,0)</f>
        <v>0</v>
      </c>
      <c r="BE12" s="249">
        <f>IF(AZ12=5,G12,0)</f>
        <v>0</v>
      </c>
      <c r="CA12" s="280">
        <v>1</v>
      </c>
      <c r="CB12" s="280">
        <v>1</v>
      </c>
    </row>
    <row r="13" spans="1:15" ht="12.75">
      <c r="A13" s="289"/>
      <c r="B13" s="290"/>
      <c r="C13" s="291" t="s">
        <v>147</v>
      </c>
      <c r="D13" s="292"/>
      <c r="E13" s="292"/>
      <c r="F13" s="292"/>
      <c r="G13" s="293"/>
      <c r="I13" s="294"/>
      <c r="K13" s="294"/>
      <c r="L13" s="295" t="s">
        <v>147</v>
      </c>
      <c r="O13" s="280">
        <v>3</v>
      </c>
    </row>
    <row r="14" spans="1:15" ht="12.75">
      <c r="A14" s="289"/>
      <c r="B14" s="296"/>
      <c r="C14" s="297" t="s">
        <v>373</v>
      </c>
      <c r="D14" s="298"/>
      <c r="E14" s="299">
        <v>187.2</v>
      </c>
      <c r="F14" s="300"/>
      <c r="G14" s="301"/>
      <c r="H14" s="302"/>
      <c r="I14" s="294"/>
      <c r="J14" s="303"/>
      <c r="K14" s="294"/>
      <c r="M14" s="295" t="s">
        <v>373</v>
      </c>
      <c r="O14" s="280"/>
    </row>
    <row r="15" spans="1:80" ht="12.75">
      <c r="A15" s="281">
        <v>4</v>
      </c>
      <c r="B15" s="282" t="s">
        <v>149</v>
      </c>
      <c r="C15" s="283" t="s">
        <v>150</v>
      </c>
      <c r="D15" s="284" t="s">
        <v>146</v>
      </c>
      <c r="E15" s="285">
        <v>187.2</v>
      </c>
      <c r="F15" s="285">
        <v>0</v>
      </c>
      <c r="G15" s="286">
        <f>E15*F15</f>
        <v>0</v>
      </c>
      <c r="H15" s="287">
        <v>0</v>
      </c>
      <c r="I15" s="288">
        <f>E15*H15</f>
        <v>0</v>
      </c>
      <c r="J15" s="287">
        <v>0</v>
      </c>
      <c r="K15" s="288">
        <f>E15*J15</f>
        <v>0</v>
      </c>
      <c r="O15" s="280">
        <v>2</v>
      </c>
      <c r="AA15" s="249">
        <v>1</v>
      </c>
      <c r="AB15" s="249">
        <v>1</v>
      </c>
      <c r="AC15" s="249">
        <v>1</v>
      </c>
      <c r="AZ15" s="249">
        <v>1</v>
      </c>
      <c r="BA15" s="249">
        <f>IF(AZ15=1,G15,0)</f>
        <v>0</v>
      </c>
      <c r="BB15" s="249">
        <f>IF(AZ15=2,G15,0)</f>
        <v>0</v>
      </c>
      <c r="BC15" s="249">
        <f>IF(AZ15=3,G15,0)</f>
        <v>0</v>
      </c>
      <c r="BD15" s="249">
        <f>IF(AZ15=4,G15,0)</f>
        <v>0</v>
      </c>
      <c r="BE15" s="249">
        <f>IF(AZ15=5,G15,0)</f>
        <v>0</v>
      </c>
      <c r="CA15" s="280">
        <v>1</v>
      </c>
      <c r="CB15" s="280">
        <v>1</v>
      </c>
    </row>
    <row r="16" spans="1:15" ht="12.75">
      <c r="A16" s="289"/>
      <c r="B16" s="290"/>
      <c r="C16" s="291" t="s">
        <v>151</v>
      </c>
      <c r="D16" s="292"/>
      <c r="E16" s="292"/>
      <c r="F16" s="292"/>
      <c r="G16" s="293"/>
      <c r="I16" s="294"/>
      <c r="K16" s="294"/>
      <c r="L16" s="295" t="s">
        <v>151</v>
      </c>
      <c r="O16" s="280">
        <v>3</v>
      </c>
    </row>
    <row r="17" spans="1:15" ht="12.75">
      <c r="A17" s="289"/>
      <c r="B17" s="296"/>
      <c r="C17" s="297" t="s">
        <v>373</v>
      </c>
      <c r="D17" s="298"/>
      <c r="E17" s="299">
        <v>187.2</v>
      </c>
      <c r="F17" s="300"/>
      <c r="G17" s="301"/>
      <c r="H17" s="302"/>
      <c r="I17" s="294"/>
      <c r="J17" s="303"/>
      <c r="K17" s="294"/>
      <c r="M17" s="295" t="s">
        <v>373</v>
      </c>
      <c r="O17" s="280"/>
    </row>
    <row r="18" spans="1:80" ht="12.75">
      <c r="A18" s="281">
        <v>5</v>
      </c>
      <c r="B18" s="282" t="s">
        <v>152</v>
      </c>
      <c r="C18" s="283" t="s">
        <v>153</v>
      </c>
      <c r="D18" s="284" t="s">
        <v>146</v>
      </c>
      <c r="E18" s="285">
        <v>187.2</v>
      </c>
      <c r="F18" s="285">
        <v>0</v>
      </c>
      <c r="G18" s="286">
        <f>E18*F18</f>
        <v>0</v>
      </c>
      <c r="H18" s="287">
        <v>0</v>
      </c>
      <c r="I18" s="288">
        <f>E18*H18</f>
        <v>0</v>
      </c>
      <c r="J18" s="287">
        <v>0</v>
      </c>
      <c r="K18" s="288">
        <f>E18*J18</f>
        <v>0</v>
      </c>
      <c r="O18" s="280">
        <v>2</v>
      </c>
      <c r="AA18" s="249">
        <v>1</v>
      </c>
      <c r="AB18" s="249">
        <v>1</v>
      </c>
      <c r="AC18" s="249">
        <v>1</v>
      </c>
      <c r="AZ18" s="249">
        <v>1</v>
      </c>
      <c r="BA18" s="249">
        <f>IF(AZ18=1,G18,0)</f>
        <v>0</v>
      </c>
      <c r="BB18" s="249">
        <f>IF(AZ18=2,G18,0)</f>
        <v>0</v>
      </c>
      <c r="BC18" s="249">
        <f>IF(AZ18=3,G18,0)</f>
        <v>0</v>
      </c>
      <c r="BD18" s="249">
        <f>IF(AZ18=4,G18,0)</f>
        <v>0</v>
      </c>
      <c r="BE18" s="249">
        <f>IF(AZ18=5,G18,0)</f>
        <v>0</v>
      </c>
      <c r="CA18" s="280">
        <v>1</v>
      </c>
      <c r="CB18" s="280">
        <v>1</v>
      </c>
    </row>
    <row r="19" spans="1:15" ht="12.75">
      <c r="A19" s="289"/>
      <c r="B19" s="290"/>
      <c r="C19" s="291" t="s">
        <v>151</v>
      </c>
      <c r="D19" s="292"/>
      <c r="E19" s="292"/>
      <c r="F19" s="292"/>
      <c r="G19" s="293"/>
      <c r="I19" s="294"/>
      <c r="K19" s="294"/>
      <c r="L19" s="295" t="s">
        <v>151</v>
      </c>
      <c r="O19" s="280">
        <v>3</v>
      </c>
    </row>
    <row r="20" spans="1:15" ht="12.75">
      <c r="A20" s="289"/>
      <c r="B20" s="290"/>
      <c r="C20" s="291" t="s">
        <v>155</v>
      </c>
      <c r="D20" s="292"/>
      <c r="E20" s="292"/>
      <c r="F20" s="292"/>
      <c r="G20" s="293"/>
      <c r="I20" s="294"/>
      <c r="K20" s="294"/>
      <c r="L20" s="295" t="s">
        <v>155</v>
      </c>
      <c r="O20" s="280">
        <v>3</v>
      </c>
    </row>
    <row r="21" spans="1:15" ht="12.75">
      <c r="A21" s="289"/>
      <c r="B21" s="296"/>
      <c r="C21" s="297" t="s">
        <v>373</v>
      </c>
      <c r="D21" s="298"/>
      <c r="E21" s="299">
        <v>187.2</v>
      </c>
      <c r="F21" s="300"/>
      <c r="G21" s="301"/>
      <c r="H21" s="302"/>
      <c r="I21" s="294"/>
      <c r="J21" s="303"/>
      <c r="K21" s="294"/>
      <c r="M21" s="295" t="s">
        <v>373</v>
      </c>
      <c r="O21" s="280"/>
    </row>
    <row r="22" spans="1:80" ht="12.75">
      <c r="A22" s="281">
        <v>6</v>
      </c>
      <c r="B22" s="282" t="s">
        <v>152</v>
      </c>
      <c r="C22" s="283" t="s">
        <v>153</v>
      </c>
      <c r="D22" s="284" t="s">
        <v>146</v>
      </c>
      <c r="E22" s="285">
        <v>187.2</v>
      </c>
      <c r="F22" s="285">
        <v>0</v>
      </c>
      <c r="G22" s="286">
        <f>E22*F22</f>
        <v>0</v>
      </c>
      <c r="H22" s="287">
        <v>0</v>
      </c>
      <c r="I22" s="288">
        <f>E22*H22</f>
        <v>0</v>
      </c>
      <c r="J22" s="287">
        <v>0</v>
      </c>
      <c r="K22" s="288">
        <f>E22*J22</f>
        <v>0</v>
      </c>
      <c r="O22" s="280">
        <v>2</v>
      </c>
      <c r="AA22" s="249">
        <v>1</v>
      </c>
      <c r="AB22" s="249">
        <v>1</v>
      </c>
      <c r="AC22" s="249">
        <v>1</v>
      </c>
      <c r="AZ22" s="249">
        <v>1</v>
      </c>
      <c r="BA22" s="249">
        <f>IF(AZ22=1,G22,0)</f>
        <v>0</v>
      </c>
      <c r="BB22" s="249">
        <f>IF(AZ22=2,G22,0)</f>
        <v>0</v>
      </c>
      <c r="BC22" s="249">
        <f>IF(AZ22=3,G22,0)</f>
        <v>0</v>
      </c>
      <c r="BD22" s="249">
        <f>IF(AZ22=4,G22,0)</f>
        <v>0</v>
      </c>
      <c r="BE22" s="249">
        <f>IF(AZ22=5,G22,0)</f>
        <v>0</v>
      </c>
      <c r="CA22" s="280">
        <v>1</v>
      </c>
      <c r="CB22" s="280">
        <v>1</v>
      </c>
    </row>
    <row r="23" spans="1:15" ht="12.75">
      <c r="A23" s="289"/>
      <c r="B23" s="290"/>
      <c r="C23" s="291" t="s">
        <v>154</v>
      </c>
      <c r="D23" s="292"/>
      <c r="E23" s="292"/>
      <c r="F23" s="292"/>
      <c r="G23" s="293"/>
      <c r="I23" s="294"/>
      <c r="K23" s="294"/>
      <c r="L23" s="295" t="s">
        <v>154</v>
      </c>
      <c r="O23" s="280">
        <v>3</v>
      </c>
    </row>
    <row r="24" spans="1:15" ht="12.75">
      <c r="A24" s="289"/>
      <c r="B24" s="296"/>
      <c r="C24" s="297" t="s">
        <v>373</v>
      </c>
      <c r="D24" s="298"/>
      <c r="E24" s="299">
        <v>187.2</v>
      </c>
      <c r="F24" s="300"/>
      <c r="G24" s="301"/>
      <c r="H24" s="302"/>
      <c r="I24" s="294"/>
      <c r="J24" s="303"/>
      <c r="K24" s="294"/>
      <c r="M24" s="295" t="s">
        <v>373</v>
      </c>
      <c r="O24" s="280"/>
    </row>
    <row r="25" spans="1:80" ht="12.75">
      <c r="A25" s="281">
        <v>7</v>
      </c>
      <c r="B25" s="282" t="s">
        <v>156</v>
      </c>
      <c r="C25" s="283" t="s">
        <v>157</v>
      </c>
      <c r="D25" s="284" t="s">
        <v>146</v>
      </c>
      <c r="E25" s="285">
        <v>187.2</v>
      </c>
      <c r="F25" s="285">
        <v>0</v>
      </c>
      <c r="G25" s="286">
        <f>E25*F25</f>
        <v>0</v>
      </c>
      <c r="H25" s="287">
        <v>0</v>
      </c>
      <c r="I25" s="288">
        <f>E25*H25</f>
        <v>0</v>
      </c>
      <c r="J25" s="287">
        <v>0</v>
      </c>
      <c r="K25" s="288">
        <f>E25*J25</f>
        <v>0</v>
      </c>
      <c r="O25" s="280">
        <v>2</v>
      </c>
      <c r="AA25" s="249">
        <v>1</v>
      </c>
      <c r="AB25" s="249">
        <v>1</v>
      </c>
      <c r="AC25" s="249">
        <v>1</v>
      </c>
      <c r="AZ25" s="249">
        <v>1</v>
      </c>
      <c r="BA25" s="249">
        <f>IF(AZ25=1,G25,0)</f>
        <v>0</v>
      </c>
      <c r="BB25" s="249">
        <f>IF(AZ25=2,G25,0)</f>
        <v>0</v>
      </c>
      <c r="BC25" s="249">
        <f>IF(AZ25=3,G25,0)</f>
        <v>0</v>
      </c>
      <c r="BD25" s="249">
        <f>IF(AZ25=4,G25,0)</f>
        <v>0</v>
      </c>
      <c r="BE25" s="249">
        <f>IF(AZ25=5,G25,0)</f>
        <v>0</v>
      </c>
      <c r="CA25" s="280">
        <v>1</v>
      </c>
      <c r="CB25" s="280">
        <v>1</v>
      </c>
    </row>
    <row r="26" spans="1:15" ht="12.75">
      <c r="A26" s="289"/>
      <c r="B26" s="290"/>
      <c r="C26" s="291" t="s">
        <v>158</v>
      </c>
      <c r="D26" s="292"/>
      <c r="E26" s="292"/>
      <c r="F26" s="292"/>
      <c r="G26" s="293"/>
      <c r="I26" s="294"/>
      <c r="K26" s="294"/>
      <c r="L26" s="295" t="s">
        <v>158</v>
      </c>
      <c r="O26" s="280">
        <v>3</v>
      </c>
    </row>
    <row r="27" spans="1:15" ht="12.75">
      <c r="A27" s="289"/>
      <c r="B27" s="296"/>
      <c r="C27" s="297" t="s">
        <v>373</v>
      </c>
      <c r="D27" s="298"/>
      <c r="E27" s="299">
        <v>187.2</v>
      </c>
      <c r="F27" s="300"/>
      <c r="G27" s="301"/>
      <c r="H27" s="302"/>
      <c r="I27" s="294"/>
      <c r="J27" s="303"/>
      <c r="K27" s="294"/>
      <c r="M27" s="295" t="s">
        <v>373</v>
      </c>
      <c r="O27" s="280"/>
    </row>
    <row r="28" spans="1:80" ht="12.75">
      <c r="A28" s="281">
        <v>8</v>
      </c>
      <c r="B28" s="282" t="s">
        <v>159</v>
      </c>
      <c r="C28" s="283" t="s">
        <v>160</v>
      </c>
      <c r="D28" s="284" t="s">
        <v>146</v>
      </c>
      <c r="E28" s="285">
        <v>187.2</v>
      </c>
      <c r="F28" s="285">
        <v>0</v>
      </c>
      <c r="G28" s="286">
        <f>E28*F28</f>
        <v>0</v>
      </c>
      <c r="H28" s="287">
        <v>0</v>
      </c>
      <c r="I28" s="288">
        <f>E28*H28</f>
        <v>0</v>
      </c>
      <c r="J28" s="287">
        <v>0</v>
      </c>
      <c r="K28" s="288">
        <f>E28*J28</f>
        <v>0</v>
      </c>
      <c r="O28" s="280">
        <v>2</v>
      </c>
      <c r="AA28" s="249">
        <v>1</v>
      </c>
      <c r="AB28" s="249">
        <v>1</v>
      </c>
      <c r="AC28" s="249">
        <v>1</v>
      </c>
      <c r="AZ28" s="249">
        <v>1</v>
      </c>
      <c r="BA28" s="249">
        <f>IF(AZ28=1,G28,0)</f>
        <v>0</v>
      </c>
      <c r="BB28" s="249">
        <f>IF(AZ28=2,G28,0)</f>
        <v>0</v>
      </c>
      <c r="BC28" s="249">
        <f>IF(AZ28=3,G28,0)</f>
        <v>0</v>
      </c>
      <c r="BD28" s="249">
        <f>IF(AZ28=4,G28,0)</f>
        <v>0</v>
      </c>
      <c r="BE28" s="249">
        <f>IF(AZ28=5,G28,0)</f>
        <v>0</v>
      </c>
      <c r="CA28" s="280">
        <v>1</v>
      </c>
      <c r="CB28" s="280">
        <v>1</v>
      </c>
    </row>
    <row r="29" spans="1:15" ht="12.75">
      <c r="A29" s="289"/>
      <c r="B29" s="290"/>
      <c r="C29" s="291" t="s">
        <v>151</v>
      </c>
      <c r="D29" s="292"/>
      <c r="E29" s="292"/>
      <c r="F29" s="292"/>
      <c r="G29" s="293"/>
      <c r="I29" s="294"/>
      <c r="K29" s="294"/>
      <c r="L29" s="295" t="s">
        <v>151</v>
      </c>
      <c r="O29" s="280">
        <v>3</v>
      </c>
    </row>
    <row r="30" spans="1:15" ht="12.75">
      <c r="A30" s="289"/>
      <c r="B30" s="290"/>
      <c r="C30" s="291" t="s">
        <v>161</v>
      </c>
      <c r="D30" s="292"/>
      <c r="E30" s="292"/>
      <c r="F30" s="292"/>
      <c r="G30" s="293"/>
      <c r="I30" s="294"/>
      <c r="K30" s="294"/>
      <c r="L30" s="295" t="s">
        <v>161</v>
      </c>
      <c r="O30" s="280">
        <v>3</v>
      </c>
    </row>
    <row r="31" spans="1:15" ht="12.75">
      <c r="A31" s="289"/>
      <c r="B31" s="296"/>
      <c r="C31" s="297" t="s">
        <v>373</v>
      </c>
      <c r="D31" s="298"/>
      <c r="E31" s="299">
        <v>187.2</v>
      </c>
      <c r="F31" s="300"/>
      <c r="G31" s="301"/>
      <c r="H31" s="302"/>
      <c r="I31" s="294"/>
      <c r="J31" s="303"/>
      <c r="K31" s="294"/>
      <c r="M31" s="295" t="s">
        <v>373</v>
      </c>
      <c r="O31" s="280"/>
    </row>
    <row r="32" spans="1:80" ht="12.75">
      <c r="A32" s="281">
        <v>9</v>
      </c>
      <c r="B32" s="282" t="s">
        <v>165</v>
      </c>
      <c r="C32" s="283" t="s">
        <v>166</v>
      </c>
      <c r="D32" s="284" t="s">
        <v>146</v>
      </c>
      <c r="E32" s="285">
        <v>187.2</v>
      </c>
      <c r="F32" s="285">
        <v>0</v>
      </c>
      <c r="G32" s="286">
        <f>E32*F32</f>
        <v>0</v>
      </c>
      <c r="H32" s="287">
        <v>0</v>
      </c>
      <c r="I32" s="288">
        <f>E32*H32</f>
        <v>0</v>
      </c>
      <c r="J32" s="287">
        <v>0</v>
      </c>
      <c r="K32" s="288">
        <f>E32*J32</f>
        <v>0</v>
      </c>
      <c r="O32" s="280">
        <v>2</v>
      </c>
      <c r="AA32" s="249">
        <v>1</v>
      </c>
      <c r="AB32" s="249">
        <v>1</v>
      </c>
      <c r="AC32" s="249">
        <v>1</v>
      </c>
      <c r="AZ32" s="249">
        <v>1</v>
      </c>
      <c r="BA32" s="249">
        <f>IF(AZ32=1,G32,0)</f>
        <v>0</v>
      </c>
      <c r="BB32" s="249">
        <f>IF(AZ32=2,G32,0)</f>
        <v>0</v>
      </c>
      <c r="BC32" s="249">
        <f>IF(AZ32=3,G32,0)</f>
        <v>0</v>
      </c>
      <c r="BD32" s="249">
        <f>IF(AZ32=4,G32,0)</f>
        <v>0</v>
      </c>
      <c r="BE32" s="249">
        <f>IF(AZ32=5,G32,0)</f>
        <v>0</v>
      </c>
      <c r="CA32" s="280">
        <v>1</v>
      </c>
      <c r="CB32" s="280">
        <v>1</v>
      </c>
    </row>
    <row r="33" spans="1:15" ht="12.75">
      <c r="A33" s="289"/>
      <c r="B33" s="290"/>
      <c r="C33" s="291" t="s">
        <v>151</v>
      </c>
      <c r="D33" s="292"/>
      <c r="E33" s="292"/>
      <c r="F33" s="292"/>
      <c r="G33" s="293"/>
      <c r="I33" s="294"/>
      <c r="K33" s="294"/>
      <c r="L33" s="295" t="s">
        <v>151</v>
      </c>
      <c r="O33" s="280">
        <v>3</v>
      </c>
    </row>
    <row r="34" spans="1:15" ht="12.75">
      <c r="A34" s="289"/>
      <c r="B34" s="290"/>
      <c r="C34" s="291" t="s">
        <v>167</v>
      </c>
      <c r="D34" s="292"/>
      <c r="E34" s="292"/>
      <c r="F34" s="292"/>
      <c r="G34" s="293"/>
      <c r="I34" s="294"/>
      <c r="K34" s="294"/>
      <c r="L34" s="295" t="s">
        <v>167</v>
      </c>
      <c r="O34" s="280">
        <v>3</v>
      </c>
    </row>
    <row r="35" spans="1:15" ht="12.75">
      <c r="A35" s="289"/>
      <c r="B35" s="296"/>
      <c r="C35" s="297" t="s">
        <v>373</v>
      </c>
      <c r="D35" s="298"/>
      <c r="E35" s="299">
        <v>187.2</v>
      </c>
      <c r="F35" s="300"/>
      <c r="G35" s="301"/>
      <c r="H35" s="302"/>
      <c r="I35" s="294"/>
      <c r="J35" s="303"/>
      <c r="K35" s="294"/>
      <c r="M35" s="295" t="s">
        <v>373</v>
      </c>
      <c r="O35" s="280"/>
    </row>
    <row r="36" spans="1:80" ht="12.75">
      <c r="A36" s="281">
        <v>10</v>
      </c>
      <c r="B36" s="282" t="s">
        <v>168</v>
      </c>
      <c r="C36" s="283" t="s">
        <v>169</v>
      </c>
      <c r="D36" s="284" t="s">
        <v>146</v>
      </c>
      <c r="E36" s="285">
        <v>18</v>
      </c>
      <c r="F36" s="285">
        <v>0</v>
      </c>
      <c r="G36" s="286">
        <f>E36*F36</f>
        <v>0</v>
      </c>
      <c r="H36" s="287">
        <v>0</v>
      </c>
      <c r="I36" s="288">
        <f>E36*H36</f>
        <v>0</v>
      </c>
      <c r="J36" s="287">
        <v>0</v>
      </c>
      <c r="K36" s="288">
        <f>E36*J36</f>
        <v>0</v>
      </c>
      <c r="O36" s="280">
        <v>2</v>
      </c>
      <c r="AA36" s="249">
        <v>2</v>
      </c>
      <c r="AB36" s="249">
        <v>1</v>
      </c>
      <c r="AC36" s="249">
        <v>1</v>
      </c>
      <c r="AZ36" s="249">
        <v>1</v>
      </c>
      <c r="BA36" s="249">
        <f>IF(AZ36=1,G36,0)</f>
        <v>0</v>
      </c>
      <c r="BB36" s="249">
        <f>IF(AZ36=2,G36,0)</f>
        <v>0</v>
      </c>
      <c r="BC36" s="249">
        <f>IF(AZ36=3,G36,0)</f>
        <v>0</v>
      </c>
      <c r="BD36" s="249">
        <f>IF(AZ36=4,G36,0)</f>
        <v>0</v>
      </c>
      <c r="BE36" s="249">
        <f>IF(AZ36=5,G36,0)</f>
        <v>0</v>
      </c>
      <c r="CA36" s="280">
        <v>2</v>
      </c>
      <c r="CB36" s="280">
        <v>1</v>
      </c>
    </row>
    <row r="37" spans="1:15" ht="12.75">
      <c r="A37" s="289"/>
      <c r="B37" s="290"/>
      <c r="C37" s="291" t="s">
        <v>170</v>
      </c>
      <c r="D37" s="292"/>
      <c r="E37" s="292"/>
      <c r="F37" s="292"/>
      <c r="G37" s="293"/>
      <c r="I37" s="294"/>
      <c r="K37" s="294"/>
      <c r="L37" s="295" t="s">
        <v>170</v>
      </c>
      <c r="O37" s="280">
        <v>3</v>
      </c>
    </row>
    <row r="38" spans="1:15" ht="12.75">
      <c r="A38" s="289"/>
      <c r="B38" s="296"/>
      <c r="C38" s="297" t="s">
        <v>374</v>
      </c>
      <c r="D38" s="298"/>
      <c r="E38" s="299">
        <v>18</v>
      </c>
      <c r="F38" s="300"/>
      <c r="G38" s="301"/>
      <c r="H38" s="302"/>
      <c r="I38" s="294"/>
      <c r="J38" s="303"/>
      <c r="K38" s="294"/>
      <c r="M38" s="295" t="s">
        <v>374</v>
      </c>
      <c r="O38" s="280"/>
    </row>
    <row r="39" spans="1:80" ht="22.5">
      <c r="A39" s="281">
        <v>11</v>
      </c>
      <c r="B39" s="282" t="s">
        <v>172</v>
      </c>
      <c r="C39" s="283" t="s">
        <v>173</v>
      </c>
      <c r="D39" s="284" t="s">
        <v>174</v>
      </c>
      <c r="E39" s="285">
        <v>90</v>
      </c>
      <c r="F39" s="285">
        <v>0</v>
      </c>
      <c r="G39" s="286">
        <f>E39*F39</f>
        <v>0</v>
      </c>
      <c r="H39" s="287">
        <v>3E-05</v>
      </c>
      <c r="I39" s="288">
        <f>E39*H39</f>
        <v>0.0027</v>
      </c>
      <c r="J39" s="287">
        <v>0</v>
      </c>
      <c r="K39" s="288">
        <f>E39*J39</f>
        <v>0</v>
      </c>
      <c r="O39" s="280">
        <v>2</v>
      </c>
      <c r="AA39" s="249">
        <v>2</v>
      </c>
      <c r="AB39" s="249">
        <v>1</v>
      </c>
      <c r="AC39" s="249">
        <v>1</v>
      </c>
      <c r="AZ39" s="249">
        <v>1</v>
      </c>
      <c r="BA39" s="249">
        <f>IF(AZ39=1,G39,0)</f>
        <v>0</v>
      </c>
      <c r="BB39" s="249">
        <f>IF(AZ39=2,G39,0)</f>
        <v>0</v>
      </c>
      <c r="BC39" s="249">
        <f>IF(AZ39=3,G39,0)</f>
        <v>0</v>
      </c>
      <c r="BD39" s="249">
        <f>IF(AZ39=4,G39,0)</f>
        <v>0</v>
      </c>
      <c r="BE39" s="249">
        <f>IF(AZ39=5,G39,0)</f>
        <v>0</v>
      </c>
      <c r="CA39" s="280">
        <v>2</v>
      </c>
      <c r="CB39" s="280">
        <v>1</v>
      </c>
    </row>
    <row r="40" spans="1:80" ht="22.5">
      <c r="A40" s="281">
        <v>12</v>
      </c>
      <c r="B40" s="282" t="s">
        <v>175</v>
      </c>
      <c r="C40" s="283" t="s">
        <v>176</v>
      </c>
      <c r="D40" s="284" t="s">
        <v>141</v>
      </c>
      <c r="E40" s="285">
        <v>1</v>
      </c>
      <c r="F40" s="285">
        <v>0</v>
      </c>
      <c r="G40" s="286">
        <f>E40*F40</f>
        <v>0</v>
      </c>
      <c r="H40" s="287">
        <v>0.02758</v>
      </c>
      <c r="I40" s="288">
        <f>E40*H40</f>
        <v>0.02758</v>
      </c>
      <c r="J40" s="287">
        <v>0</v>
      </c>
      <c r="K40" s="288">
        <f>E40*J40</f>
        <v>0</v>
      </c>
      <c r="O40" s="280">
        <v>2</v>
      </c>
      <c r="AA40" s="249">
        <v>2</v>
      </c>
      <c r="AB40" s="249">
        <v>1</v>
      </c>
      <c r="AC40" s="249">
        <v>1</v>
      </c>
      <c r="AZ40" s="249">
        <v>1</v>
      </c>
      <c r="BA40" s="249">
        <f>IF(AZ40=1,G40,0)</f>
        <v>0</v>
      </c>
      <c r="BB40" s="249">
        <f>IF(AZ40=2,G40,0)</f>
        <v>0</v>
      </c>
      <c r="BC40" s="249">
        <f>IF(AZ40=3,G40,0)</f>
        <v>0</v>
      </c>
      <c r="BD40" s="249">
        <f>IF(AZ40=4,G40,0)</f>
        <v>0</v>
      </c>
      <c r="BE40" s="249">
        <f>IF(AZ40=5,G40,0)</f>
        <v>0</v>
      </c>
      <c r="CA40" s="280">
        <v>2</v>
      </c>
      <c r="CB40" s="280">
        <v>1</v>
      </c>
    </row>
    <row r="41" spans="1:15" ht="12.75">
      <c r="A41" s="289"/>
      <c r="B41" s="290"/>
      <c r="C41" s="291" t="s">
        <v>375</v>
      </c>
      <c r="D41" s="292"/>
      <c r="E41" s="292"/>
      <c r="F41" s="292"/>
      <c r="G41" s="293"/>
      <c r="I41" s="294"/>
      <c r="K41" s="294"/>
      <c r="L41" s="295" t="s">
        <v>375</v>
      </c>
      <c r="O41" s="280">
        <v>3</v>
      </c>
    </row>
    <row r="42" spans="1:80" ht="12.75">
      <c r="A42" s="281">
        <v>13</v>
      </c>
      <c r="B42" s="282" t="s">
        <v>178</v>
      </c>
      <c r="C42" s="283" t="s">
        <v>179</v>
      </c>
      <c r="D42" s="284" t="s">
        <v>146</v>
      </c>
      <c r="E42" s="285">
        <v>187.2</v>
      </c>
      <c r="F42" s="285">
        <v>0</v>
      </c>
      <c r="G42" s="286">
        <f>E42*F42</f>
        <v>0</v>
      </c>
      <c r="H42" s="287">
        <v>0</v>
      </c>
      <c r="I42" s="288">
        <f>E42*H42</f>
        <v>0</v>
      </c>
      <c r="J42" s="287"/>
      <c r="K42" s="288">
        <f>E42*J42</f>
        <v>0</v>
      </c>
      <c r="O42" s="280">
        <v>2</v>
      </c>
      <c r="AA42" s="249">
        <v>12</v>
      </c>
      <c r="AB42" s="249">
        <v>0</v>
      </c>
      <c r="AC42" s="249">
        <v>1</v>
      </c>
      <c r="AZ42" s="249">
        <v>1</v>
      </c>
      <c r="BA42" s="249">
        <f>IF(AZ42=1,G42,0)</f>
        <v>0</v>
      </c>
      <c r="BB42" s="249">
        <f>IF(AZ42=2,G42,0)</f>
        <v>0</v>
      </c>
      <c r="BC42" s="249">
        <f>IF(AZ42=3,G42,0)</f>
        <v>0</v>
      </c>
      <c r="BD42" s="249">
        <f>IF(AZ42=4,G42,0)</f>
        <v>0</v>
      </c>
      <c r="BE42" s="249">
        <f>IF(AZ42=5,G42,0)</f>
        <v>0</v>
      </c>
      <c r="CA42" s="280">
        <v>12</v>
      </c>
      <c r="CB42" s="280">
        <v>0</v>
      </c>
    </row>
    <row r="43" spans="1:15" ht="12.75">
      <c r="A43" s="289"/>
      <c r="B43" s="296"/>
      <c r="C43" s="297" t="s">
        <v>373</v>
      </c>
      <c r="D43" s="298"/>
      <c r="E43" s="299">
        <v>187.2</v>
      </c>
      <c r="F43" s="300"/>
      <c r="G43" s="301"/>
      <c r="H43" s="302"/>
      <c r="I43" s="294"/>
      <c r="J43" s="303"/>
      <c r="K43" s="294"/>
      <c r="M43" s="295" t="s">
        <v>373</v>
      </c>
      <c r="O43" s="280"/>
    </row>
    <row r="44" spans="1:80" ht="12.75">
      <c r="A44" s="281">
        <v>14</v>
      </c>
      <c r="B44" s="282" t="s">
        <v>376</v>
      </c>
      <c r="C44" s="283" t="s">
        <v>377</v>
      </c>
      <c r="D44" s="284" t="s">
        <v>185</v>
      </c>
      <c r="E44" s="285">
        <v>65</v>
      </c>
      <c r="F44" s="285">
        <v>0</v>
      </c>
      <c r="G44" s="286">
        <f>E44*F44</f>
        <v>0</v>
      </c>
      <c r="H44" s="287">
        <v>0</v>
      </c>
      <c r="I44" s="288">
        <f>E44*H44</f>
        <v>0</v>
      </c>
      <c r="J44" s="287"/>
      <c r="K44" s="288">
        <f>E44*J44</f>
        <v>0</v>
      </c>
      <c r="O44" s="280">
        <v>2</v>
      </c>
      <c r="AA44" s="249">
        <v>12</v>
      </c>
      <c r="AB44" s="249">
        <v>0</v>
      </c>
      <c r="AC44" s="249">
        <v>69</v>
      </c>
      <c r="AZ44" s="249">
        <v>1</v>
      </c>
      <c r="BA44" s="249">
        <f>IF(AZ44=1,G44,0)</f>
        <v>0</v>
      </c>
      <c r="BB44" s="249">
        <f>IF(AZ44=2,G44,0)</f>
        <v>0</v>
      </c>
      <c r="BC44" s="249">
        <f>IF(AZ44=3,G44,0)</f>
        <v>0</v>
      </c>
      <c r="BD44" s="249">
        <f>IF(AZ44=4,G44,0)</f>
        <v>0</v>
      </c>
      <c r="BE44" s="249">
        <f>IF(AZ44=5,G44,0)</f>
        <v>0</v>
      </c>
      <c r="CA44" s="280">
        <v>12</v>
      </c>
      <c r="CB44" s="280">
        <v>0</v>
      </c>
    </row>
    <row r="45" spans="1:57" ht="12.75">
      <c r="A45" s="304"/>
      <c r="B45" s="305" t="s">
        <v>96</v>
      </c>
      <c r="C45" s="306" t="s">
        <v>138</v>
      </c>
      <c r="D45" s="307"/>
      <c r="E45" s="308"/>
      <c r="F45" s="309"/>
      <c r="G45" s="310">
        <f>SUM(G7:G44)</f>
        <v>0</v>
      </c>
      <c r="H45" s="311"/>
      <c r="I45" s="312">
        <f>SUM(I7:I44)</f>
        <v>0.03053</v>
      </c>
      <c r="J45" s="311"/>
      <c r="K45" s="312">
        <f>SUM(K7:K44)</f>
        <v>0</v>
      </c>
      <c r="O45" s="280">
        <v>4</v>
      </c>
      <c r="BA45" s="313">
        <f>SUM(BA7:BA44)</f>
        <v>0</v>
      </c>
      <c r="BB45" s="313">
        <f>SUM(BB7:BB44)</f>
        <v>0</v>
      </c>
      <c r="BC45" s="313">
        <f>SUM(BC7:BC44)</f>
        <v>0</v>
      </c>
      <c r="BD45" s="313">
        <f>SUM(BD7:BD44)</f>
        <v>0</v>
      </c>
      <c r="BE45" s="313">
        <f>SUM(BE7:BE44)</f>
        <v>0</v>
      </c>
    </row>
    <row r="46" spans="1:15" ht="12.75">
      <c r="A46" s="270" t="s">
        <v>93</v>
      </c>
      <c r="B46" s="271" t="s">
        <v>180</v>
      </c>
      <c r="C46" s="272" t="s">
        <v>181</v>
      </c>
      <c r="D46" s="273"/>
      <c r="E46" s="274"/>
      <c r="F46" s="274"/>
      <c r="G46" s="275"/>
      <c r="H46" s="276"/>
      <c r="I46" s="277"/>
      <c r="J46" s="278"/>
      <c r="K46" s="279"/>
      <c r="O46" s="280">
        <v>1</v>
      </c>
    </row>
    <row r="47" spans="1:80" ht="12.75">
      <c r="A47" s="281">
        <v>15</v>
      </c>
      <c r="B47" s="282" t="s">
        <v>183</v>
      </c>
      <c r="C47" s="283" t="s">
        <v>184</v>
      </c>
      <c r="D47" s="284" t="s">
        <v>185</v>
      </c>
      <c r="E47" s="285">
        <v>80</v>
      </c>
      <c r="F47" s="285">
        <v>0</v>
      </c>
      <c r="G47" s="286">
        <f>E47*F47</f>
        <v>0</v>
      </c>
      <c r="H47" s="287">
        <v>0.22107</v>
      </c>
      <c r="I47" s="288">
        <f>E47*H47</f>
        <v>17.6856</v>
      </c>
      <c r="J47" s="287">
        <v>0</v>
      </c>
      <c r="K47" s="288">
        <f>E47*J47</f>
        <v>0</v>
      </c>
      <c r="O47" s="280">
        <v>2</v>
      </c>
      <c r="AA47" s="249">
        <v>1</v>
      </c>
      <c r="AB47" s="249">
        <v>1</v>
      </c>
      <c r="AC47" s="249">
        <v>1</v>
      </c>
      <c r="AZ47" s="249">
        <v>1</v>
      </c>
      <c r="BA47" s="249">
        <f>IF(AZ47=1,G47,0)</f>
        <v>0</v>
      </c>
      <c r="BB47" s="249">
        <f>IF(AZ47=2,G47,0)</f>
        <v>0</v>
      </c>
      <c r="BC47" s="249">
        <f>IF(AZ47=3,G47,0)</f>
        <v>0</v>
      </c>
      <c r="BD47" s="249">
        <f>IF(AZ47=4,G47,0)</f>
        <v>0</v>
      </c>
      <c r="BE47" s="249">
        <f>IF(AZ47=5,G47,0)</f>
        <v>0</v>
      </c>
      <c r="CA47" s="280">
        <v>1</v>
      </c>
      <c r="CB47" s="280">
        <v>1</v>
      </c>
    </row>
    <row r="48" spans="1:80" ht="12.75">
      <c r="A48" s="281">
        <v>16</v>
      </c>
      <c r="B48" s="282" t="s">
        <v>186</v>
      </c>
      <c r="C48" s="283" t="s">
        <v>187</v>
      </c>
      <c r="D48" s="284" t="s">
        <v>174</v>
      </c>
      <c r="E48" s="285">
        <v>136</v>
      </c>
      <c r="F48" s="285">
        <v>0</v>
      </c>
      <c r="G48" s="286">
        <f>E48*F48</f>
        <v>0</v>
      </c>
      <c r="H48" s="287">
        <v>0.00018</v>
      </c>
      <c r="I48" s="288">
        <f>E48*H48</f>
        <v>0.024480000000000002</v>
      </c>
      <c r="J48" s="287">
        <v>0</v>
      </c>
      <c r="K48" s="288">
        <f>E48*J48</f>
        <v>0</v>
      </c>
      <c r="O48" s="280">
        <v>2</v>
      </c>
      <c r="AA48" s="249">
        <v>1</v>
      </c>
      <c r="AB48" s="249">
        <v>1</v>
      </c>
      <c r="AC48" s="249">
        <v>1</v>
      </c>
      <c r="AZ48" s="249">
        <v>1</v>
      </c>
      <c r="BA48" s="249">
        <f>IF(AZ48=1,G48,0)</f>
        <v>0</v>
      </c>
      <c r="BB48" s="249">
        <f>IF(AZ48=2,G48,0)</f>
        <v>0</v>
      </c>
      <c r="BC48" s="249">
        <f>IF(AZ48=3,G48,0)</f>
        <v>0</v>
      </c>
      <c r="BD48" s="249">
        <f>IF(AZ48=4,G48,0)</f>
        <v>0</v>
      </c>
      <c r="BE48" s="249">
        <f>IF(AZ48=5,G48,0)</f>
        <v>0</v>
      </c>
      <c r="CA48" s="280">
        <v>1</v>
      </c>
      <c r="CB48" s="280">
        <v>1</v>
      </c>
    </row>
    <row r="49" spans="1:15" ht="12.75">
      <c r="A49" s="289"/>
      <c r="B49" s="296"/>
      <c r="C49" s="297" t="s">
        <v>378</v>
      </c>
      <c r="D49" s="298"/>
      <c r="E49" s="299">
        <v>136</v>
      </c>
      <c r="F49" s="300"/>
      <c r="G49" s="301"/>
      <c r="H49" s="302"/>
      <c r="I49" s="294"/>
      <c r="J49" s="303"/>
      <c r="K49" s="294"/>
      <c r="M49" s="295" t="s">
        <v>378</v>
      </c>
      <c r="O49" s="280"/>
    </row>
    <row r="50" spans="1:80" ht="12.75">
      <c r="A50" s="281">
        <v>17</v>
      </c>
      <c r="B50" s="282" t="s">
        <v>189</v>
      </c>
      <c r="C50" s="283" t="s">
        <v>190</v>
      </c>
      <c r="D50" s="284" t="s">
        <v>174</v>
      </c>
      <c r="E50" s="285">
        <v>24</v>
      </c>
      <c r="F50" s="285">
        <v>0</v>
      </c>
      <c r="G50" s="286">
        <f>E50*F50</f>
        <v>0</v>
      </c>
      <c r="H50" s="287">
        <v>0</v>
      </c>
      <c r="I50" s="288">
        <f>E50*H50</f>
        <v>0</v>
      </c>
      <c r="J50" s="287"/>
      <c r="K50" s="288">
        <f>E50*J50</f>
        <v>0</v>
      </c>
      <c r="O50" s="280">
        <v>2</v>
      </c>
      <c r="AA50" s="249">
        <v>12</v>
      </c>
      <c r="AB50" s="249">
        <v>0</v>
      </c>
      <c r="AC50" s="249">
        <v>2</v>
      </c>
      <c r="AZ50" s="249">
        <v>1</v>
      </c>
      <c r="BA50" s="249">
        <f>IF(AZ50=1,G50,0)</f>
        <v>0</v>
      </c>
      <c r="BB50" s="249">
        <f>IF(AZ50=2,G50,0)</f>
        <v>0</v>
      </c>
      <c r="BC50" s="249">
        <f>IF(AZ50=3,G50,0)</f>
        <v>0</v>
      </c>
      <c r="BD50" s="249">
        <f>IF(AZ50=4,G50,0)</f>
        <v>0</v>
      </c>
      <c r="BE50" s="249">
        <f>IF(AZ50=5,G50,0)</f>
        <v>0</v>
      </c>
      <c r="CA50" s="280">
        <v>12</v>
      </c>
      <c r="CB50" s="280">
        <v>0</v>
      </c>
    </row>
    <row r="51" spans="1:15" ht="12.75">
      <c r="A51" s="289"/>
      <c r="B51" s="296"/>
      <c r="C51" s="297" t="s">
        <v>379</v>
      </c>
      <c r="D51" s="298"/>
      <c r="E51" s="299">
        <v>24</v>
      </c>
      <c r="F51" s="300"/>
      <c r="G51" s="301"/>
      <c r="H51" s="302"/>
      <c r="I51" s="294"/>
      <c r="J51" s="303"/>
      <c r="K51" s="294"/>
      <c r="M51" s="295" t="s">
        <v>379</v>
      </c>
      <c r="O51" s="280"/>
    </row>
    <row r="52" spans="1:80" ht="12.75">
      <c r="A52" s="281">
        <v>18</v>
      </c>
      <c r="B52" s="282" t="s">
        <v>192</v>
      </c>
      <c r="C52" s="283" t="s">
        <v>193</v>
      </c>
      <c r="D52" s="284" t="s">
        <v>185</v>
      </c>
      <c r="E52" s="285">
        <v>80</v>
      </c>
      <c r="F52" s="285">
        <v>0</v>
      </c>
      <c r="G52" s="286">
        <f>E52*F52</f>
        <v>0</v>
      </c>
      <c r="H52" s="287">
        <v>0.00048</v>
      </c>
      <c r="I52" s="288">
        <f>E52*H52</f>
        <v>0.038400000000000004</v>
      </c>
      <c r="J52" s="287"/>
      <c r="K52" s="288">
        <f>E52*J52</f>
        <v>0</v>
      </c>
      <c r="O52" s="280">
        <v>2</v>
      </c>
      <c r="AA52" s="249">
        <v>12</v>
      </c>
      <c r="AB52" s="249">
        <v>0</v>
      </c>
      <c r="AC52" s="249">
        <v>3</v>
      </c>
      <c r="AZ52" s="249">
        <v>1</v>
      </c>
      <c r="BA52" s="249">
        <f>IF(AZ52=1,G52,0)</f>
        <v>0</v>
      </c>
      <c r="BB52" s="249">
        <f>IF(AZ52=2,G52,0)</f>
        <v>0</v>
      </c>
      <c r="BC52" s="249">
        <f>IF(AZ52=3,G52,0)</f>
        <v>0</v>
      </c>
      <c r="BD52" s="249">
        <f>IF(AZ52=4,G52,0)</f>
        <v>0</v>
      </c>
      <c r="BE52" s="249">
        <f>IF(AZ52=5,G52,0)</f>
        <v>0</v>
      </c>
      <c r="CA52" s="280">
        <v>12</v>
      </c>
      <c r="CB52" s="280">
        <v>0</v>
      </c>
    </row>
    <row r="53" spans="1:15" ht="12.75">
      <c r="A53" s="289"/>
      <c r="B53" s="290"/>
      <c r="C53" s="291" t="s">
        <v>194</v>
      </c>
      <c r="D53" s="292"/>
      <c r="E53" s="292"/>
      <c r="F53" s="292"/>
      <c r="G53" s="293"/>
      <c r="I53" s="294"/>
      <c r="K53" s="294"/>
      <c r="L53" s="295" t="s">
        <v>194</v>
      </c>
      <c r="O53" s="280">
        <v>3</v>
      </c>
    </row>
    <row r="54" spans="1:15" ht="12.75">
      <c r="A54" s="289"/>
      <c r="B54" s="290"/>
      <c r="C54" s="291" t="s">
        <v>195</v>
      </c>
      <c r="D54" s="292"/>
      <c r="E54" s="292"/>
      <c r="F54" s="292"/>
      <c r="G54" s="293"/>
      <c r="I54" s="294"/>
      <c r="K54" s="294"/>
      <c r="L54" s="295" t="s">
        <v>195</v>
      </c>
      <c r="O54" s="280">
        <v>3</v>
      </c>
    </row>
    <row r="55" spans="1:80" ht="22.5">
      <c r="A55" s="281">
        <v>19</v>
      </c>
      <c r="B55" s="282" t="s">
        <v>196</v>
      </c>
      <c r="C55" s="283" t="s">
        <v>197</v>
      </c>
      <c r="D55" s="284" t="s">
        <v>146</v>
      </c>
      <c r="E55" s="285">
        <v>8.9717</v>
      </c>
      <c r="F55" s="285">
        <v>0</v>
      </c>
      <c r="G55" s="286">
        <f>E55*F55</f>
        <v>0</v>
      </c>
      <c r="H55" s="287">
        <v>1.7034</v>
      </c>
      <c r="I55" s="288">
        <f>E55*H55</f>
        <v>15.282393780000001</v>
      </c>
      <c r="J55" s="287"/>
      <c r="K55" s="288">
        <f>E55*J55</f>
        <v>0</v>
      </c>
      <c r="O55" s="280">
        <v>2</v>
      </c>
      <c r="AA55" s="249">
        <v>12</v>
      </c>
      <c r="AB55" s="249">
        <v>0</v>
      </c>
      <c r="AC55" s="249">
        <v>4</v>
      </c>
      <c r="AZ55" s="249">
        <v>1</v>
      </c>
      <c r="BA55" s="249">
        <f>IF(AZ55=1,G55,0)</f>
        <v>0</v>
      </c>
      <c r="BB55" s="249">
        <f>IF(AZ55=2,G55,0)</f>
        <v>0</v>
      </c>
      <c r="BC55" s="249">
        <f>IF(AZ55=3,G55,0)</f>
        <v>0</v>
      </c>
      <c r="BD55" s="249">
        <f>IF(AZ55=4,G55,0)</f>
        <v>0</v>
      </c>
      <c r="BE55" s="249">
        <f>IF(AZ55=5,G55,0)</f>
        <v>0</v>
      </c>
      <c r="CA55" s="280">
        <v>12</v>
      </c>
      <c r="CB55" s="280">
        <v>0</v>
      </c>
    </row>
    <row r="56" spans="1:15" ht="12.75">
      <c r="A56" s="289"/>
      <c r="B56" s="296"/>
      <c r="C56" s="297" t="s">
        <v>380</v>
      </c>
      <c r="D56" s="298"/>
      <c r="E56" s="299">
        <v>9.6</v>
      </c>
      <c r="F56" s="300"/>
      <c r="G56" s="301"/>
      <c r="H56" s="302"/>
      <c r="I56" s="294"/>
      <c r="J56" s="303"/>
      <c r="K56" s="294"/>
      <c r="M56" s="295" t="s">
        <v>380</v>
      </c>
      <c r="O56" s="280"/>
    </row>
    <row r="57" spans="1:15" ht="12.75">
      <c r="A57" s="289"/>
      <c r="B57" s="296"/>
      <c r="C57" s="297" t="s">
        <v>381</v>
      </c>
      <c r="D57" s="298"/>
      <c r="E57" s="299">
        <v>-0.6283</v>
      </c>
      <c r="F57" s="300"/>
      <c r="G57" s="301"/>
      <c r="H57" s="302"/>
      <c r="I57" s="294"/>
      <c r="J57" s="303"/>
      <c r="K57" s="294"/>
      <c r="M57" s="295" t="s">
        <v>381</v>
      </c>
      <c r="O57" s="280"/>
    </row>
    <row r="58" spans="1:80" ht="12.75">
      <c r="A58" s="281">
        <v>20</v>
      </c>
      <c r="B58" s="282" t="s">
        <v>200</v>
      </c>
      <c r="C58" s="283" t="s">
        <v>201</v>
      </c>
      <c r="D58" s="284" t="s">
        <v>174</v>
      </c>
      <c r="E58" s="285">
        <v>136</v>
      </c>
      <c r="F58" s="285">
        <v>0</v>
      </c>
      <c r="G58" s="286">
        <f>E58*F58</f>
        <v>0</v>
      </c>
      <c r="H58" s="287">
        <v>0.00023</v>
      </c>
      <c r="I58" s="288">
        <f>E58*H58</f>
        <v>0.03128</v>
      </c>
      <c r="J58" s="287"/>
      <c r="K58" s="288">
        <f>E58*J58</f>
        <v>0</v>
      </c>
      <c r="O58" s="280">
        <v>2</v>
      </c>
      <c r="AA58" s="249">
        <v>3</v>
      </c>
      <c r="AB58" s="249">
        <v>1</v>
      </c>
      <c r="AC58" s="249">
        <v>67352027</v>
      </c>
      <c r="AZ58" s="249">
        <v>1</v>
      </c>
      <c r="BA58" s="249">
        <f>IF(AZ58=1,G58,0)</f>
        <v>0</v>
      </c>
      <c r="BB58" s="249">
        <f>IF(AZ58=2,G58,0)</f>
        <v>0</v>
      </c>
      <c r="BC58" s="249">
        <f>IF(AZ58=3,G58,0)</f>
        <v>0</v>
      </c>
      <c r="BD58" s="249">
        <f>IF(AZ58=4,G58,0)</f>
        <v>0</v>
      </c>
      <c r="BE58" s="249">
        <f>IF(AZ58=5,G58,0)</f>
        <v>0</v>
      </c>
      <c r="CA58" s="280">
        <v>3</v>
      </c>
      <c r="CB58" s="280">
        <v>1</v>
      </c>
    </row>
    <row r="59" spans="1:15" ht="12.75">
      <c r="A59" s="289"/>
      <c r="B59" s="296"/>
      <c r="C59" s="297" t="s">
        <v>378</v>
      </c>
      <c r="D59" s="298"/>
      <c r="E59" s="299">
        <v>136</v>
      </c>
      <c r="F59" s="300"/>
      <c r="G59" s="301"/>
      <c r="H59" s="302"/>
      <c r="I59" s="294"/>
      <c r="J59" s="303"/>
      <c r="K59" s="294"/>
      <c r="M59" s="295" t="s">
        <v>378</v>
      </c>
      <c r="O59" s="280"/>
    </row>
    <row r="60" spans="1:57" ht="12.75">
      <c r="A60" s="304"/>
      <c r="B60" s="305" t="s">
        <v>96</v>
      </c>
      <c r="C60" s="306" t="s">
        <v>182</v>
      </c>
      <c r="D60" s="307"/>
      <c r="E60" s="308"/>
      <c r="F60" s="309"/>
      <c r="G60" s="310">
        <f>SUM(G46:G59)</f>
        <v>0</v>
      </c>
      <c r="H60" s="311"/>
      <c r="I60" s="312">
        <f>SUM(I46:I59)</f>
        <v>33.06215378</v>
      </c>
      <c r="J60" s="311"/>
      <c r="K60" s="312">
        <f>SUM(K46:K59)</f>
        <v>0</v>
      </c>
      <c r="O60" s="280">
        <v>4</v>
      </c>
      <c r="BA60" s="313">
        <f>SUM(BA46:BA59)</f>
        <v>0</v>
      </c>
      <c r="BB60" s="313">
        <f>SUM(BB46:BB59)</f>
        <v>0</v>
      </c>
      <c r="BC60" s="313">
        <f>SUM(BC46:BC59)</f>
        <v>0</v>
      </c>
      <c r="BD60" s="313">
        <f>SUM(BD46:BD59)</f>
        <v>0</v>
      </c>
      <c r="BE60" s="313">
        <f>SUM(BE46:BE59)</f>
        <v>0</v>
      </c>
    </row>
    <row r="61" spans="1:15" ht="12.75">
      <c r="A61" s="270" t="s">
        <v>93</v>
      </c>
      <c r="B61" s="271" t="s">
        <v>202</v>
      </c>
      <c r="C61" s="272" t="s">
        <v>203</v>
      </c>
      <c r="D61" s="273"/>
      <c r="E61" s="274"/>
      <c r="F61" s="274"/>
      <c r="G61" s="275"/>
      <c r="H61" s="276"/>
      <c r="I61" s="277"/>
      <c r="J61" s="278"/>
      <c r="K61" s="279"/>
      <c r="O61" s="280">
        <v>1</v>
      </c>
    </row>
    <row r="62" spans="1:80" ht="12.75">
      <c r="A62" s="281">
        <v>21</v>
      </c>
      <c r="B62" s="282" t="s">
        <v>205</v>
      </c>
      <c r="C62" s="283" t="s">
        <v>206</v>
      </c>
      <c r="D62" s="284" t="s">
        <v>174</v>
      </c>
      <c r="E62" s="285">
        <v>49</v>
      </c>
      <c r="F62" s="285">
        <v>0</v>
      </c>
      <c r="G62" s="286">
        <f>E62*F62</f>
        <v>0</v>
      </c>
      <c r="H62" s="287">
        <v>0.08096</v>
      </c>
      <c r="I62" s="288">
        <f>E62*H62</f>
        <v>3.9670400000000003</v>
      </c>
      <c r="J62" s="287">
        <v>0</v>
      </c>
      <c r="K62" s="288">
        <f>E62*J62</f>
        <v>0</v>
      </c>
      <c r="O62" s="280">
        <v>2</v>
      </c>
      <c r="AA62" s="249">
        <v>1</v>
      </c>
      <c r="AB62" s="249">
        <v>1</v>
      </c>
      <c r="AC62" s="249">
        <v>1</v>
      </c>
      <c r="AZ62" s="249">
        <v>1</v>
      </c>
      <c r="BA62" s="249">
        <f>IF(AZ62=1,G62,0)</f>
        <v>0</v>
      </c>
      <c r="BB62" s="249">
        <f>IF(AZ62=2,G62,0)</f>
        <v>0</v>
      </c>
      <c r="BC62" s="249">
        <f>IF(AZ62=3,G62,0)</f>
        <v>0</v>
      </c>
      <c r="BD62" s="249">
        <f>IF(AZ62=4,G62,0)</f>
        <v>0</v>
      </c>
      <c r="BE62" s="249">
        <f>IF(AZ62=5,G62,0)</f>
        <v>0</v>
      </c>
      <c r="CA62" s="280">
        <v>1</v>
      </c>
      <c r="CB62" s="280">
        <v>1</v>
      </c>
    </row>
    <row r="63" spans="1:15" ht="12.75">
      <c r="A63" s="289"/>
      <c r="B63" s="290"/>
      <c r="C63" s="291" t="s">
        <v>207</v>
      </c>
      <c r="D63" s="292"/>
      <c r="E63" s="292"/>
      <c r="F63" s="292"/>
      <c r="G63" s="293"/>
      <c r="I63" s="294"/>
      <c r="K63" s="294"/>
      <c r="L63" s="295" t="s">
        <v>207</v>
      </c>
      <c r="O63" s="280">
        <v>3</v>
      </c>
    </row>
    <row r="64" spans="1:15" ht="12.75">
      <c r="A64" s="289"/>
      <c r="B64" s="296"/>
      <c r="C64" s="297" t="s">
        <v>382</v>
      </c>
      <c r="D64" s="298"/>
      <c r="E64" s="299">
        <v>49</v>
      </c>
      <c r="F64" s="300"/>
      <c r="G64" s="301"/>
      <c r="H64" s="302"/>
      <c r="I64" s="294"/>
      <c r="J64" s="303"/>
      <c r="K64" s="294"/>
      <c r="M64" s="295" t="s">
        <v>382</v>
      </c>
      <c r="O64" s="280"/>
    </row>
    <row r="65" spans="1:80" ht="12.75">
      <c r="A65" s="281">
        <v>22</v>
      </c>
      <c r="B65" s="282" t="s">
        <v>216</v>
      </c>
      <c r="C65" s="283" t="s">
        <v>217</v>
      </c>
      <c r="D65" s="284" t="s">
        <v>174</v>
      </c>
      <c r="E65" s="285">
        <v>624</v>
      </c>
      <c r="F65" s="285">
        <v>0</v>
      </c>
      <c r="G65" s="286">
        <f>E65*F65</f>
        <v>0</v>
      </c>
      <c r="H65" s="287">
        <v>0.3708</v>
      </c>
      <c r="I65" s="288">
        <f>E65*H65</f>
        <v>231.37920000000003</v>
      </c>
      <c r="J65" s="287">
        <v>0</v>
      </c>
      <c r="K65" s="288">
        <f>E65*J65</f>
        <v>0</v>
      </c>
      <c r="O65" s="280">
        <v>2</v>
      </c>
      <c r="AA65" s="249">
        <v>1</v>
      </c>
      <c r="AB65" s="249">
        <v>0</v>
      </c>
      <c r="AC65" s="249">
        <v>0</v>
      </c>
      <c r="AZ65" s="249">
        <v>1</v>
      </c>
      <c r="BA65" s="249">
        <f>IF(AZ65=1,G65,0)</f>
        <v>0</v>
      </c>
      <c r="BB65" s="249">
        <f>IF(AZ65=2,G65,0)</f>
        <v>0</v>
      </c>
      <c r="BC65" s="249">
        <f>IF(AZ65=3,G65,0)</f>
        <v>0</v>
      </c>
      <c r="BD65" s="249">
        <f>IF(AZ65=4,G65,0)</f>
        <v>0</v>
      </c>
      <c r="BE65" s="249">
        <f>IF(AZ65=5,G65,0)</f>
        <v>0</v>
      </c>
      <c r="CA65" s="280">
        <v>1</v>
      </c>
      <c r="CB65" s="280">
        <v>0</v>
      </c>
    </row>
    <row r="66" spans="1:15" ht="12.75">
      <c r="A66" s="289"/>
      <c r="B66" s="290"/>
      <c r="C66" s="291" t="s">
        <v>215</v>
      </c>
      <c r="D66" s="292"/>
      <c r="E66" s="292"/>
      <c r="F66" s="292"/>
      <c r="G66" s="293"/>
      <c r="I66" s="294"/>
      <c r="K66" s="294"/>
      <c r="L66" s="295" t="s">
        <v>215</v>
      </c>
      <c r="O66" s="280">
        <v>3</v>
      </c>
    </row>
    <row r="67" spans="1:15" ht="12.75">
      <c r="A67" s="289"/>
      <c r="B67" s="296"/>
      <c r="C67" s="297" t="s">
        <v>383</v>
      </c>
      <c r="D67" s="298"/>
      <c r="E67" s="299">
        <v>624</v>
      </c>
      <c r="F67" s="300"/>
      <c r="G67" s="301"/>
      <c r="H67" s="302"/>
      <c r="I67" s="294"/>
      <c r="J67" s="303"/>
      <c r="K67" s="294"/>
      <c r="M67" s="295" t="s">
        <v>383</v>
      </c>
      <c r="O67" s="280"/>
    </row>
    <row r="68" spans="1:80" ht="12.75">
      <c r="A68" s="281">
        <v>23</v>
      </c>
      <c r="B68" s="282" t="s">
        <v>222</v>
      </c>
      <c r="C68" s="283" t="s">
        <v>223</v>
      </c>
      <c r="D68" s="284" t="s">
        <v>174</v>
      </c>
      <c r="E68" s="285">
        <v>59</v>
      </c>
      <c r="F68" s="285">
        <v>0</v>
      </c>
      <c r="G68" s="286">
        <f>E68*F68</f>
        <v>0</v>
      </c>
      <c r="H68" s="287">
        <v>0.55125</v>
      </c>
      <c r="I68" s="288">
        <f>E68*H68</f>
        <v>32.52375</v>
      </c>
      <c r="J68" s="287">
        <v>0</v>
      </c>
      <c r="K68" s="288">
        <f>E68*J68</f>
        <v>0</v>
      </c>
      <c r="O68" s="280">
        <v>2</v>
      </c>
      <c r="AA68" s="249">
        <v>1</v>
      </c>
      <c r="AB68" s="249">
        <v>1</v>
      </c>
      <c r="AC68" s="249">
        <v>1</v>
      </c>
      <c r="AZ68" s="249">
        <v>1</v>
      </c>
      <c r="BA68" s="249">
        <f>IF(AZ68=1,G68,0)</f>
        <v>0</v>
      </c>
      <c r="BB68" s="249">
        <f>IF(AZ68=2,G68,0)</f>
        <v>0</v>
      </c>
      <c r="BC68" s="249">
        <f>IF(AZ68=3,G68,0)</f>
        <v>0</v>
      </c>
      <c r="BD68" s="249">
        <f>IF(AZ68=4,G68,0)</f>
        <v>0</v>
      </c>
      <c r="BE68" s="249">
        <f>IF(AZ68=5,G68,0)</f>
        <v>0</v>
      </c>
      <c r="CA68" s="280">
        <v>1</v>
      </c>
      <c r="CB68" s="280">
        <v>1</v>
      </c>
    </row>
    <row r="69" spans="1:15" ht="12.75">
      <c r="A69" s="289"/>
      <c r="B69" s="290"/>
      <c r="C69" s="291" t="s">
        <v>215</v>
      </c>
      <c r="D69" s="292"/>
      <c r="E69" s="292"/>
      <c r="F69" s="292"/>
      <c r="G69" s="293"/>
      <c r="I69" s="294"/>
      <c r="K69" s="294"/>
      <c r="L69" s="295" t="s">
        <v>215</v>
      </c>
      <c r="O69" s="280">
        <v>3</v>
      </c>
    </row>
    <row r="70" spans="1:15" ht="12.75">
      <c r="A70" s="289"/>
      <c r="B70" s="296"/>
      <c r="C70" s="297" t="s">
        <v>384</v>
      </c>
      <c r="D70" s="298"/>
      <c r="E70" s="299">
        <v>59</v>
      </c>
      <c r="F70" s="300"/>
      <c r="G70" s="301"/>
      <c r="H70" s="302"/>
      <c r="I70" s="294"/>
      <c r="J70" s="303"/>
      <c r="K70" s="294"/>
      <c r="M70" s="295" t="s">
        <v>384</v>
      </c>
      <c r="O70" s="280"/>
    </row>
    <row r="71" spans="1:80" ht="12.75">
      <c r="A71" s="281">
        <v>24</v>
      </c>
      <c r="B71" s="282" t="s">
        <v>225</v>
      </c>
      <c r="C71" s="283" t="s">
        <v>226</v>
      </c>
      <c r="D71" s="284" t="s">
        <v>174</v>
      </c>
      <c r="E71" s="285">
        <v>520</v>
      </c>
      <c r="F71" s="285">
        <v>0</v>
      </c>
      <c r="G71" s="286">
        <f>E71*F71</f>
        <v>0</v>
      </c>
      <c r="H71" s="287">
        <v>0.36834</v>
      </c>
      <c r="I71" s="288">
        <f>E71*H71</f>
        <v>191.5368</v>
      </c>
      <c r="J71" s="287">
        <v>0</v>
      </c>
      <c r="K71" s="288">
        <f>E71*J71</f>
        <v>0</v>
      </c>
      <c r="O71" s="280">
        <v>2</v>
      </c>
      <c r="AA71" s="249">
        <v>1</v>
      </c>
      <c r="AB71" s="249">
        <v>1</v>
      </c>
      <c r="AC71" s="249">
        <v>1</v>
      </c>
      <c r="AZ71" s="249">
        <v>1</v>
      </c>
      <c r="BA71" s="249">
        <f>IF(AZ71=1,G71,0)</f>
        <v>0</v>
      </c>
      <c r="BB71" s="249">
        <f>IF(AZ71=2,G71,0)</f>
        <v>0</v>
      </c>
      <c r="BC71" s="249">
        <f>IF(AZ71=3,G71,0)</f>
        <v>0</v>
      </c>
      <c r="BD71" s="249">
        <f>IF(AZ71=4,G71,0)</f>
        <v>0</v>
      </c>
      <c r="BE71" s="249">
        <f>IF(AZ71=5,G71,0)</f>
        <v>0</v>
      </c>
      <c r="CA71" s="280">
        <v>1</v>
      </c>
      <c r="CB71" s="280">
        <v>1</v>
      </c>
    </row>
    <row r="72" spans="1:15" ht="12.75">
      <c r="A72" s="289"/>
      <c r="B72" s="296"/>
      <c r="C72" s="297" t="s">
        <v>385</v>
      </c>
      <c r="D72" s="298"/>
      <c r="E72" s="299">
        <v>520</v>
      </c>
      <c r="F72" s="300"/>
      <c r="G72" s="301"/>
      <c r="H72" s="302"/>
      <c r="I72" s="294"/>
      <c r="J72" s="303"/>
      <c r="K72" s="294"/>
      <c r="M72" s="295" t="s">
        <v>385</v>
      </c>
      <c r="O72" s="280"/>
    </row>
    <row r="73" spans="1:80" ht="12.75">
      <c r="A73" s="281">
        <v>25</v>
      </c>
      <c r="B73" s="282" t="s">
        <v>228</v>
      </c>
      <c r="C73" s="283" t="s">
        <v>229</v>
      </c>
      <c r="D73" s="284" t="s">
        <v>174</v>
      </c>
      <c r="E73" s="285">
        <v>520</v>
      </c>
      <c r="F73" s="285">
        <v>0</v>
      </c>
      <c r="G73" s="286">
        <f>E73*F73</f>
        <v>0</v>
      </c>
      <c r="H73" s="287">
        <v>0.18463</v>
      </c>
      <c r="I73" s="288">
        <f>E73*H73</f>
        <v>96.0076</v>
      </c>
      <c r="J73" s="287">
        <v>0</v>
      </c>
      <c r="K73" s="288">
        <f>E73*J73</f>
        <v>0</v>
      </c>
      <c r="O73" s="280">
        <v>2</v>
      </c>
      <c r="AA73" s="249">
        <v>1</v>
      </c>
      <c r="AB73" s="249">
        <v>1</v>
      </c>
      <c r="AC73" s="249">
        <v>1</v>
      </c>
      <c r="AZ73" s="249">
        <v>1</v>
      </c>
      <c r="BA73" s="249">
        <f>IF(AZ73=1,G73,0)</f>
        <v>0</v>
      </c>
      <c r="BB73" s="249">
        <f>IF(AZ73=2,G73,0)</f>
        <v>0</v>
      </c>
      <c r="BC73" s="249">
        <f>IF(AZ73=3,G73,0)</f>
        <v>0</v>
      </c>
      <c r="BD73" s="249">
        <f>IF(AZ73=4,G73,0)</f>
        <v>0</v>
      </c>
      <c r="BE73" s="249">
        <f>IF(AZ73=5,G73,0)</f>
        <v>0</v>
      </c>
      <c r="CA73" s="280">
        <v>1</v>
      </c>
      <c r="CB73" s="280">
        <v>1</v>
      </c>
    </row>
    <row r="74" spans="1:15" ht="12.75">
      <c r="A74" s="289"/>
      <c r="B74" s="296"/>
      <c r="C74" s="297" t="s">
        <v>385</v>
      </c>
      <c r="D74" s="298"/>
      <c r="E74" s="299">
        <v>520</v>
      </c>
      <c r="F74" s="300"/>
      <c r="G74" s="301"/>
      <c r="H74" s="302"/>
      <c r="I74" s="294"/>
      <c r="J74" s="303"/>
      <c r="K74" s="294"/>
      <c r="M74" s="295" t="s">
        <v>385</v>
      </c>
      <c r="O74" s="280"/>
    </row>
    <row r="75" spans="1:80" ht="12.75">
      <c r="A75" s="281">
        <v>26</v>
      </c>
      <c r="B75" s="282" t="s">
        <v>230</v>
      </c>
      <c r="C75" s="283" t="s">
        <v>231</v>
      </c>
      <c r="D75" s="284" t="s">
        <v>174</v>
      </c>
      <c r="E75" s="285">
        <v>49</v>
      </c>
      <c r="F75" s="285">
        <v>0</v>
      </c>
      <c r="G75" s="286">
        <f>E75*F75</f>
        <v>0</v>
      </c>
      <c r="H75" s="287">
        <v>0.40869</v>
      </c>
      <c r="I75" s="288">
        <f>E75*H75</f>
        <v>20.02581</v>
      </c>
      <c r="J75" s="287">
        <v>0</v>
      </c>
      <c r="K75" s="288">
        <f>E75*J75</f>
        <v>0</v>
      </c>
      <c r="O75" s="280">
        <v>2</v>
      </c>
      <c r="AA75" s="249">
        <v>1</v>
      </c>
      <c r="AB75" s="249">
        <v>1</v>
      </c>
      <c r="AC75" s="249">
        <v>1</v>
      </c>
      <c r="AZ75" s="249">
        <v>1</v>
      </c>
      <c r="BA75" s="249">
        <f>IF(AZ75=1,G75,0)</f>
        <v>0</v>
      </c>
      <c r="BB75" s="249">
        <f>IF(AZ75=2,G75,0)</f>
        <v>0</v>
      </c>
      <c r="BC75" s="249">
        <f>IF(AZ75=3,G75,0)</f>
        <v>0</v>
      </c>
      <c r="BD75" s="249">
        <f>IF(AZ75=4,G75,0)</f>
        <v>0</v>
      </c>
      <c r="BE75" s="249">
        <f>IF(AZ75=5,G75,0)</f>
        <v>0</v>
      </c>
      <c r="CA75" s="280">
        <v>1</v>
      </c>
      <c r="CB75" s="280">
        <v>1</v>
      </c>
    </row>
    <row r="76" spans="1:15" ht="12.75">
      <c r="A76" s="289"/>
      <c r="B76" s="296"/>
      <c r="C76" s="297" t="s">
        <v>386</v>
      </c>
      <c r="D76" s="298"/>
      <c r="E76" s="299">
        <v>49</v>
      </c>
      <c r="F76" s="300"/>
      <c r="G76" s="301"/>
      <c r="H76" s="302"/>
      <c r="I76" s="294"/>
      <c r="J76" s="303"/>
      <c r="K76" s="294"/>
      <c r="M76" s="295" t="s">
        <v>386</v>
      </c>
      <c r="O76" s="280"/>
    </row>
    <row r="77" spans="1:80" ht="12.75">
      <c r="A77" s="281">
        <v>27</v>
      </c>
      <c r="B77" s="282" t="s">
        <v>387</v>
      </c>
      <c r="C77" s="283" t="s">
        <v>388</v>
      </c>
      <c r="D77" s="284" t="s">
        <v>174</v>
      </c>
      <c r="E77" s="285">
        <v>40</v>
      </c>
      <c r="F77" s="285">
        <v>0</v>
      </c>
      <c r="G77" s="286">
        <f>E77*F77</f>
        <v>0</v>
      </c>
      <c r="H77" s="287">
        <v>0.18776</v>
      </c>
      <c r="I77" s="288">
        <f>E77*H77</f>
        <v>7.510400000000001</v>
      </c>
      <c r="J77" s="287">
        <v>0</v>
      </c>
      <c r="K77" s="288">
        <f>E77*J77</f>
        <v>0</v>
      </c>
      <c r="O77" s="280">
        <v>2</v>
      </c>
      <c r="AA77" s="249">
        <v>1</v>
      </c>
      <c r="AB77" s="249">
        <v>1</v>
      </c>
      <c r="AC77" s="249">
        <v>1</v>
      </c>
      <c r="AZ77" s="249">
        <v>1</v>
      </c>
      <c r="BA77" s="249">
        <f>IF(AZ77=1,G77,0)</f>
        <v>0</v>
      </c>
      <c r="BB77" s="249">
        <f>IF(AZ77=2,G77,0)</f>
        <v>0</v>
      </c>
      <c r="BC77" s="249">
        <f>IF(AZ77=3,G77,0)</f>
        <v>0</v>
      </c>
      <c r="BD77" s="249">
        <f>IF(AZ77=4,G77,0)</f>
        <v>0</v>
      </c>
      <c r="BE77" s="249">
        <f>IF(AZ77=5,G77,0)</f>
        <v>0</v>
      </c>
      <c r="CA77" s="280">
        <v>1</v>
      </c>
      <c r="CB77" s="280">
        <v>1</v>
      </c>
    </row>
    <row r="78" spans="1:80" ht="12.75">
      <c r="A78" s="281">
        <v>28</v>
      </c>
      <c r="B78" s="282" t="s">
        <v>232</v>
      </c>
      <c r="C78" s="283" t="s">
        <v>233</v>
      </c>
      <c r="D78" s="284" t="s">
        <v>174</v>
      </c>
      <c r="E78" s="285">
        <v>520</v>
      </c>
      <c r="F78" s="285">
        <v>0</v>
      </c>
      <c r="G78" s="286">
        <f>E78*F78</f>
        <v>0</v>
      </c>
      <c r="H78" s="287">
        <v>0.0005</v>
      </c>
      <c r="I78" s="288">
        <f>E78*H78</f>
        <v>0.26</v>
      </c>
      <c r="J78" s="287">
        <v>0</v>
      </c>
      <c r="K78" s="288">
        <f>E78*J78</f>
        <v>0</v>
      </c>
      <c r="O78" s="280">
        <v>2</v>
      </c>
      <c r="AA78" s="249">
        <v>1</v>
      </c>
      <c r="AB78" s="249">
        <v>1</v>
      </c>
      <c r="AC78" s="249">
        <v>1</v>
      </c>
      <c r="AZ78" s="249">
        <v>1</v>
      </c>
      <c r="BA78" s="249">
        <f>IF(AZ78=1,G78,0)</f>
        <v>0</v>
      </c>
      <c r="BB78" s="249">
        <f>IF(AZ78=2,G78,0)</f>
        <v>0</v>
      </c>
      <c r="BC78" s="249">
        <f>IF(AZ78=3,G78,0)</f>
        <v>0</v>
      </c>
      <c r="BD78" s="249">
        <f>IF(AZ78=4,G78,0)</f>
        <v>0</v>
      </c>
      <c r="BE78" s="249">
        <f>IF(AZ78=5,G78,0)</f>
        <v>0</v>
      </c>
      <c r="CA78" s="280">
        <v>1</v>
      </c>
      <c r="CB78" s="280">
        <v>1</v>
      </c>
    </row>
    <row r="79" spans="1:15" ht="12.75">
      <c r="A79" s="289"/>
      <c r="B79" s="296"/>
      <c r="C79" s="297" t="s">
        <v>385</v>
      </c>
      <c r="D79" s="298"/>
      <c r="E79" s="299">
        <v>520</v>
      </c>
      <c r="F79" s="300"/>
      <c r="G79" s="301"/>
      <c r="H79" s="302"/>
      <c r="I79" s="294"/>
      <c r="J79" s="303"/>
      <c r="K79" s="294"/>
      <c r="M79" s="295" t="s">
        <v>385</v>
      </c>
      <c r="O79" s="280"/>
    </row>
    <row r="80" spans="1:80" ht="22.5">
      <c r="A80" s="281">
        <v>29</v>
      </c>
      <c r="B80" s="282" t="s">
        <v>234</v>
      </c>
      <c r="C80" s="283" t="s">
        <v>235</v>
      </c>
      <c r="D80" s="284" t="s">
        <v>174</v>
      </c>
      <c r="E80" s="285">
        <v>520</v>
      </c>
      <c r="F80" s="285">
        <v>0</v>
      </c>
      <c r="G80" s="286">
        <f>E80*F80</f>
        <v>0</v>
      </c>
      <c r="H80" s="287">
        <v>0.10373</v>
      </c>
      <c r="I80" s="288">
        <f>E80*H80</f>
        <v>53.9396</v>
      </c>
      <c r="J80" s="287">
        <v>0</v>
      </c>
      <c r="K80" s="288">
        <f>E80*J80</f>
        <v>0</v>
      </c>
      <c r="O80" s="280">
        <v>2</v>
      </c>
      <c r="AA80" s="249">
        <v>1</v>
      </c>
      <c r="AB80" s="249">
        <v>1</v>
      </c>
      <c r="AC80" s="249">
        <v>1</v>
      </c>
      <c r="AZ80" s="249">
        <v>1</v>
      </c>
      <c r="BA80" s="249">
        <f>IF(AZ80=1,G80,0)</f>
        <v>0</v>
      </c>
      <c r="BB80" s="249">
        <f>IF(AZ80=2,G80,0)</f>
        <v>0</v>
      </c>
      <c r="BC80" s="249">
        <f>IF(AZ80=3,G80,0)</f>
        <v>0</v>
      </c>
      <c r="BD80" s="249">
        <f>IF(AZ80=4,G80,0)</f>
        <v>0</v>
      </c>
      <c r="BE80" s="249">
        <f>IF(AZ80=5,G80,0)</f>
        <v>0</v>
      </c>
      <c r="CA80" s="280">
        <v>1</v>
      </c>
      <c r="CB80" s="280">
        <v>1</v>
      </c>
    </row>
    <row r="81" spans="1:15" ht="12.75">
      <c r="A81" s="289"/>
      <c r="B81" s="296"/>
      <c r="C81" s="297" t="s">
        <v>385</v>
      </c>
      <c r="D81" s="298"/>
      <c r="E81" s="299">
        <v>520</v>
      </c>
      <c r="F81" s="300"/>
      <c r="G81" s="301"/>
      <c r="H81" s="302"/>
      <c r="I81" s="294"/>
      <c r="J81" s="303"/>
      <c r="K81" s="294"/>
      <c r="M81" s="295" t="s">
        <v>385</v>
      </c>
      <c r="O81" s="280"/>
    </row>
    <row r="82" spans="1:80" ht="12.75">
      <c r="A82" s="281">
        <v>30</v>
      </c>
      <c r="B82" s="282" t="s">
        <v>238</v>
      </c>
      <c r="C82" s="283" t="s">
        <v>239</v>
      </c>
      <c r="D82" s="284" t="s">
        <v>174</v>
      </c>
      <c r="E82" s="285">
        <v>49</v>
      </c>
      <c r="F82" s="285">
        <v>0</v>
      </c>
      <c r="G82" s="286">
        <f>E82*F82</f>
        <v>0</v>
      </c>
      <c r="H82" s="287">
        <v>0.0739</v>
      </c>
      <c r="I82" s="288">
        <f>E82*H82</f>
        <v>3.6210999999999998</v>
      </c>
      <c r="J82" s="287">
        <v>0</v>
      </c>
      <c r="K82" s="288">
        <f>E82*J82</f>
        <v>0</v>
      </c>
      <c r="O82" s="280">
        <v>2</v>
      </c>
      <c r="AA82" s="249">
        <v>1</v>
      </c>
      <c r="AB82" s="249">
        <v>1</v>
      </c>
      <c r="AC82" s="249">
        <v>1</v>
      </c>
      <c r="AZ82" s="249">
        <v>1</v>
      </c>
      <c r="BA82" s="249">
        <f>IF(AZ82=1,G82,0)</f>
        <v>0</v>
      </c>
      <c r="BB82" s="249">
        <f>IF(AZ82=2,G82,0)</f>
        <v>0</v>
      </c>
      <c r="BC82" s="249">
        <f>IF(AZ82=3,G82,0)</f>
        <v>0</v>
      </c>
      <c r="BD82" s="249">
        <f>IF(AZ82=4,G82,0)</f>
        <v>0</v>
      </c>
      <c r="BE82" s="249">
        <f>IF(AZ82=5,G82,0)</f>
        <v>0</v>
      </c>
      <c r="CA82" s="280">
        <v>1</v>
      </c>
      <c r="CB82" s="280">
        <v>1</v>
      </c>
    </row>
    <row r="83" spans="1:15" ht="12.75">
      <c r="A83" s="289"/>
      <c r="B83" s="296"/>
      <c r="C83" s="297" t="s">
        <v>382</v>
      </c>
      <c r="D83" s="298"/>
      <c r="E83" s="299">
        <v>49</v>
      </c>
      <c r="F83" s="300"/>
      <c r="G83" s="301"/>
      <c r="H83" s="302"/>
      <c r="I83" s="294"/>
      <c r="J83" s="303"/>
      <c r="K83" s="294"/>
      <c r="M83" s="295" t="s">
        <v>382</v>
      </c>
      <c r="O83" s="280"/>
    </row>
    <row r="84" spans="1:80" ht="12.75">
      <c r="A84" s="281">
        <v>31</v>
      </c>
      <c r="B84" s="282" t="s">
        <v>249</v>
      </c>
      <c r="C84" s="283" t="s">
        <v>250</v>
      </c>
      <c r="D84" s="284" t="s">
        <v>174</v>
      </c>
      <c r="E84" s="285">
        <v>33</v>
      </c>
      <c r="F84" s="285">
        <v>0</v>
      </c>
      <c r="G84" s="286">
        <f>E84*F84</f>
        <v>0</v>
      </c>
      <c r="H84" s="287">
        <v>0.188</v>
      </c>
      <c r="I84" s="288">
        <f>E84*H84</f>
        <v>6.204</v>
      </c>
      <c r="J84" s="287"/>
      <c r="K84" s="288">
        <f>E84*J84</f>
        <v>0</v>
      </c>
      <c r="O84" s="280">
        <v>2</v>
      </c>
      <c r="AA84" s="249">
        <v>3</v>
      </c>
      <c r="AB84" s="249">
        <v>1</v>
      </c>
      <c r="AC84" s="249">
        <v>59248040</v>
      </c>
      <c r="AZ84" s="249">
        <v>1</v>
      </c>
      <c r="BA84" s="249">
        <f>IF(AZ84=1,G84,0)</f>
        <v>0</v>
      </c>
      <c r="BB84" s="249">
        <f>IF(AZ84=2,G84,0)</f>
        <v>0</v>
      </c>
      <c r="BC84" s="249">
        <f>IF(AZ84=3,G84,0)</f>
        <v>0</v>
      </c>
      <c r="BD84" s="249">
        <f>IF(AZ84=4,G84,0)</f>
        <v>0</v>
      </c>
      <c r="BE84" s="249">
        <f>IF(AZ84=5,G84,0)</f>
        <v>0</v>
      </c>
      <c r="CA84" s="280">
        <v>3</v>
      </c>
      <c r="CB84" s="280">
        <v>1</v>
      </c>
    </row>
    <row r="85" spans="1:80" ht="12.75">
      <c r="A85" s="281">
        <v>32</v>
      </c>
      <c r="B85" s="282" t="s">
        <v>252</v>
      </c>
      <c r="C85" s="283" t="s">
        <v>253</v>
      </c>
      <c r="D85" s="284" t="s">
        <v>174</v>
      </c>
      <c r="E85" s="285">
        <v>16</v>
      </c>
      <c r="F85" s="285">
        <v>0</v>
      </c>
      <c r="G85" s="286">
        <f>E85*F85</f>
        <v>0</v>
      </c>
      <c r="H85" s="287">
        <v>0.188</v>
      </c>
      <c r="I85" s="288">
        <f>E85*H85</f>
        <v>3.008</v>
      </c>
      <c r="J85" s="287"/>
      <c r="K85" s="288">
        <f>E85*J85</f>
        <v>0</v>
      </c>
      <c r="O85" s="280">
        <v>2</v>
      </c>
      <c r="AA85" s="249">
        <v>3</v>
      </c>
      <c r="AB85" s="249">
        <v>1</v>
      </c>
      <c r="AC85" s="249">
        <v>59248059</v>
      </c>
      <c r="AZ85" s="249">
        <v>1</v>
      </c>
      <c r="BA85" s="249">
        <f>IF(AZ85=1,G85,0)</f>
        <v>0</v>
      </c>
      <c r="BB85" s="249">
        <f>IF(AZ85=2,G85,0)</f>
        <v>0</v>
      </c>
      <c r="BC85" s="249">
        <f>IF(AZ85=3,G85,0)</f>
        <v>0</v>
      </c>
      <c r="BD85" s="249">
        <f>IF(AZ85=4,G85,0)</f>
        <v>0</v>
      </c>
      <c r="BE85" s="249">
        <f>IF(AZ85=5,G85,0)</f>
        <v>0</v>
      </c>
      <c r="CA85" s="280">
        <v>3</v>
      </c>
      <c r="CB85" s="280">
        <v>1</v>
      </c>
    </row>
    <row r="86" spans="1:57" ht="12.75">
      <c r="A86" s="304"/>
      <c r="B86" s="305" t="s">
        <v>96</v>
      </c>
      <c r="C86" s="306" t="s">
        <v>204</v>
      </c>
      <c r="D86" s="307"/>
      <c r="E86" s="308"/>
      <c r="F86" s="309"/>
      <c r="G86" s="310">
        <f>SUM(G61:G85)</f>
        <v>0</v>
      </c>
      <c r="H86" s="311"/>
      <c r="I86" s="312">
        <f>SUM(I61:I85)</f>
        <v>649.9833</v>
      </c>
      <c r="J86" s="311"/>
      <c r="K86" s="312">
        <f>SUM(K61:K85)</f>
        <v>0</v>
      </c>
      <c r="O86" s="280">
        <v>4</v>
      </c>
      <c r="BA86" s="313">
        <f>SUM(BA61:BA85)</f>
        <v>0</v>
      </c>
      <c r="BB86" s="313">
        <f>SUM(BB61:BB85)</f>
        <v>0</v>
      </c>
      <c r="BC86" s="313">
        <f>SUM(BC61:BC85)</f>
        <v>0</v>
      </c>
      <c r="BD86" s="313">
        <f>SUM(BD61:BD85)</f>
        <v>0</v>
      </c>
      <c r="BE86" s="313">
        <f>SUM(BE61:BE85)</f>
        <v>0</v>
      </c>
    </row>
    <row r="87" spans="1:15" ht="12.75">
      <c r="A87" s="270" t="s">
        <v>93</v>
      </c>
      <c r="B87" s="271" t="s">
        <v>277</v>
      </c>
      <c r="C87" s="272" t="s">
        <v>278</v>
      </c>
      <c r="D87" s="273"/>
      <c r="E87" s="274"/>
      <c r="F87" s="274"/>
      <c r="G87" s="275"/>
      <c r="H87" s="276"/>
      <c r="I87" s="277"/>
      <c r="J87" s="278"/>
      <c r="K87" s="279"/>
      <c r="O87" s="280">
        <v>1</v>
      </c>
    </row>
    <row r="88" spans="1:80" ht="12.75">
      <c r="A88" s="281">
        <v>33</v>
      </c>
      <c r="B88" s="282" t="s">
        <v>280</v>
      </c>
      <c r="C88" s="283" t="s">
        <v>281</v>
      </c>
      <c r="D88" s="284" t="s">
        <v>185</v>
      </c>
      <c r="E88" s="285">
        <v>160</v>
      </c>
      <c r="F88" s="285">
        <v>0</v>
      </c>
      <c r="G88" s="286">
        <f>E88*F88</f>
        <v>0</v>
      </c>
      <c r="H88" s="287">
        <v>0.14874</v>
      </c>
      <c r="I88" s="288">
        <f>E88*H88</f>
        <v>23.7984</v>
      </c>
      <c r="J88" s="287">
        <v>0</v>
      </c>
      <c r="K88" s="288">
        <f>E88*J88</f>
        <v>0</v>
      </c>
      <c r="O88" s="280">
        <v>2</v>
      </c>
      <c r="AA88" s="249">
        <v>1</v>
      </c>
      <c r="AB88" s="249">
        <v>1</v>
      </c>
      <c r="AC88" s="249">
        <v>1</v>
      </c>
      <c r="AZ88" s="249">
        <v>1</v>
      </c>
      <c r="BA88" s="249">
        <f>IF(AZ88=1,G88,0)</f>
        <v>0</v>
      </c>
      <c r="BB88" s="249">
        <f>IF(AZ88=2,G88,0)</f>
        <v>0</v>
      </c>
      <c r="BC88" s="249">
        <f>IF(AZ88=3,G88,0)</f>
        <v>0</v>
      </c>
      <c r="BD88" s="249">
        <f>IF(AZ88=4,G88,0)</f>
        <v>0</v>
      </c>
      <c r="BE88" s="249">
        <f>IF(AZ88=5,G88,0)</f>
        <v>0</v>
      </c>
      <c r="CA88" s="280">
        <v>1</v>
      </c>
      <c r="CB88" s="280">
        <v>1</v>
      </c>
    </row>
    <row r="89" spans="1:15" ht="12.75">
      <c r="A89" s="289"/>
      <c r="B89" s="296"/>
      <c r="C89" s="297" t="s">
        <v>389</v>
      </c>
      <c r="D89" s="298"/>
      <c r="E89" s="299">
        <v>160</v>
      </c>
      <c r="F89" s="300"/>
      <c r="G89" s="301"/>
      <c r="H89" s="302"/>
      <c r="I89" s="294"/>
      <c r="J89" s="303"/>
      <c r="K89" s="294"/>
      <c r="M89" s="295" t="s">
        <v>389</v>
      </c>
      <c r="O89" s="280"/>
    </row>
    <row r="90" spans="1:80" ht="12.75">
      <c r="A90" s="281">
        <v>34</v>
      </c>
      <c r="B90" s="282" t="s">
        <v>283</v>
      </c>
      <c r="C90" s="283" t="s">
        <v>284</v>
      </c>
      <c r="D90" s="284" t="s">
        <v>185</v>
      </c>
      <c r="E90" s="285">
        <v>58</v>
      </c>
      <c r="F90" s="285">
        <v>0</v>
      </c>
      <c r="G90" s="286">
        <f>E90*F90</f>
        <v>0</v>
      </c>
      <c r="H90" s="287">
        <v>0</v>
      </c>
      <c r="I90" s="288">
        <f>E90*H90</f>
        <v>0</v>
      </c>
      <c r="J90" s="287">
        <v>0</v>
      </c>
      <c r="K90" s="288">
        <f>E90*J90</f>
        <v>0</v>
      </c>
      <c r="O90" s="280">
        <v>2</v>
      </c>
      <c r="AA90" s="249">
        <v>1</v>
      </c>
      <c r="AB90" s="249">
        <v>1</v>
      </c>
      <c r="AC90" s="249">
        <v>1</v>
      </c>
      <c r="AZ90" s="249">
        <v>1</v>
      </c>
      <c r="BA90" s="249">
        <f>IF(AZ90=1,G90,0)</f>
        <v>0</v>
      </c>
      <c r="BB90" s="249">
        <f>IF(AZ90=2,G90,0)</f>
        <v>0</v>
      </c>
      <c r="BC90" s="249">
        <f>IF(AZ90=3,G90,0)</f>
        <v>0</v>
      </c>
      <c r="BD90" s="249">
        <f>IF(AZ90=4,G90,0)</f>
        <v>0</v>
      </c>
      <c r="BE90" s="249">
        <f>IF(AZ90=5,G90,0)</f>
        <v>0</v>
      </c>
      <c r="CA90" s="280">
        <v>1</v>
      </c>
      <c r="CB90" s="280">
        <v>1</v>
      </c>
    </row>
    <row r="91" spans="1:15" ht="12.75">
      <c r="A91" s="289"/>
      <c r="B91" s="290"/>
      <c r="C91" s="291" t="s">
        <v>285</v>
      </c>
      <c r="D91" s="292"/>
      <c r="E91" s="292"/>
      <c r="F91" s="292"/>
      <c r="G91" s="293"/>
      <c r="I91" s="294"/>
      <c r="K91" s="294"/>
      <c r="L91" s="295" t="s">
        <v>285</v>
      </c>
      <c r="O91" s="280">
        <v>3</v>
      </c>
    </row>
    <row r="92" spans="1:80" ht="12.75">
      <c r="A92" s="281">
        <v>35</v>
      </c>
      <c r="B92" s="282" t="s">
        <v>286</v>
      </c>
      <c r="C92" s="283" t="s">
        <v>287</v>
      </c>
      <c r="D92" s="284" t="s">
        <v>185</v>
      </c>
      <c r="E92" s="285">
        <v>58</v>
      </c>
      <c r="F92" s="285">
        <v>0</v>
      </c>
      <c r="G92" s="286">
        <f>E92*F92</f>
        <v>0</v>
      </c>
      <c r="H92" s="287">
        <v>0</v>
      </c>
      <c r="I92" s="288">
        <f>E92*H92</f>
        <v>0</v>
      </c>
      <c r="J92" s="287"/>
      <c r="K92" s="288">
        <f>E92*J92</f>
        <v>0</v>
      </c>
      <c r="O92" s="280">
        <v>2</v>
      </c>
      <c r="AA92" s="249">
        <v>12</v>
      </c>
      <c r="AB92" s="249">
        <v>0</v>
      </c>
      <c r="AC92" s="249">
        <v>8</v>
      </c>
      <c r="AZ92" s="249">
        <v>1</v>
      </c>
      <c r="BA92" s="249">
        <f>IF(AZ92=1,G92,0)</f>
        <v>0</v>
      </c>
      <c r="BB92" s="249">
        <f>IF(AZ92=2,G92,0)</f>
        <v>0</v>
      </c>
      <c r="BC92" s="249">
        <f>IF(AZ92=3,G92,0)</f>
        <v>0</v>
      </c>
      <c r="BD92" s="249">
        <f>IF(AZ92=4,G92,0)</f>
        <v>0</v>
      </c>
      <c r="BE92" s="249">
        <f>IF(AZ92=5,G92,0)</f>
        <v>0</v>
      </c>
      <c r="CA92" s="280">
        <v>12</v>
      </c>
      <c r="CB92" s="280">
        <v>0</v>
      </c>
    </row>
    <row r="93" spans="1:80" ht="12.75">
      <c r="A93" s="281">
        <v>36</v>
      </c>
      <c r="B93" s="282" t="s">
        <v>390</v>
      </c>
      <c r="C93" s="283" t="s">
        <v>391</v>
      </c>
      <c r="D93" s="284" t="s">
        <v>141</v>
      </c>
      <c r="E93" s="285">
        <v>80</v>
      </c>
      <c r="F93" s="285">
        <v>0</v>
      </c>
      <c r="G93" s="286">
        <f>E93*F93</f>
        <v>0</v>
      </c>
      <c r="H93" s="287">
        <v>0.027</v>
      </c>
      <c r="I93" s="288">
        <f>E93*H93</f>
        <v>2.16</v>
      </c>
      <c r="J93" s="287"/>
      <c r="K93" s="288">
        <f>E93*J93</f>
        <v>0</v>
      </c>
      <c r="O93" s="280">
        <v>2</v>
      </c>
      <c r="AA93" s="249">
        <v>3</v>
      </c>
      <c r="AB93" s="249">
        <v>1</v>
      </c>
      <c r="AC93" s="249">
        <v>592162117</v>
      </c>
      <c r="AZ93" s="249">
        <v>1</v>
      </c>
      <c r="BA93" s="249">
        <f>IF(AZ93=1,G93,0)</f>
        <v>0</v>
      </c>
      <c r="BB93" s="249">
        <f>IF(AZ93=2,G93,0)</f>
        <v>0</v>
      </c>
      <c r="BC93" s="249">
        <f>IF(AZ93=3,G93,0)</f>
        <v>0</v>
      </c>
      <c r="BD93" s="249">
        <f>IF(AZ93=4,G93,0)</f>
        <v>0</v>
      </c>
      <c r="BE93" s="249">
        <f>IF(AZ93=5,G93,0)</f>
        <v>0</v>
      </c>
      <c r="CA93" s="280">
        <v>3</v>
      </c>
      <c r="CB93" s="280">
        <v>1</v>
      </c>
    </row>
    <row r="94" spans="1:80" ht="12.75">
      <c r="A94" s="281">
        <v>37</v>
      </c>
      <c r="B94" s="282" t="s">
        <v>290</v>
      </c>
      <c r="C94" s="283" t="s">
        <v>291</v>
      </c>
      <c r="D94" s="284" t="s">
        <v>141</v>
      </c>
      <c r="E94" s="285">
        <v>120</v>
      </c>
      <c r="F94" s="285">
        <v>0</v>
      </c>
      <c r="G94" s="286">
        <f>E94*F94</f>
        <v>0</v>
      </c>
      <c r="H94" s="287">
        <v>0.081</v>
      </c>
      <c r="I94" s="288">
        <f>E94*H94</f>
        <v>9.72</v>
      </c>
      <c r="J94" s="287"/>
      <c r="K94" s="288">
        <f>E94*J94</f>
        <v>0</v>
      </c>
      <c r="O94" s="280">
        <v>2</v>
      </c>
      <c r="AA94" s="249">
        <v>3</v>
      </c>
      <c r="AB94" s="249">
        <v>1</v>
      </c>
      <c r="AC94" s="249">
        <v>59217450</v>
      </c>
      <c r="AZ94" s="249">
        <v>1</v>
      </c>
      <c r="BA94" s="249">
        <f>IF(AZ94=1,G94,0)</f>
        <v>0</v>
      </c>
      <c r="BB94" s="249">
        <f>IF(AZ94=2,G94,0)</f>
        <v>0</v>
      </c>
      <c r="BC94" s="249">
        <f>IF(AZ94=3,G94,0)</f>
        <v>0</v>
      </c>
      <c r="BD94" s="249">
        <f>IF(AZ94=4,G94,0)</f>
        <v>0</v>
      </c>
      <c r="BE94" s="249">
        <f>IF(AZ94=5,G94,0)</f>
        <v>0</v>
      </c>
      <c r="CA94" s="280">
        <v>3</v>
      </c>
      <c r="CB94" s="280">
        <v>1</v>
      </c>
    </row>
    <row r="95" spans="1:57" ht="12.75">
      <c r="A95" s="304"/>
      <c r="B95" s="305" t="s">
        <v>96</v>
      </c>
      <c r="C95" s="306" t="s">
        <v>279</v>
      </c>
      <c r="D95" s="307"/>
      <c r="E95" s="308"/>
      <c r="F95" s="309"/>
      <c r="G95" s="310">
        <f>SUM(G87:G94)</f>
        <v>0</v>
      </c>
      <c r="H95" s="311"/>
      <c r="I95" s="312">
        <f>SUM(I87:I94)</f>
        <v>35.6784</v>
      </c>
      <c r="J95" s="311"/>
      <c r="K95" s="312">
        <f>SUM(K87:K94)</f>
        <v>0</v>
      </c>
      <c r="O95" s="280">
        <v>4</v>
      </c>
      <c r="BA95" s="313">
        <f>SUM(BA87:BA94)</f>
        <v>0</v>
      </c>
      <c r="BB95" s="313">
        <f>SUM(BB87:BB94)</f>
        <v>0</v>
      </c>
      <c r="BC95" s="313">
        <f>SUM(BC87:BC94)</f>
        <v>0</v>
      </c>
      <c r="BD95" s="313">
        <f>SUM(BD87:BD94)</f>
        <v>0</v>
      </c>
      <c r="BE95" s="313">
        <f>SUM(BE87:BE94)</f>
        <v>0</v>
      </c>
    </row>
    <row r="96" spans="1:15" ht="12.75">
      <c r="A96" s="270" t="s">
        <v>93</v>
      </c>
      <c r="B96" s="271" t="s">
        <v>298</v>
      </c>
      <c r="C96" s="272" t="s">
        <v>299</v>
      </c>
      <c r="D96" s="273"/>
      <c r="E96" s="274"/>
      <c r="F96" s="274"/>
      <c r="G96" s="275"/>
      <c r="H96" s="276"/>
      <c r="I96" s="277"/>
      <c r="J96" s="278"/>
      <c r="K96" s="279"/>
      <c r="O96" s="280">
        <v>1</v>
      </c>
    </row>
    <row r="97" spans="1:80" ht="22.5">
      <c r="A97" s="281">
        <v>38</v>
      </c>
      <c r="B97" s="282" t="s">
        <v>301</v>
      </c>
      <c r="C97" s="283" t="s">
        <v>392</v>
      </c>
      <c r="D97" s="284" t="s">
        <v>141</v>
      </c>
      <c r="E97" s="285">
        <v>2</v>
      </c>
      <c r="F97" s="285">
        <v>0</v>
      </c>
      <c r="G97" s="286">
        <f>E97*F97</f>
        <v>0</v>
      </c>
      <c r="H97" s="287">
        <v>0.25</v>
      </c>
      <c r="I97" s="288">
        <f>E97*H97</f>
        <v>0.5</v>
      </c>
      <c r="J97" s="287">
        <v>0</v>
      </c>
      <c r="K97" s="288">
        <f>E97*J97</f>
        <v>0</v>
      </c>
      <c r="O97" s="280">
        <v>2</v>
      </c>
      <c r="AA97" s="249">
        <v>1</v>
      </c>
      <c r="AB97" s="249">
        <v>1</v>
      </c>
      <c r="AC97" s="249">
        <v>1</v>
      </c>
      <c r="AZ97" s="249">
        <v>1</v>
      </c>
      <c r="BA97" s="249">
        <f>IF(AZ97=1,G97,0)</f>
        <v>0</v>
      </c>
      <c r="BB97" s="249">
        <f>IF(AZ97=2,G97,0)</f>
        <v>0</v>
      </c>
      <c r="BC97" s="249">
        <f>IF(AZ97=3,G97,0)</f>
        <v>0</v>
      </c>
      <c r="BD97" s="249">
        <f>IF(AZ97=4,G97,0)</f>
        <v>0</v>
      </c>
      <c r="BE97" s="249">
        <f>IF(AZ97=5,G97,0)</f>
        <v>0</v>
      </c>
      <c r="CA97" s="280">
        <v>1</v>
      </c>
      <c r="CB97" s="280">
        <v>1</v>
      </c>
    </row>
    <row r="98" spans="1:15" ht="12.75">
      <c r="A98" s="289"/>
      <c r="B98" s="290"/>
      <c r="C98" s="291" t="s">
        <v>303</v>
      </c>
      <c r="D98" s="292"/>
      <c r="E98" s="292"/>
      <c r="F98" s="292"/>
      <c r="G98" s="293"/>
      <c r="I98" s="294"/>
      <c r="K98" s="294"/>
      <c r="L98" s="295" t="s">
        <v>303</v>
      </c>
      <c r="O98" s="280">
        <v>3</v>
      </c>
    </row>
    <row r="99" spans="1:15" ht="12.75">
      <c r="A99" s="289"/>
      <c r="B99" s="290"/>
      <c r="C99" s="291" t="s">
        <v>304</v>
      </c>
      <c r="D99" s="292"/>
      <c r="E99" s="292"/>
      <c r="F99" s="292"/>
      <c r="G99" s="293"/>
      <c r="I99" s="294"/>
      <c r="K99" s="294"/>
      <c r="L99" s="295" t="s">
        <v>304</v>
      </c>
      <c r="O99" s="280">
        <v>3</v>
      </c>
    </row>
    <row r="100" spans="1:15" ht="12.75">
      <c r="A100" s="289"/>
      <c r="B100" s="290"/>
      <c r="C100" s="291" t="s">
        <v>305</v>
      </c>
      <c r="D100" s="292"/>
      <c r="E100" s="292"/>
      <c r="F100" s="292"/>
      <c r="G100" s="293"/>
      <c r="I100" s="294"/>
      <c r="K100" s="294"/>
      <c r="L100" s="295" t="s">
        <v>305</v>
      </c>
      <c r="O100" s="280">
        <v>3</v>
      </c>
    </row>
    <row r="101" spans="1:15" ht="22.5">
      <c r="A101" s="289"/>
      <c r="B101" s="290"/>
      <c r="C101" s="291" t="s">
        <v>306</v>
      </c>
      <c r="D101" s="292"/>
      <c r="E101" s="292"/>
      <c r="F101" s="292"/>
      <c r="G101" s="293"/>
      <c r="I101" s="294"/>
      <c r="K101" s="294"/>
      <c r="L101" s="295" t="s">
        <v>306</v>
      </c>
      <c r="O101" s="280">
        <v>3</v>
      </c>
    </row>
    <row r="102" spans="1:15" ht="12.75">
      <c r="A102" s="289"/>
      <c r="B102" s="296"/>
      <c r="C102" s="297" t="s">
        <v>329</v>
      </c>
      <c r="D102" s="298"/>
      <c r="E102" s="299">
        <v>2</v>
      </c>
      <c r="F102" s="300"/>
      <c r="G102" s="301"/>
      <c r="H102" s="302"/>
      <c r="I102" s="294"/>
      <c r="J102" s="303"/>
      <c r="K102" s="294"/>
      <c r="M102" s="295" t="s">
        <v>329</v>
      </c>
      <c r="O102" s="280"/>
    </row>
    <row r="103" spans="1:80" ht="22.5">
      <c r="A103" s="281">
        <v>39</v>
      </c>
      <c r="B103" s="282" t="s">
        <v>393</v>
      </c>
      <c r="C103" s="283" t="s">
        <v>394</v>
      </c>
      <c r="D103" s="284" t="s">
        <v>174</v>
      </c>
      <c r="E103" s="285">
        <v>18</v>
      </c>
      <c r="F103" s="285">
        <v>0</v>
      </c>
      <c r="G103" s="286">
        <f>E103*F103</f>
        <v>0</v>
      </c>
      <c r="H103" s="287">
        <v>0.00076</v>
      </c>
      <c r="I103" s="288">
        <f>E103*H103</f>
        <v>0.013680000000000001</v>
      </c>
      <c r="J103" s="287">
        <v>0</v>
      </c>
      <c r="K103" s="288">
        <f>E103*J103</f>
        <v>0</v>
      </c>
      <c r="O103" s="280">
        <v>2</v>
      </c>
      <c r="AA103" s="249">
        <v>1</v>
      </c>
      <c r="AB103" s="249">
        <v>1</v>
      </c>
      <c r="AC103" s="249">
        <v>1</v>
      </c>
      <c r="AZ103" s="249">
        <v>1</v>
      </c>
      <c r="BA103" s="249">
        <f>IF(AZ103=1,G103,0)</f>
        <v>0</v>
      </c>
      <c r="BB103" s="249">
        <f>IF(AZ103=2,G103,0)</f>
        <v>0</v>
      </c>
      <c r="BC103" s="249">
        <f>IF(AZ103=3,G103,0)</f>
        <v>0</v>
      </c>
      <c r="BD103" s="249">
        <f>IF(AZ103=4,G103,0)</f>
        <v>0</v>
      </c>
      <c r="BE103" s="249">
        <f>IF(AZ103=5,G103,0)</f>
        <v>0</v>
      </c>
      <c r="CA103" s="280">
        <v>1</v>
      </c>
      <c r="CB103" s="280">
        <v>1</v>
      </c>
    </row>
    <row r="104" spans="1:80" ht="12.75">
      <c r="A104" s="281">
        <v>40</v>
      </c>
      <c r="B104" s="282" t="s">
        <v>308</v>
      </c>
      <c r="C104" s="283" t="s">
        <v>309</v>
      </c>
      <c r="D104" s="284" t="s">
        <v>310</v>
      </c>
      <c r="E104" s="285">
        <v>2</v>
      </c>
      <c r="F104" s="285">
        <v>0</v>
      </c>
      <c r="G104" s="286">
        <f>E104*F104</f>
        <v>0</v>
      </c>
      <c r="H104" s="287">
        <v>0</v>
      </c>
      <c r="I104" s="288">
        <f>E104*H104</f>
        <v>0</v>
      </c>
      <c r="J104" s="287"/>
      <c r="K104" s="288">
        <f>E104*J104</f>
        <v>0</v>
      </c>
      <c r="O104" s="280">
        <v>2</v>
      </c>
      <c r="AA104" s="249">
        <v>12</v>
      </c>
      <c r="AB104" s="249">
        <v>0</v>
      </c>
      <c r="AC104" s="249">
        <v>9</v>
      </c>
      <c r="AZ104" s="249">
        <v>1</v>
      </c>
      <c r="BA104" s="249">
        <f>IF(AZ104=1,G104,0)</f>
        <v>0</v>
      </c>
      <c r="BB104" s="249">
        <f>IF(AZ104=2,G104,0)</f>
        <v>0</v>
      </c>
      <c r="BC104" s="249">
        <f>IF(AZ104=3,G104,0)</f>
        <v>0</v>
      </c>
      <c r="BD104" s="249">
        <f>IF(AZ104=4,G104,0)</f>
        <v>0</v>
      </c>
      <c r="BE104" s="249">
        <f>IF(AZ104=5,G104,0)</f>
        <v>0</v>
      </c>
      <c r="CA104" s="280">
        <v>12</v>
      </c>
      <c r="CB104" s="280">
        <v>0</v>
      </c>
    </row>
    <row r="105" spans="1:15" ht="12.75">
      <c r="A105" s="289"/>
      <c r="B105" s="296"/>
      <c r="C105" s="297" t="s">
        <v>329</v>
      </c>
      <c r="D105" s="298"/>
      <c r="E105" s="299">
        <v>2</v>
      </c>
      <c r="F105" s="300"/>
      <c r="G105" s="301"/>
      <c r="H105" s="302"/>
      <c r="I105" s="294"/>
      <c r="J105" s="303"/>
      <c r="K105" s="294"/>
      <c r="M105" s="295" t="s">
        <v>329</v>
      </c>
      <c r="O105" s="280"/>
    </row>
    <row r="106" spans="1:80" ht="12.75">
      <c r="A106" s="281">
        <v>41</v>
      </c>
      <c r="B106" s="282" t="s">
        <v>317</v>
      </c>
      <c r="C106" s="283" t="s">
        <v>318</v>
      </c>
      <c r="D106" s="284" t="s">
        <v>141</v>
      </c>
      <c r="E106" s="285">
        <v>2</v>
      </c>
      <c r="F106" s="285">
        <v>0</v>
      </c>
      <c r="G106" s="286">
        <f>E106*F106</f>
        <v>0</v>
      </c>
      <c r="H106" s="287">
        <v>0.00126</v>
      </c>
      <c r="I106" s="288">
        <f>E106*H106</f>
        <v>0.00252</v>
      </c>
      <c r="J106" s="287"/>
      <c r="K106" s="288">
        <f>E106*J106</f>
        <v>0</v>
      </c>
      <c r="O106" s="280">
        <v>2</v>
      </c>
      <c r="AA106" s="249">
        <v>3</v>
      </c>
      <c r="AB106" s="249">
        <v>1</v>
      </c>
      <c r="AC106" s="249" t="s">
        <v>317</v>
      </c>
      <c r="AZ106" s="249">
        <v>1</v>
      </c>
      <c r="BA106" s="249">
        <f>IF(AZ106=1,G106,0)</f>
        <v>0</v>
      </c>
      <c r="BB106" s="249">
        <f>IF(AZ106=2,G106,0)</f>
        <v>0</v>
      </c>
      <c r="BC106" s="249">
        <f>IF(AZ106=3,G106,0)</f>
        <v>0</v>
      </c>
      <c r="BD106" s="249">
        <f>IF(AZ106=4,G106,0)</f>
        <v>0</v>
      </c>
      <c r="BE106" s="249">
        <f>IF(AZ106=5,G106,0)</f>
        <v>0</v>
      </c>
      <c r="CA106" s="280">
        <v>3</v>
      </c>
      <c r="CB106" s="280">
        <v>1</v>
      </c>
    </row>
    <row r="107" spans="1:15" ht="12.75">
      <c r="A107" s="289"/>
      <c r="B107" s="296"/>
      <c r="C107" s="297" t="s">
        <v>329</v>
      </c>
      <c r="D107" s="298"/>
      <c r="E107" s="299">
        <v>2</v>
      </c>
      <c r="F107" s="300"/>
      <c r="G107" s="301"/>
      <c r="H107" s="302"/>
      <c r="I107" s="294"/>
      <c r="J107" s="303"/>
      <c r="K107" s="294"/>
      <c r="M107" s="295" t="s">
        <v>329</v>
      </c>
      <c r="O107" s="280"/>
    </row>
    <row r="108" spans="1:57" ht="12.75">
      <c r="A108" s="304"/>
      <c r="B108" s="305" t="s">
        <v>96</v>
      </c>
      <c r="C108" s="306" t="s">
        <v>300</v>
      </c>
      <c r="D108" s="307"/>
      <c r="E108" s="308"/>
      <c r="F108" s="309"/>
      <c r="G108" s="310">
        <f>SUM(G96:G107)</f>
        <v>0</v>
      </c>
      <c r="H108" s="311"/>
      <c r="I108" s="312">
        <f>SUM(I96:I107)</f>
        <v>0.5162</v>
      </c>
      <c r="J108" s="311"/>
      <c r="K108" s="312">
        <f>SUM(K96:K107)</f>
        <v>0</v>
      </c>
      <c r="O108" s="280">
        <v>4</v>
      </c>
      <c r="BA108" s="313">
        <f>SUM(BA96:BA107)</f>
        <v>0</v>
      </c>
      <c r="BB108" s="313">
        <f>SUM(BB96:BB107)</f>
        <v>0</v>
      </c>
      <c r="BC108" s="313">
        <f>SUM(BC96:BC107)</f>
        <v>0</v>
      </c>
      <c r="BD108" s="313">
        <f>SUM(BD96:BD107)</f>
        <v>0</v>
      </c>
      <c r="BE108" s="313">
        <f>SUM(BE96:BE107)</f>
        <v>0</v>
      </c>
    </row>
    <row r="109" spans="1:15" ht="12.75">
      <c r="A109" s="270" t="s">
        <v>93</v>
      </c>
      <c r="B109" s="271" t="s">
        <v>323</v>
      </c>
      <c r="C109" s="272" t="s">
        <v>324</v>
      </c>
      <c r="D109" s="273"/>
      <c r="E109" s="274"/>
      <c r="F109" s="274"/>
      <c r="G109" s="275"/>
      <c r="H109" s="276"/>
      <c r="I109" s="277"/>
      <c r="J109" s="278"/>
      <c r="K109" s="279"/>
      <c r="O109" s="280">
        <v>1</v>
      </c>
    </row>
    <row r="110" spans="1:80" ht="12.75">
      <c r="A110" s="281">
        <v>42</v>
      </c>
      <c r="B110" s="282" t="s">
        <v>326</v>
      </c>
      <c r="C110" s="283" t="s">
        <v>327</v>
      </c>
      <c r="D110" s="284" t="s">
        <v>141</v>
      </c>
      <c r="E110" s="285">
        <v>3</v>
      </c>
      <c r="F110" s="285">
        <v>0</v>
      </c>
      <c r="G110" s="286">
        <f>E110*F110</f>
        <v>0</v>
      </c>
      <c r="H110" s="287">
        <v>0</v>
      </c>
      <c r="I110" s="288">
        <f>E110*H110</f>
        <v>0</v>
      </c>
      <c r="J110" s="287">
        <v>-0.082</v>
      </c>
      <c r="K110" s="288">
        <f>E110*J110</f>
        <v>-0.246</v>
      </c>
      <c r="O110" s="280">
        <v>2</v>
      </c>
      <c r="AA110" s="249">
        <v>1</v>
      </c>
      <c r="AB110" s="249">
        <v>1</v>
      </c>
      <c r="AC110" s="249">
        <v>1</v>
      </c>
      <c r="AZ110" s="249">
        <v>1</v>
      </c>
      <c r="BA110" s="249">
        <f>IF(AZ110=1,G110,0)</f>
        <v>0</v>
      </c>
      <c r="BB110" s="249">
        <f>IF(AZ110=2,G110,0)</f>
        <v>0</v>
      </c>
      <c r="BC110" s="249">
        <f>IF(AZ110=3,G110,0)</f>
        <v>0</v>
      </c>
      <c r="BD110" s="249">
        <f>IF(AZ110=4,G110,0)</f>
        <v>0</v>
      </c>
      <c r="BE110" s="249">
        <f>IF(AZ110=5,G110,0)</f>
        <v>0</v>
      </c>
      <c r="CA110" s="280">
        <v>1</v>
      </c>
      <c r="CB110" s="280">
        <v>1</v>
      </c>
    </row>
    <row r="111" spans="1:15" ht="12.75">
      <c r="A111" s="289"/>
      <c r="B111" s="290"/>
      <c r="C111" s="291" t="s">
        <v>328</v>
      </c>
      <c r="D111" s="292"/>
      <c r="E111" s="292"/>
      <c r="F111" s="292"/>
      <c r="G111" s="293"/>
      <c r="I111" s="294"/>
      <c r="K111" s="294"/>
      <c r="L111" s="295" t="s">
        <v>328</v>
      </c>
      <c r="O111" s="280">
        <v>3</v>
      </c>
    </row>
    <row r="112" spans="1:15" ht="12.75">
      <c r="A112" s="289"/>
      <c r="B112" s="296"/>
      <c r="C112" s="297" t="s">
        <v>395</v>
      </c>
      <c r="D112" s="298"/>
      <c r="E112" s="299">
        <v>3</v>
      </c>
      <c r="F112" s="300"/>
      <c r="G112" s="301"/>
      <c r="H112" s="302"/>
      <c r="I112" s="294"/>
      <c r="J112" s="303"/>
      <c r="K112" s="294"/>
      <c r="M112" s="295" t="s">
        <v>395</v>
      </c>
      <c r="O112" s="280"/>
    </row>
    <row r="113" spans="1:57" ht="12.75">
      <c r="A113" s="304"/>
      <c r="B113" s="305" t="s">
        <v>96</v>
      </c>
      <c r="C113" s="306" t="s">
        <v>325</v>
      </c>
      <c r="D113" s="307"/>
      <c r="E113" s="308"/>
      <c r="F113" s="309"/>
      <c r="G113" s="310">
        <f>SUM(G109:G112)</f>
        <v>0</v>
      </c>
      <c r="H113" s="311"/>
      <c r="I113" s="312">
        <f>SUM(I109:I112)</f>
        <v>0</v>
      </c>
      <c r="J113" s="311"/>
      <c r="K113" s="312">
        <f>SUM(K109:K112)</f>
        <v>-0.246</v>
      </c>
      <c r="O113" s="280">
        <v>4</v>
      </c>
      <c r="BA113" s="313">
        <f>SUM(BA109:BA112)</f>
        <v>0</v>
      </c>
      <c r="BB113" s="313">
        <f>SUM(BB109:BB112)</f>
        <v>0</v>
      </c>
      <c r="BC113" s="313">
        <f>SUM(BC109:BC112)</f>
        <v>0</v>
      </c>
      <c r="BD113" s="313">
        <f>SUM(BD109:BD112)</f>
        <v>0</v>
      </c>
      <c r="BE113" s="313">
        <f>SUM(BE109:BE112)</f>
        <v>0</v>
      </c>
    </row>
    <row r="114" spans="1:15" ht="12.75">
      <c r="A114" s="270" t="s">
        <v>93</v>
      </c>
      <c r="B114" s="271" t="s">
        <v>330</v>
      </c>
      <c r="C114" s="272" t="s">
        <v>331</v>
      </c>
      <c r="D114" s="273"/>
      <c r="E114" s="274"/>
      <c r="F114" s="274"/>
      <c r="G114" s="275"/>
      <c r="H114" s="276"/>
      <c r="I114" s="277"/>
      <c r="J114" s="278"/>
      <c r="K114" s="279"/>
      <c r="O114" s="280">
        <v>1</v>
      </c>
    </row>
    <row r="115" spans="1:80" ht="12.75">
      <c r="A115" s="281">
        <v>43</v>
      </c>
      <c r="B115" s="282" t="s">
        <v>333</v>
      </c>
      <c r="C115" s="283" t="s">
        <v>334</v>
      </c>
      <c r="D115" s="284" t="s">
        <v>146</v>
      </c>
      <c r="E115" s="285">
        <v>168</v>
      </c>
      <c r="F115" s="285">
        <v>0</v>
      </c>
      <c r="G115" s="286">
        <f>E115*F115</f>
        <v>0</v>
      </c>
      <c r="H115" s="287">
        <v>0</v>
      </c>
      <c r="I115" s="288">
        <f>E115*H115</f>
        <v>0</v>
      </c>
      <c r="J115" s="287">
        <v>-1.6</v>
      </c>
      <c r="K115" s="288">
        <f>E115*J115</f>
        <v>-268.8</v>
      </c>
      <c r="O115" s="280">
        <v>2</v>
      </c>
      <c r="AA115" s="249">
        <v>1</v>
      </c>
      <c r="AB115" s="249">
        <v>1</v>
      </c>
      <c r="AC115" s="249">
        <v>1</v>
      </c>
      <c r="AZ115" s="249">
        <v>1</v>
      </c>
      <c r="BA115" s="249">
        <f>IF(AZ115=1,G115,0)</f>
        <v>0</v>
      </c>
      <c r="BB115" s="249">
        <f>IF(AZ115=2,G115,0)</f>
        <v>0</v>
      </c>
      <c r="BC115" s="249">
        <f>IF(AZ115=3,G115,0)</f>
        <v>0</v>
      </c>
      <c r="BD115" s="249">
        <f>IF(AZ115=4,G115,0)</f>
        <v>0</v>
      </c>
      <c r="BE115" s="249">
        <f>IF(AZ115=5,G115,0)</f>
        <v>0</v>
      </c>
      <c r="CA115" s="280">
        <v>1</v>
      </c>
      <c r="CB115" s="280">
        <v>1</v>
      </c>
    </row>
    <row r="116" spans="1:15" ht="12.75">
      <c r="A116" s="289"/>
      <c r="B116" s="290"/>
      <c r="C116" s="291" t="s">
        <v>335</v>
      </c>
      <c r="D116" s="292"/>
      <c r="E116" s="292"/>
      <c r="F116" s="292"/>
      <c r="G116" s="293"/>
      <c r="I116" s="294"/>
      <c r="K116" s="294"/>
      <c r="L116" s="295" t="s">
        <v>335</v>
      </c>
      <c r="O116" s="280">
        <v>3</v>
      </c>
    </row>
    <row r="117" spans="1:15" ht="12.75">
      <c r="A117" s="289"/>
      <c r="B117" s="296"/>
      <c r="C117" s="297" t="s">
        <v>396</v>
      </c>
      <c r="D117" s="298"/>
      <c r="E117" s="299">
        <v>168</v>
      </c>
      <c r="F117" s="300"/>
      <c r="G117" s="301"/>
      <c r="H117" s="302"/>
      <c r="I117" s="294"/>
      <c r="J117" s="303"/>
      <c r="K117" s="294"/>
      <c r="M117" s="295" t="s">
        <v>396</v>
      </c>
      <c r="O117" s="280"/>
    </row>
    <row r="118" spans="1:80" ht="12.75">
      <c r="A118" s="281">
        <v>44</v>
      </c>
      <c r="B118" s="282" t="s">
        <v>337</v>
      </c>
      <c r="C118" s="283" t="s">
        <v>338</v>
      </c>
      <c r="D118" s="284" t="s">
        <v>146</v>
      </c>
      <c r="E118" s="285">
        <v>52.8</v>
      </c>
      <c r="F118" s="285">
        <v>0</v>
      </c>
      <c r="G118" s="286">
        <f>E118*F118</f>
        <v>0</v>
      </c>
      <c r="H118" s="287">
        <v>0</v>
      </c>
      <c r="I118" s="288">
        <f>E118*H118</f>
        <v>0</v>
      </c>
      <c r="J118" s="287">
        <v>-1.3</v>
      </c>
      <c r="K118" s="288">
        <f>E118*J118</f>
        <v>-68.64</v>
      </c>
      <c r="O118" s="280">
        <v>2</v>
      </c>
      <c r="AA118" s="249">
        <v>1</v>
      </c>
      <c r="AB118" s="249">
        <v>1</v>
      </c>
      <c r="AC118" s="249">
        <v>1</v>
      </c>
      <c r="AZ118" s="249">
        <v>1</v>
      </c>
      <c r="BA118" s="249">
        <f>IF(AZ118=1,G118,0)</f>
        <v>0</v>
      </c>
      <c r="BB118" s="249">
        <f>IF(AZ118=2,G118,0)</f>
        <v>0</v>
      </c>
      <c r="BC118" s="249">
        <f>IF(AZ118=3,G118,0)</f>
        <v>0</v>
      </c>
      <c r="BD118" s="249">
        <f>IF(AZ118=4,G118,0)</f>
        <v>0</v>
      </c>
      <c r="BE118" s="249">
        <f>IF(AZ118=5,G118,0)</f>
        <v>0</v>
      </c>
      <c r="CA118" s="280">
        <v>1</v>
      </c>
      <c r="CB118" s="280">
        <v>1</v>
      </c>
    </row>
    <row r="119" spans="1:15" ht="22.5">
      <c r="A119" s="289"/>
      <c r="B119" s="290"/>
      <c r="C119" s="291" t="s">
        <v>339</v>
      </c>
      <c r="D119" s="292"/>
      <c r="E119" s="292"/>
      <c r="F119" s="292"/>
      <c r="G119" s="293"/>
      <c r="I119" s="294"/>
      <c r="K119" s="294"/>
      <c r="L119" s="295" t="s">
        <v>339</v>
      </c>
      <c r="O119" s="280">
        <v>3</v>
      </c>
    </row>
    <row r="120" spans="1:15" ht="12.75">
      <c r="A120" s="289"/>
      <c r="B120" s="296"/>
      <c r="C120" s="297" t="s">
        <v>397</v>
      </c>
      <c r="D120" s="298"/>
      <c r="E120" s="299">
        <v>52.8</v>
      </c>
      <c r="F120" s="300"/>
      <c r="G120" s="301"/>
      <c r="H120" s="302"/>
      <c r="I120" s="294"/>
      <c r="J120" s="303"/>
      <c r="K120" s="294"/>
      <c r="M120" s="295" t="s">
        <v>397</v>
      </c>
      <c r="O120" s="280"/>
    </row>
    <row r="121" spans="1:80" ht="12.75">
      <c r="A121" s="281">
        <v>45</v>
      </c>
      <c r="B121" s="282" t="s">
        <v>341</v>
      </c>
      <c r="C121" s="283" t="s">
        <v>342</v>
      </c>
      <c r="D121" s="284" t="s">
        <v>185</v>
      </c>
      <c r="E121" s="285">
        <v>58</v>
      </c>
      <c r="F121" s="285">
        <v>0</v>
      </c>
      <c r="G121" s="286">
        <f>E121*F121</f>
        <v>0</v>
      </c>
      <c r="H121" s="287">
        <v>0</v>
      </c>
      <c r="I121" s="288">
        <f>E121*H121</f>
        <v>0</v>
      </c>
      <c r="J121" s="287">
        <v>0</v>
      </c>
      <c r="K121" s="288">
        <f>E121*J121</f>
        <v>0</v>
      </c>
      <c r="O121" s="280">
        <v>2</v>
      </c>
      <c r="AA121" s="249">
        <v>1</v>
      </c>
      <c r="AB121" s="249">
        <v>1</v>
      </c>
      <c r="AC121" s="249">
        <v>1</v>
      </c>
      <c r="AZ121" s="249">
        <v>1</v>
      </c>
      <c r="BA121" s="249">
        <f>IF(AZ121=1,G121,0)</f>
        <v>0</v>
      </c>
      <c r="BB121" s="249">
        <f>IF(AZ121=2,G121,0)</f>
        <v>0</v>
      </c>
      <c r="BC121" s="249">
        <f>IF(AZ121=3,G121,0)</f>
        <v>0</v>
      </c>
      <c r="BD121" s="249">
        <f>IF(AZ121=4,G121,0)</f>
        <v>0</v>
      </c>
      <c r="BE121" s="249">
        <f>IF(AZ121=5,G121,0)</f>
        <v>0</v>
      </c>
      <c r="CA121" s="280">
        <v>1</v>
      </c>
      <c r="CB121" s="280">
        <v>1</v>
      </c>
    </row>
    <row r="122" spans="1:57" ht="12.75">
      <c r="A122" s="304"/>
      <c r="B122" s="305" t="s">
        <v>96</v>
      </c>
      <c r="C122" s="306" t="s">
        <v>332</v>
      </c>
      <c r="D122" s="307"/>
      <c r="E122" s="308"/>
      <c r="F122" s="309"/>
      <c r="G122" s="310">
        <f>SUM(G114:G121)</f>
        <v>0</v>
      </c>
      <c r="H122" s="311"/>
      <c r="I122" s="312">
        <f>SUM(I114:I121)</f>
        <v>0</v>
      </c>
      <c r="J122" s="311"/>
      <c r="K122" s="312">
        <f>SUM(K114:K121)</f>
        <v>-337.44</v>
      </c>
      <c r="O122" s="280">
        <v>4</v>
      </c>
      <c r="BA122" s="313">
        <f>SUM(BA114:BA121)</f>
        <v>0</v>
      </c>
      <c r="BB122" s="313">
        <f>SUM(BB114:BB121)</f>
        <v>0</v>
      </c>
      <c r="BC122" s="313">
        <f>SUM(BC114:BC121)</f>
        <v>0</v>
      </c>
      <c r="BD122" s="313">
        <f>SUM(BD114:BD121)</f>
        <v>0</v>
      </c>
      <c r="BE122" s="313">
        <f>SUM(BE114:BE121)</f>
        <v>0</v>
      </c>
    </row>
    <row r="123" spans="1:15" ht="12.75">
      <c r="A123" s="270" t="s">
        <v>93</v>
      </c>
      <c r="B123" s="271" t="s">
        <v>345</v>
      </c>
      <c r="C123" s="272" t="s">
        <v>346</v>
      </c>
      <c r="D123" s="273"/>
      <c r="E123" s="274"/>
      <c r="F123" s="274"/>
      <c r="G123" s="275"/>
      <c r="H123" s="276"/>
      <c r="I123" s="277"/>
      <c r="J123" s="278"/>
      <c r="K123" s="279"/>
      <c r="O123" s="280">
        <v>1</v>
      </c>
    </row>
    <row r="124" spans="1:80" ht="12.75">
      <c r="A124" s="281">
        <v>46</v>
      </c>
      <c r="B124" s="282" t="s">
        <v>348</v>
      </c>
      <c r="C124" s="283" t="s">
        <v>349</v>
      </c>
      <c r="D124" s="284" t="s">
        <v>350</v>
      </c>
      <c r="E124" s="285">
        <v>719.24030378</v>
      </c>
      <c r="F124" s="285">
        <v>0</v>
      </c>
      <c r="G124" s="286">
        <f>E124*F124</f>
        <v>0</v>
      </c>
      <c r="H124" s="287">
        <v>0</v>
      </c>
      <c r="I124" s="288">
        <f>E124*H124</f>
        <v>0</v>
      </c>
      <c r="J124" s="287"/>
      <c r="K124" s="288">
        <f>E124*J124</f>
        <v>0</v>
      </c>
      <c r="O124" s="280">
        <v>2</v>
      </c>
      <c r="AA124" s="249">
        <v>7</v>
      </c>
      <c r="AB124" s="249">
        <v>1</v>
      </c>
      <c r="AC124" s="249">
        <v>2</v>
      </c>
      <c r="AZ124" s="249">
        <v>1</v>
      </c>
      <c r="BA124" s="249">
        <f>IF(AZ124=1,G124,0)</f>
        <v>0</v>
      </c>
      <c r="BB124" s="249">
        <f>IF(AZ124=2,G124,0)</f>
        <v>0</v>
      </c>
      <c r="BC124" s="249">
        <f>IF(AZ124=3,G124,0)</f>
        <v>0</v>
      </c>
      <c r="BD124" s="249">
        <f>IF(AZ124=4,G124,0)</f>
        <v>0</v>
      </c>
      <c r="BE124" s="249">
        <f>IF(AZ124=5,G124,0)</f>
        <v>0</v>
      </c>
      <c r="CA124" s="280">
        <v>7</v>
      </c>
      <c r="CB124" s="280">
        <v>1</v>
      </c>
    </row>
    <row r="125" spans="1:57" ht="12.75">
      <c r="A125" s="304"/>
      <c r="B125" s="305" t="s">
        <v>96</v>
      </c>
      <c r="C125" s="306" t="s">
        <v>347</v>
      </c>
      <c r="D125" s="307"/>
      <c r="E125" s="308"/>
      <c r="F125" s="309"/>
      <c r="G125" s="310">
        <f>SUM(G123:G124)</f>
        <v>0</v>
      </c>
      <c r="H125" s="311"/>
      <c r="I125" s="312">
        <f>SUM(I123:I124)</f>
        <v>0</v>
      </c>
      <c r="J125" s="311"/>
      <c r="K125" s="312">
        <f>SUM(K123:K124)</f>
        <v>0</v>
      </c>
      <c r="O125" s="280">
        <v>4</v>
      </c>
      <c r="BA125" s="313">
        <f>SUM(BA123:BA124)</f>
        <v>0</v>
      </c>
      <c r="BB125" s="313">
        <f>SUM(BB123:BB124)</f>
        <v>0</v>
      </c>
      <c r="BC125" s="313">
        <f>SUM(BC123:BC124)</f>
        <v>0</v>
      </c>
      <c r="BD125" s="313">
        <f>SUM(BD123:BD124)</f>
        <v>0</v>
      </c>
      <c r="BE125" s="313">
        <f>SUM(BE123:BE124)</f>
        <v>0</v>
      </c>
    </row>
    <row r="126" spans="1:15" ht="12.75">
      <c r="A126" s="270" t="s">
        <v>93</v>
      </c>
      <c r="B126" s="271" t="s">
        <v>351</v>
      </c>
      <c r="C126" s="272" t="s">
        <v>352</v>
      </c>
      <c r="D126" s="273"/>
      <c r="E126" s="274"/>
      <c r="F126" s="274"/>
      <c r="G126" s="275"/>
      <c r="H126" s="276"/>
      <c r="I126" s="277"/>
      <c r="J126" s="278"/>
      <c r="K126" s="279"/>
      <c r="O126" s="280">
        <v>1</v>
      </c>
    </row>
    <row r="127" spans="1:80" ht="12.75">
      <c r="A127" s="281">
        <v>47</v>
      </c>
      <c r="B127" s="282" t="s">
        <v>354</v>
      </c>
      <c r="C127" s="283" t="s">
        <v>355</v>
      </c>
      <c r="D127" s="284" t="s">
        <v>350</v>
      </c>
      <c r="E127" s="285">
        <v>337.686</v>
      </c>
      <c r="F127" s="285">
        <v>0</v>
      </c>
      <c r="G127" s="286">
        <f>E127*F127</f>
        <v>0</v>
      </c>
      <c r="H127" s="287">
        <v>0</v>
      </c>
      <c r="I127" s="288">
        <f>E127*H127</f>
        <v>0</v>
      </c>
      <c r="J127" s="287"/>
      <c r="K127" s="288">
        <f>E127*J127</f>
        <v>0</v>
      </c>
      <c r="O127" s="280">
        <v>2</v>
      </c>
      <c r="AA127" s="249">
        <v>8</v>
      </c>
      <c r="AB127" s="249">
        <v>0</v>
      </c>
      <c r="AC127" s="249">
        <v>3</v>
      </c>
      <c r="AZ127" s="249">
        <v>1</v>
      </c>
      <c r="BA127" s="249">
        <f>IF(AZ127=1,G127,0)</f>
        <v>0</v>
      </c>
      <c r="BB127" s="249">
        <f>IF(AZ127=2,G127,0)</f>
        <v>0</v>
      </c>
      <c r="BC127" s="249">
        <f>IF(AZ127=3,G127,0)</f>
        <v>0</v>
      </c>
      <c r="BD127" s="249">
        <f>IF(AZ127=4,G127,0)</f>
        <v>0</v>
      </c>
      <c r="BE127" s="249">
        <f>IF(AZ127=5,G127,0)</f>
        <v>0</v>
      </c>
      <c r="CA127" s="280">
        <v>8</v>
      </c>
      <c r="CB127" s="280">
        <v>0</v>
      </c>
    </row>
    <row r="128" spans="1:15" ht="12.75">
      <c r="A128" s="289"/>
      <c r="B128" s="290"/>
      <c r="C128" s="291" t="s">
        <v>356</v>
      </c>
      <c r="D128" s="292"/>
      <c r="E128" s="292"/>
      <c r="F128" s="292"/>
      <c r="G128" s="293"/>
      <c r="I128" s="294"/>
      <c r="K128" s="294"/>
      <c r="L128" s="295" t="s">
        <v>356</v>
      </c>
      <c r="O128" s="280">
        <v>3</v>
      </c>
    </row>
    <row r="129" spans="1:80" ht="12.75">
      <c r="A129" s="281">
        <v>48</v>
      </c>
      <c r="B129" s="282" t="s">
        <v>357</v>
      </c>
      <c r="C129" s="283" t="s">
        <v>358</v>
      </c>
      <c r="D129" s="284" t="s">
        <v>350</v>
      </c>
      <c r="E129" s="285">
        <v>3039.174</v>
      </c>
      <c r="F129" s="285">
        <v>0</v>
      </c>
      <c r="G129" s="286">
        <f>E129*F129</f>
        <v>0</v>
      </c>
      <c r="H129" s="287">
        <v>0</v>
      </c>
      <c r="I129" s="288">
        <f>E129*H129</f>
        <v>0</v>
      </c>
      <c r="J129" s="287"/>
      <c r="K129" s="288">
        <f>E129*J129</f>
        <v>0</v>
      </c>
      <c r="O129" s="280">
        <v>2</v>
      </c>
      <c r="AA129" s="249">
        <v>8</v>
      </c>
      <c r="AB129" s="249">
        <v>0</v>
      </c>
      <c r="AC129" s="249">
        <v>3</v>
      </c>
      <c r="AZ129" s="249">
        <v>1</v>
      </c>
      <c r="BA129" s="249">
        <f>IF(AZ129=1,G129,0)</f>
        <v>0</v>
      </c>
      <c r="BB129" s="249">
        <f>IF(AZ129=2,G129,0)</f>
        <v>0</v>
      </c>
      <c r="BC129" s="249">
        <f>IF(AZ129=3,G129,0)</f>
        <v>0</v>
      </c>
      <c r="BD129" s="249">
        <f>IF(AZ129=4,G129,0)</f>
        <v>0</v>
      </c>
      <c r="BE129" s="249">
        <f>IF(AZ129=5,G129,0)</f>
        <v>0</v>
      </c>
      <c r="CA129" s="280">
        <v>8</v>
      </c>
      <c r="CB129" s="280">
        <v>0</v>
      </c>
    </row>
    <row r="130" spans="1:15" ht="12.75">
      <c r="A130" s="289"/>
      <c r="B130" s="290"/>
      <c r="C130" s="291" t="s">
        <v>359</v>
      </c>
      <c r="D130" s="292"/>
      <c r="E130" s="292"/>
      <c r="F130" s="292"/>
      <c r="G130" s="293"/>
      <c r="I130" s="294"/>
      <c r="K130" s="294"/>
      <c r="L130" s="295" t="s">
        <v>359</v>
      </c>
      <c r="O130" s="280">
        <v>3</v>
      </c>
    </row>
    <row r="131" spans="1:80" ht="12.75">
      <c r="A131" s="281">
        <v>49</v>
      </c>
      <c r="B131" s="282" t="s">
        <v>360</v>
      </c>
      <c r="C131" s="283" t="s">
        <v>361</v>
      </c>
      <c r="D131" s="284" t="s">
        <v>350</v>
      </c>
      <c r="E131" s="285">
        <v>337.686</v>
      </c>
      <c r="F131" s="285">
        <v>0</v>
      </c>
      <c r="G131" s="286">
        <f>E131*F131</f>
        <v>0</v>
      </c>
      <c r="H131" s="287">
        <v>0</v>
      </c>
      <c r="I131" s="288">
        <f>E131*H131</f>
        <v>0</v>
      </c>
      <c r="J131" s="287"/>
      <c r="K131" s="288">
        <f>E131*J131</f>
        <v>0</v>
      </c>
      <c r="O131" s="280">
        <v>2</v>
      </c>
      <c r="AA131" s="249">
        <v>8</v>
      </c>
      <c r="AB131" s="249">
        <v>0</v>
      </c>
      <c r="AC131" s="249">
        <v>3</v>
      </c>
      <c r="AZ131" s="249">
        <v>1</v>
      </c>
      <c r="BA131" s="249">
        <f>IF(AZ131=1,G131,0)</f>
        <v>0</v>
      </c>
      <c r="BB131" s="249">
        <f>IF(AZ131=2,G131,0)</f>
        <v>0</v>
      </c>
      <c r="BC131" s="249">
        <f>IF(AZ131=3,G131,0)</f>
        <v>0</v>
      </c>
      <c r="BD131" s="249">
        <f>IF(AZ131=4,G131,0)</f>
        <v>0</v>
      </c>
      <c r="BE131" s="249">
        <f>IF(AZ131=5,G131,0)</f>
        <v>0</v>
      </c>
      <c r="CA131" s="280">
        <v>8</v>
      </c>
      <c r="CB131" s="280">
        <v>0</v>
      </c>
    </row>
    <row r="132" spans="1:80" ht="12.75">
      <c r="A132" s="281">
        <v>50</v>
      </c>
      <c r="B132" s="282" t="s">
        <v>362</v>
      </c>
      <c r="C132" s="283" t="s">
        <v>363</v>
      </c>
      <c r="D132" s="284" t="s">
        <v>350</v>
      </c>
      <c r="E132" s="285">
        <v>337.686</v>
      </c>
      <c r="F132" s="285">
        <v>0</v>
      </c>
      <c r="G132" s="286">
        <f>E132*F132</f>
        <v>0</v>
      </c>
      <c r="H132" s="287">
        <v>0</v>
      </c>
      <c r="I132" s="288">
        <f>E132*H132</f>
        <v>0</v>
      </c>
      <c r="J132" s="287"/>
      <c r="K132" s="288">
        <f>E132*J132</f>
        <v>0</v>
      </c>
      <c r="O132" s="280">
        <v>2</v>
      </c>
      <c r="AA132" s="249">
        <v>8</v>
      </c>
      <c r="AB132" s="249">
        <v>0</v>
      </c>
      <c r="AC132" s="249">
        <v>3</v>
      </c>
      <c r="AZ132" s="249">
        <v>1</v>
      </c>
      <c r="BA132" s="249">
        <f>IF(AZ132=1,G132,0)</f>
        <v>0</v>
      </c>
      <c r="BB132" s="249">
        <f>IF(AZ132=2,G132,0)</f>
        <v>0</v>
      </c>
      <c r="BC132" s="249">
        <f>IF(AZ132=3,G132,0)</f>
        <v>0</v>
      </c>
      <c r="BD132" s="249">
        <f>IF(AZ132=4,G132,0)</f>
        <v>0</v>
      </c>
      <c r="BE132" s="249">
        <f>IF(AZ132=5,G132,0)</f>
        <v>0</v>
      </c>
      <c r="CA132" s="280">
        <v>8</v>
      </c>
      <c r="CB132" s="280">
        <v>0</v>
      </c>
    </row>
    <row r="133" spans="1:15" ht="12.75">
      <c r="A133" s="289"/>
      <c r="B133" s="290"/>
      <c r="C133" s="291" t="s">
        <v>364</v>
      </c>
      <c r="D133" s="292"/>
      <c r="E133" s="292"/>
      <c r="F133" s="292"/>
      <c r="G133" s="293"/>
      <c r="I133" s="294"/>
      <c r="K133" s="294"/>
      <c r="L133" s="295" t="s">
        <v>364</v>
      </c>
      <c r="O133" s="280">
        <v>3</v>
      </c>
    </row>
    <row r="134" spans="1:80" ht="12.75">
      <c r="A134" s="281">
        <v>51</v>
      </c>
      <c r="B134" s="282" t="s">
        <v>365</v>
      </c>
      <c r="C134" s="283" t="s">
        <v>366</v>
      </c>
      <c r="D134" s="284" t="s">
        <v>350</v>
      </c>
      <c r="E134" s="285">
        <v>337.686</v>
      </c>
      <c r="F134" s="285">
        <v>0</v>
      </c>
      <c r="G134" s="286">
        <f>E134*F134</f>
        <v>0</v>
      </c>
      <c r="H134" s="287">
        <v>0</v>
      </c>
      <c r="I134" s="288">
        <f>E134*H134</f>
        <v>0</v>
      </c>
      <c r="J134" s="287"/>
      <c r="K134" s="288">
        <f>E134*J134</f>
        <v>0</v>
      </c>
      <c r="O134" s="280">
        <v>2</v>
      </c>
      <c r="AA134" s="249">
        <v>8</v>
      </c>
      <c r="AB134" s="249">
        <v>0</v>
      </c>
      <c r="AC134" s="249">
        <v>3</v>
      </c>
      <c r="AZ134" s="249">
        <v>1</v>
      </c>
      <c r="BA134" s="249">
        <f>IF(AZ134=1,G134,0)</f>
        <v>0</v>
      </c>
      <c r="BB134" s="249">
        <f>IF(AZ134=2,G134,0)</f>
        <v>0</v>
      </c>
      <c r="BC134" s="249">
        <f>IF(AZ134=3,G134,0)</f>
        <v>0</v>
      </c>
      <c r="BD134" s="249">
        <f>IF(AZ134=4,G134,0)</f>
        <v>0</v>
      </c>
      <c r="BE134" s="249">
        <f>IF(AZ134=5,G134,0)</f>
        <v>0</v>
      </c>
      <c r="CA134" s="280">
        <v>8</v>
      </c>
      <c r="CB134" s="280">
        <v>0</v>
      </c>
    </row>
    <row r="135" spans="1:57" ht="12.75">
      <c r="A135" s="304"/>
      <c r="B135" s="305" t="s">
        <v>96</v>
      </c>
      <c r="C135" s="306" t="s">
        <v>353</v>
      </c>
      <c r="D135" s="307"/>
      <c r="E135" s="308"/>
      <c r="F135" s="309"/>
      <c r="G135" s="310">
        <f>SUM(G126:G134)</f>
        <v>0</v>
      </c>
      <c r="H135" s="311"/>
      <c r="I135" s="312">
        <f>SUM(I126:I134)</f>
        <v>0</v>
      </c>
      <c r="J135" s="311"/>
      <c r="K135" s="312">
        <f>SUM(K126:K134)</f>
        <v>0</v>
      </c>
      <c r="O135" s="280">
        <v>4</v>
      </c>
      <c r="BA135" s="313">
        <f>SUM(BA126:BA134)</f>
        <v>0</v>
      </c>
      <c r="BB135" s="313">
        <f>SUM(BB126:BB134)</f>
        <v>0</v>
      </c>
      <c r="BC135" s="313">
        <f>SUM(BC126:BC134)</f>
        <v>0</v>
      </c>
      <c r="BD135" s="313">
        <f>SUM(BD126:BD134)</f>
        <v>0</v>
      </c>
      <c r="BE135" s="313">
        <f>SUM(BE126:BE134)</f>
        <v>0</v>
      </c>
    </row>
    <row r="136" ht="12.75">
      <c r="E136" s="249"/>
    </row>
    <row r="137" ht="12.75">
      <c r="E137" s="249"/>
    </row>
    <row r="138" ht="12.75">
      <c r="E138" s="249"/>
    </row>
    <row r="139" ht="12.75">
      <c r="E139" s="249"/>
    </row>
    <row r="140" ht="12.75">
      <c r="E140" s="249"/>
    </row>
    <row r="141" ht="12.75">
      <c r="E141" s="249"/>
    </row>
    <row r="142" ht="12.75">
      <c r="E142" s="249"/>
    </row>
    <row r="143" ht="12.75">
      <c r="E143" s="249"/>
    </row>
    <row r="144" ht="12.75">
      <c r="E144" s="249"/>
    </row>
    <row r="145" ht="12.75">
      <c r="E145" s="249"/>
    </row>
    <row r="146" ht="12.75">
      <c r="E146" s="249"/>
    </row>
    <row r="147" ht="12.75">
      <c r="E147" s="249"/>
    </row>
    <row r="148" ht="12.75">
      <c r="E148" s="249"/>
    </row>
    <row r="149" ht="12.75">
      <c r="E149" s="249"/>
    </row>
    <row r="150" ht="12.75">
      <c r="E150" s="249"/>
    </row>
    <row r="151" ht="12.75">
      <c r="E151" s="249"/>
    </row>
    <row r="152" ht="12.75">
      <c r="E152" s="249"/>
    </row>
    <row r="153" ht="12.75">
      <c r="E153" s="249"/>
    </row>
    <row r="154" ht="12.75">
      <c r="E154" s="249"/>
    </row>
    <row r="155" ht="12.75">
      <c r="E155" s="249"/>
    </row>
    <row r="156" ht="12.75">
      <c r="E156" s="249"/>
    </row>
    <row r="157" ht="12.75">
      <c r="E157" s="249"/>
    </row>
    <row r="158" ht="12.75">
      <c r="E158" s="249"/>
    </row>
    <row r="159" spans="1:7" ht="12.75">
      <c r="A159" s="303"/>
      <c r="B159" s="303"/>
      <c r="C159" s="303"/>
      <c r="D159" s="303"/>
      <c r="E159" s="303"/>
      <c r="F159" s="303"/>
      <c r="G159" s="303"/>
    </row>
    <row r="160" spans="1:7" ht="12.75">
      <c r="A160" s="303"/>
      <c r="B160" s="303"/>
      <c r="C160" s="303"/>
      <c r="D160" s="303"/>
      <c r="E160" s="303"/>
      <c r="F160" s="303"/>
      <c r="G160" s="303"/>
    </row>
    <row r="161" spans="1:7" ht="12.75">
      <c r="A161" s="303"/>
      <c r="B161" s="303"/>
      <c r="C161" s="303"/>
      <c r="D161" s="303"/>
      <c r="E161" s="303"/>
      <c r="F161" s="303"/>
      <c r="G161" s="303"/>
    </row>
    <row r="162" spans="1:7" ht="12.75">
      <c r="A162" s="303"/>
      <c r="B162" s="303"/>
      <c r="C162" s="303"/>
      <c r="D162" s="303"/>
      <c r="E162" s="303"/>
      <c r="F162" s="303"/>
      <c r="G162" s="303"/>
    </row>
    <row r="163" ht="12.75">
      <c r="E163" s="249"/>
    </row>
    <row r="164" ht="12.75">
      <c r="E164" s="249"/>
    </row>
    <row r="165" ht="12.75">
      <c r="E165" s="249"/>
    </row>
    <row r="166" ht="12.75">
      <c r="E166" s="249"/>
    </row>
    <row r="167" ht="12.75">
      <c r="E167" s="249"/>
    </row>
    <row r="168" ht="12.75">
      <c r="E168" s="249"/>
    </row>
    <row r="169" ht="12.75">
      <c r="E169" s="249"/>
    </row>
    <row r="170" ht="12.75">
      <c r="E170" s="249"/>
    </row>
    <row r="171" ht="12.75">
      <c r="E171" s="249"/>
    </row>
    <row r="172" ht="12.75">
      <c r="E172" s="249"/>
    </row>
    <row r="173" ht="12.75">
      <c r="E173" s="249"/>
    </row>
    <row r="174" ht="12.75">
      <c r="E174" s="249"/>
    </row>
    <row r="175" ht="12.75">
      <c r="E175" s="249"/>
    </row>
    <row r="176" ht="12.75">
      <c r="E176" s="249"/>
    </row>
    <row r="177" ht="12.75">
      <c r="E177" s="249"/>
    </row>
    <row r="178" ht="12.75">
      <c r="E178" s="249"/>
    </row>
    <row r="179" ht="12.75">
      <c r="E179" s="249"/>
    </row>
    <row r="180" ht="12.75">
      <c r="E180" s="249"/>
    </row>
    <row r="181" ht="12.75">
      <c r="E181" s="249"/>
    </row>
    <row r="182" ht="12.75">
      <c r="E182" s="249"/>
    </row>
    <row r="183" ht="12.75">
      <c r="E183" s="249"/>
    </row>
    <row r="184" ht="12.75">
      <c r="E184" s="249"/>
    </row>
    <row r="185" ht="12.75">
      <c r="E185" s="249"/>
    </row>
    <row r="186" ht="12.75">
      <c r="E186" s="249"/>
    </row>
    <row r="187" ht="12.75">
      <c r="E187" s="249"/>
    </row>
    <row r="188" ht="12.75">
      <c r="E188" s="249"/>
    </row>
    <row r="189" ht="12.75">
      <c r="E189" s="249"/>
    </row>
    <row r="190" ht="12.75">
      <c r="E190" s="249"/>
    </row>
    <row r="191" ht="12.75">
      <c r="E191" s="249"/>
    </row>
    <row r="192" ht="12.75">
      <c r="E192" s="249"/>
    </row>
    <row r="193" ht="12.75">
      <c r="E193" s="249"/>
    </row>
    <row r="194" spans="1:2" ht="12.75">
      <c r="A194" s="314"/>
      <c r="B194" s="314"/>
    </row>
    <row r="195" spans="1:7" ht="12.75">
      <c r="A195" s="303"/>
      <c r="B195" s="303"/>
      <c r="C195" s="315"/>
      <c r="D195" s="315"/>
      <c r="E195" s="316"/>
      <c r="F195" s="315"/>
      <c r="G195" s="317"/>
    </row>
    <row r="196" spans="1:7" ht="12.75">
      <c r="A196" s="318"/>
      <c r="B196" s="318"/>
      <c r="C196" s="303"/>
      <c r="D196" s="303"/>
      <c r="E196" s="319"/>
      <c r="F196" s="303"/>
      <c r="G196" s="303"/>
    </row>
    <row r="197" spans="1:7" ht="12.75">
      <c r="A197" s="303"/>
      <c r="B197" s="303"/>
      <c r="C197" s="303"/>
      <c r="D197" s="303"/>
      <c r="E197" s="319"/>
      <c r="F197" s="303"/>
      <c r="G197" s="303"/>
    </row>
    <row r="198" spans="1:7" ht="12.75">
      <c r="A198" s="303"/>
      <c r="B198" s="303"/>
      <c r="C198" s="303"/>
      <c r="D198" s="303"/>
      <c r="E198" s="319"/>
      <c r="F198" s="303"/>
      <c r="G198" s="303"/>
    </row>
    <row r="199" spans="1:7" ht="12.75">
      <c r="A199" s="303"/>
      <c r="B199" s="303"/>
      <c r="C199" s="303"/>
      <c r="D199" s="303"/>
      <c r="E199" s="319"/>
      <c r="F199" s="303"/>
      <c r="G199" s="303"/>
    </row>
    <row r="200" spans="1:7" ht="12.75">
      <c r="A200" s="303"/>
      <c r="B200" s="303"/>
      <c r="C200" s="303"/>
      <c r="D200" s="303"/>
      <c r="E200" s="319"/>
      <c r="F200" s="303"/>
      <c r="G200" s="303"/>
    </row>
    <row r="201" spans="1:7" ht="12.75">
      <c r="A201" s="303"/>
      <c r="B201" s="303"/>
      <c r="C201" s="303"/>
      <c r="D201" s="303"/>
      <c r="E201" s="319"/>
      <c r="F201" s="303"/>
      <c r="G201" s="303"/>
    </row>
    <row r="202" spans="1:7" ht="12.75">
      <c r="A202" s="303"/>
      <c r="B202" s="303"/>
      <c r="C202" s="303"/>
      <c r="D202" s="303"/>
      <c r="E202" s="319"/>
      <c r="F202" s="303"/>
      <c r="G202" s="303"/>
    </row>
    <row r="203" spans="1:7" ht="12.75">
      <c r="A203" s="303"/>
      <c r="B203" s="303"/>
      <c r="C203" s="303"/>
      <c r="D203" s="303"/>
      <c r="E203" s="319"/>
      <c r="F203" s="303"/>
      <c r="G203" s="303"/>
    </row>
    <row r="204" spans="1:7" ht="12.75">
      <c r="A204" s="303"/>
      <c r="B204" s="303"/>
      <c r="C204" s="303"/>
      <c r="D204" s="303"/>
      <c r="E204" s="319"/>
      <c r="F204" s="303"/>
      <c r="G204" s="303"/>
    </row>
    <row r="205" spans="1:7" ht="12.75">
      <c r="A205" s="303"/>
      <c r="B205" s="303"/>
      <c r="C205" s="303"/>
      <c r="D205" s="303"/>
      <c r="E205" s="319"/>
      <c r="F205" s="303"/>
      <c r="G205" s="303"/>
    </row>
    <row r="206" spans="1:7" ht="12.75">
      <c r="A206" s="303"/>
      <c r="B206" s="303"/>
      <c r="C206" s="303"/>
      <c r="D206" s="303"/>
      <c r="E206" s="319"/>
      <c r="F206" s="303"/>
      <c r="G206" s="303"/>
    </row>
    <row r="207" spans="1:7" ht="12.75">
      <c r="A207" s="303"/>
      <c r="B207" s="303"/>
      <c r="C207" s="303"/>
      <c r="D207" s="303"/>
      <c r="E207" s="319"/>
      <c r="F207" s="303"/>
      <c r="G207" s="303"/>
    </row>
    <row r="208" spans="1:7" ht="12.75">
      <c r="A208" s="303"/>
      <c r="B208" s="303"/>
      <c r="C208" s="303"/>
      <c r="D208" s="303"/>
      <c r="E208" s="319"/>
      <c r="F208" s="303"/>
      <c r="G208" s="303"/>
    </row>
  </sheetData>
  <mergeCells count="64">
    <mergeCell ref="C128:G128"/>
    <mergeCell ref="C130:G130"/>
    <mergeCell ref="C133:G133"/>
    <mergeCell ref="C111:G111"/>
    <mergeCell ref="C112:D112"/>
    <mergeCell ref="C116:G116"/>
    <mergeCell ref="C117:D117"/>
    <mergeCell ref="C119:G119"/>
    <mergeCell ref="C120:D120"/>
    <mergeCell ref="C98:G98"/>
    <mergeCell ref="C99:G99"/>
    <mergeCell ref="C100:G100"/>
    <mergeCell ref="C101:G101"/>
    <mergeCell ref="C102:D102"/>
    <mergeCell ref="C105:D105"/>
    <mergeCell ref="C107:D107"/>
    <mergeCell ref="C76:D76"/>
    <mergeCell ref="C79:D79"/>
    <mergeCell ref="C81:D81"/>
    <mergeCell ref="C83:D83"/>
    <mergeCell ref="C89:D89"/>
    <mergeCell ref="C91:G91"/>
    <mergeCell ref="C63:G63"/>
    <mergeCell ref="C64:D64"/>
    <mergeCell ref="C66:G66"/>
    <mergeCell ref="C67:D67"/>
    <mergeCell ref="C69:G69"/>
    <mergeCell ref="C70:D70"/>
    <mergeCell ref="C72:D72"/>
    <mergeCell ref="C74:D74"/>
    <mergeCell ref="C43:D43"/>
    <mergeCell ref="C49:D49"/>
    <mergeCell ref="C51:D51"/>
    <mergeCell ref="C53:G53"/>
    <mergeCell ref="C54:G54"/>
    <mergeCell ref="C56:D56"/>
    <mergeCell ref="C57:D57"/>
    <mergeCell ref="C59:D59"/>
    <mergeCell ref="C33:G33"/>
    <mergeCell ref="C34:G34"/>
    <mergeCell ref="C35:D35"/>
    <mergeCell ref="C37:G37"/>
    <mergeCell ref="C38:D38"/>
    <mergeCell ref="C41:G41"/>
    <mergeCell ref="C24:D24"/>
    <mergeCell ref="C26:G26"/>
    <mergeCell ref="C27:D27"/>
    <mergeCell ref="C29:G29"/>
    <mergeCell ref="C30:G30"/>
    <mergeCell ref="C31:D31"/>
    <mergeCell ref="C16:G16"/>
    <mergeCell ref="C17:D17"/>
    <mergeCell ref="C19:G19"/>
    <mergeCell ref="C20:G20"/>
    <mergeCell ref="C21:D21"/>
    <mergeCell ref="C23:G23"/>
    <mergeCell ref="A1:G1"/>
    <mergeCell ref="A3:B3"/>
    <mergeCell ref="A4:B4"/>
    <mergeCell ref="E4:G4"/>
    <mergeCell ref="C9:D9"/>
    <mergeCell ref="C11:D11"/>
    <mergeCell ref="C13:G13"/>
    <mergeCell ref="C14:D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E20" sqref="E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402</v>
      </c>
      <c r="D2" s="93" t="s">
        <v>403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399</v>
      </c>
      <c r="B5" s="106"/>
      <c r="C5" s="107" t="s">
        <v>400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03 SO 03.1 Rek'!E14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03 SO 03.1 Rek'!F14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03 SO 03.1 Rek'!H14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03 SO 03.1 Rek'!G14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03 SO 03.1 Rek'!I14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C27" sqref="C2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402</v>
      </c>
      <c r="I1" s="200"/>
    </row>
    <row r="2" spans="1:9" ht="13.5" thickBot="1">
      <c r="A2" s="201" t="s">
        <v>72</v>
      </c>
      <c r="B2" s="202"/>
      <c r="C2" s="203" t="s">
        <v>401</v>
      </c>
      <c r="D2" s="204"/>
      <c r="E2" s="205"/>
      <c r="F2" s="204"/>
      <c r="G2" s="206" t="s">
        <v>403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2.75">
      <c r="A7" s="320" t="str">
        <f>'SO 03 SO 03.1 Pol'!B7</f>
        <v>1</v>
      </c>
      <c r="B7" s="70" t="str">
        <f>'SO 03 SO 03.1 Pol'!C7</f>
        <v>Zemní práce</v>
      </c>
      <c r="D7" s="218"/>
      <c r="E7" s="321">
        <f>'SO 03 SO 03.1 Pol'!BA58</f>
        <v>0</v>
      </c>
      <c r="F7" s="322">
        <f>'SO 03 SO 03.1 Pol'!BB58</f>
        <v>0</v>
      </c>
      <c r="G7" s="322">
        <f>'SO 03 SO 03.1 Pol'!BC58</f>
        <v>0</v>
      </c>
      <c r="H7" s="322">
        <f>'SO 03 SO 03.1 Pol'!BD58</f>
        <v>0</v>
      </c>
      <c r="I7" s="323">
        <f>'SO 03 SO 03.1 Pol'!BE58</f>
        <v>0</v>
      </c>
    </row>
    <row r="8" spans="1:9" s="125" customFormat="1" ht="12.75">
      <c r="A8" s="320" t="str">
        <f>'SO 03 SO 03.1 Pol'!B59</f>
        <v>2</v>
      </c>
      <c r="B8" s="70" t="str">
        <f>'SO 03 SO 03.1 Pol'!C59</f>
        <v>Základy a zvláštní zakládání</v>
      </c>
      <c r="D8" s="218"/>
      <c r="E8" s="321">
        <f>'SO 03 SO 03.1 Pol'!BA62</f>
        <v>0</v>
      </c>
      <c r="F8" s="322">
        <f>'SO 03 SO 03.1 Pol'!BB62</f>
        <v>0</v>
      </c>
      <c r="G8" s="322">
        <f>'SO 03 SO 03.1 Pol'!BC62</f>
        <v>0</v>
      </c>
      <c r="H8" s="322">
        <f>'SO 03 SO 03.1 Pol'!BD62</f>
        <v>0</v>
      </c>
      <c r="I8" s="323">
        <f>'SO 03 SO 03.1 Pol'!BE62</f>
        <v>0</v>
      </c>
    </row>
    <row r="9" spans="1:9" s="125" customFormat="1" ht="12.75">
      <c r="A9" s="320" t="str">
        <f>'SO 03 SO 03.1 Pol'!B63</f>
        <v>4</v>
      </c>
      <c r="B9" s="70" t="str">
        <f>'SO 03 SO 03.1 Pol'!C63</f>
        <v>Vodorovné konstrukce</v>
      </c>
      <c r="D9" s="218"/>
      <c r="E9" s="321">
        <f>'SO 03 SO 03.1 Pol'!BA66</f>
        <v>0</v>
      </c>
      <c r="F9" s="322">
        <f>'SO 03 SO 03.1 Pol'!BB66</f>
        <v>0</v>
      </c>
      <c r="G9" s="322">
        <f>'SO 03 SO 03.1 Pol'!BC66</f>
        <v>0</v>
      </c>
      <c r="H9" s="322">
        <f>'SO 03 SO 03.1 Pol'!BD66</f>
        <v>0</v>
      </c>
      <c r="I9" s="323">
        <f>'SO 03 SO 03.1 Pol'!BE66</f>
        <v>0</v>
      </c>
    </row>
    <row r="10" spans="1:9" s="125" customFormat="1" ht="12.75">
      <c r="A10" s="320" t="str">
        <f>'SO 03 SO 03.1 Pol'!B67</f>
        <v>87</v>
      </c>
      <c r="B10" s="70" t="str">
        <f>'SO 03 SO 03.1 Pol'!C67</f>
        <v>Potrubí z trub z plastických hmot</v>
      </c>
      <c r="D10" s="218"/>
      <c r="E10" s="321">
        <f>'SO 03 SO 03.1 Pol'!BA70</f>
        <v>0</v>
      </c>
      <c r="F10" s="322">
        <f>'SO 03 SO 03.1 Pol'!BB70</f>
        <v>0</v>
      </c>
      <c r="G10" s="322">
        <f>'SO 03 SO 03.1 Pol'!BC70</f>
        <v>0</v>
      </c>
      <c r="H10" s="322">
        <f>'SO 03 SO 03.1 Pol'!BD70</f>
        <v>0</v>
      </c>
      <c r="I10" s="323">
        <f>'SO 03 SO 03.1 Pol'!BE70</f>
        <v>0</v>
      </c>
    </row>
    <row r="11" spans="1:9" s="125" customFormat="1" ht="12.75">
      <c r="A11" s="320" t="str">
        <f>'SO 03 SO 03.1 Pol'!B71</f>
        <v>89</v>
      </c>
      <c r="B11" s="70" t="str">
        <f>'SO 03 SO 03.1 Pol'!C71</f>
        <v>Ostatní konstrukce na trubním vedení</v>
      </c>
      <c r="D11" s="218"/>
      <c r="E11" s="321">
        <f>'SO 03 SO 03.1 Pol'!BA81</f>
        <v>0</v>
      </c>
      <c r="F11" s="322">
        <f>'SO 03 SO 03.1 Pol'!BB81</f>
        <v>0</v>
      </c>
      <c r="G11" s="322">
        <f>'SO 03 SO 03.1 Pol'!BC81</f>
        <v>0</v>
      </c>
      <c r="H11" s="322">
        <f>'SO 03 SO 03.1 Pol'!BD81</f>
        <v>0</v>
      </c>
      <c r="I11" s="323">
        <f>'SO 03 SO 03.1 Pol'!BE81</f>
        <v>0</v>
      </c>
    </row>
    <row r="12" spans="1:9" s="125" customFormat="1" ht="12.75">
      <c r="A12" s="320" t="str">
        <f>'SO 03 SO 03.1 Pol'!B82</f>
        <v>98</v>
      </c>
      <c r="B12" s="70" t="str">
        <f>'SO 03 SO 03.1 Pol'!C82</f>
        <v>Demolice</v>
      </c>
      <c r="D12" s="218"/>
      <c r="E12" s="321">
        <f>'SO 03 SO 03.1 Pol'!BA84</f>
        <v>0</v>
      </c>
      <c r="F12" s="322">
        <f>'SO 03 SO 03.1 Pol'!BB84</f>
        <v>0</v>
      </c>
      <c r="G12" s="322">
        <f>'SO 03 SO 03.1 Pol'!BC84</f>
        <v>0</v>
      </c>
      <c r="H12" s="322">
        <f>'SO 03 SO 03.1 Pol'!BD84</f>
        <v>0</v>
      </c>
      <c r="I12" s="323">
        <f>'SO 03 SO 03.1 Pol'!BE84</f>
        <v>0</v>
      </c>
    </row>
    <row r="13" spans="1:9" s="125" customFormat="1" ht="13.5" thickBot="1">
      <c r="A13" s="320" t="str">
        <f>'SO 03 SO 03.1 Pol'!B85</f>
        <v>99</v>
      </c>
      <c r="B13" s="70" t="str">
        <f>'SO 03 SO 03.1 Pol'!C85</f>
        <v>Staveništní přesun hmot</v>
      </c>
      <c r="D13" s="218"/>
      <c r="E13" s="321">
        <f>'SO 03 SO 03.1 Pol'!BA87</f>
        <v>0</v>
      </c>
      <c r="F13" s="322">
        <f>'SO 03 SO 03.1 Pol'!BB87</f>
        <v>0</v>
      </c>
      <c r="G13" s="322">
        <f>'SO 03 SO 03.1 Pol'!BC87</f>
        <v>0</v>
      </c>
      <c r="H13" s="322">
        <f>'SO 03 SO 03.1 Pol'!BD87</f>
        <v>0</v>
      </c>
      <c r="I13" s="323">
        <f>'SO 03 SO 03.1 Pol'!BE87</f>
        <v>0</v>
      </c>
    </row>
    <row r="14" spans="1:9" s="14" customFormat="1" ht="13.5" thickBot="1">
      <c r="A14" s="219"/>
      <c r="B14" s="220" t="s">
        <v>75</v>
      </c>
      <c r="C14" s="220"/>
      <c r="D14" s="221"/>
      <c r="E14" s="222">
        <f>SUM(E7:E13)</f>
        <v>0</v>
      </c>
      <c r="F14" s="223">
        <f>SUM(F7:F13)</f>
        <v>0</v>
      </c>
      <c r="G14" s="223">
        <f>SUM(G7:G13)</f>
        <v>0</v>
      </c>
      <c r="H14" s="223">
        <f>SUM(H7:H13)</f>
        <v>0</v>
      </c>
      <c r="I14" s="224">
        <f>SUM(I7:I13)</f>
        <v>0</v>
      </c>
    </row>
    <row r="15" spans="1:9" ht="12.7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6:9" ht="12.75">
      <c r="F16" s="246"/>
      <c r="G16" s="247"/>
      <c r="H16" s="247"/>
      <c r="I16" s="54"/>
    </row>
    <row r="17" spans="6:9" ht="12.75">
      <c r="F17" s="246"/>
      <c r="G17" s="247"/>
      <c r="H17" s="247"/>
      <c r="I17" s="54"/>
    </row>
    <row r="18" spans="6:9" ht="12.75"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60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03 SO 03.1 Rek'!H1</f>
        <v>SO 03.1</v>
      </c>
      <c r="G3" s="256"/>
    </row>
    <row r="4" spans="1:7" ht="13.5" thickBot="1">
      <c r="A4" s="257" t="s">
        <v>72</v>
      </c>
      <c r="B4" s="202"/>
      <c r="C4" s="203" t="s">
        <v>401</v>
      </c>
      <c r="D4" s="258"/>
      <c r="E4" s="259" t="str">
        <f>'SO 03 SO 03.1 Rek'!G2</f>
        <v>Kanalizace jednotná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404</v>
      </c>
      <c r="C8" s="283" t="s">
        <v>405</v>
      </c>
      <c r="D8" s="284" t="s">
        <v>146</v>
      </c>
      <c r="E8" s="285">
        <v>367.2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49">
        <v>1</v>
      </c>
      <c r="AB8" s="249">
        <v>1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</v>
      </c>
      <c r="CB8" s="280">
        <v>1</v>
      </c>
    </row>
    <row r="9" spans="1:15" ht="12.75">
      <c r="A9" s="289"/>
      <c r="B9" s="290"/>
      <c r="C9" s="291" t="s">
        <v>406</v>
      </c>
      <c r="D9" s="292"/>
      <c r="E9" s="292"/>
      <c r="F9" s="292"/>
      <c r="G9" s="293"/>
      <c r="I9" s="294"/>
      <c r="K9" s="294"/>
      <c r="L9" s="295" t="s">
        <v>406</v>
      </c>
      <c r="O9" s="280">
        <v>3</v>
      </c>
    </row>
    <row r="10" spans="1:15" ht="12.75">
      <c r="A10" s="289"/>
      <c r="B10" s="296"/>
      <c r="C10" s="297" t="s">
        <v>407</v>
      </c>
      <c r="D10" s="298"/>
      <c r="E10" s="299">
        <v>367.2</v>
      </c>
      <c r="F10" s="300"/>
      <c r="G10" s="301"/>
      <c r="H10" s="302"/>
      <c r="I10" s="294"/>
      <c r="J10" s="303"/>
      <c r="K10" s="294"/>
      <c r="M10" s="295" t="s">
        <v>407</v>
      </c>
      <c r="O10" s="280"/>
    </row>
    <row r="11" spans="1:80" ht="12.75">
      <c r="A11" s="281">
        <v>2</v>
      </c>
      <c r="B11" s="282" t="s">
        <v>408</v>
      </c>
      <c r="C11" s="283" t="s">
        <v>409</v>
      </c>
      <c r="D11" s="284" t="s">
        <v>146</v>
      </c>
      <c r="E11" s="285">
        <v>367.2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>
        <v>0</v>
      </c>
      <c r="K11" s="288">
        <f>E11*J11</f>
        <v>0</v>
      </c>
      <c r="O11" s="280">
        <v>2</v>
      </c>
      <c r="AA11" s="249">
        <v>1</v>
      </c>
      <c r="AB11" s="249">
        <v>1</v>
      </c>
      <c r="AC11" s="249">
        <v>1</v>
      </c>
      <c r="AZ11" s="249">
        <v>1</v>
      </c>
      <c r="BA11" s="249">
        <f>IF(AZ11=1,G11,0)</f>
        <v>0</v>
      </c>
      <c r="BB11" s="249">
        <f>IF(AZ11=2,G11,0)</f>
        <v>0</v>
      </c>
      <c r="BC11" s="249">
        <f>IF(AZ11=3,G11,0)</f>
        <v>0</v>
      </c>
      <c r="BD11" s="249">
        <f>IF(AZ11=4,G11,0)</f>
        <v>0</v>
      </c>
      <c r="BE11" s="249">
        <f>IF(AZ11=5,G11,0)</f>
        <v>0</v>
      </c>
      <c r="CA11" s="280">
        <v>1</v>
      </c>
      <c r="CB11" s="280">
        <v>1</v>
      </c>
    </row>
    <row r="12" spans="1:15" ht="12.75">
      <c r="A12" s="289"/>
      <c r="B12" s="290"/>
      <c r="C12" s="291" t="s">
        <v>406</v>
      </c>
      <c r="D12" s="292"/>
      <c r="E12" s="292"/>
      <c r="F12" s="292"/>
      <c r="G12" s="293"/>
      <c r="I12" s="294"/>
      <c r="K12" s="294"/>
      <c r="L12" s="295" t="s">
        <v>406</v>
      </c>
      <c r="O12" s="280">
        <v>3</v>
      </c>
    </row>
    <row r="13" spans="1:15" ht="12.75">
      <c r="A13" s="289"/>
      <c r="B13" s="296"/>
      <c r="C13" s="297" t="s">
        <v>407</v>
      </c>
      <c r="D13" s="298"/>
      <c r="E13" s="299">
        <v>367.2</v>
      </c>
      <c r="F13" s="300"/>
      <c r="G13" s="301"/>
      <c r="H13" s="302"/>
      <c r="I13" s="294"/>
      <c r="J13" s="303"/>
      <c r="K13" s="294"/>
      <c r="M13" s="295" t="s">
        <v>407</v>
      </c>
      <c r="O13" s="280"/>
    </row>
    <row r="14" spans="1:80" ht="12.75">
      <c r="A14" s="281">
        <v>3</v>
      </c>
      <c r="B14" s="282" t="s">
        <v>410</v>
      </c>
      <c r="C14" s="283" t="s">
        <v>411</v>
      </c>
      <c r="D14" s="284" t="s">
        <v>146</v>
      </c>
      <c r="E14" s="285">
        <v>244.8</v>
      </c>
      <c r="F14" s="285">
        <v>0</v>
      </c>
      <c r="G14" s="286">
        <f>E14*F14</f>
        <v>0</v>
      </c>
      <c r="H14" s="287">
        <v>0</v>
      </c>
      <c r="I14" s="288">
        <f>E14*H14</f>
        <v>0</v>
      </c>
      <c r="J14" s="287">
        <v>0</v>
      </c>
      <c r="K14" s="288">
        <f>E14*J14</f>
        <v>0</v>
      </c>
      <c r="O14" s="280">
        <v>2</v>
      </c>
      <c r="AA14" s="249">
        <v>1</v>
      </c>
      <c r="AB14" s="249">
        <v>1</v>
      </c>
      <c r="AC14" s="249">
        <v>1</v>
      </c>
      <c r="AZ14" s="249">
        <v>1</v>
      </c>
      <c r="BA14" s="249">
        <f>IF(AZ14=1,G14,0)</f>
        <v>0</v>
      </c>
      <c r="BB14" s="249">
        <f>IF(AZ14=2,G14,0)</f>
        <v>0</v>
      </c>
      <c r="BC14" s="249">
        <f>IF(AZ14=3,G14,0)</f>
        <v>0</v>
      </c>
      <c r="BD14" s="249">
        <f>IF(AZ14=4,G14,0)</f>
        <v>0</v>
      </c>
      <c r="BE14" s="249">
        <f>IF(AZ14=5,G14,0)</f>
        <v>0</v>
      </c>
      <c r="CA14" s="280">
        <v>1</v>
      </c>
      <c r="CB14" s="280">
        <v>1</v>
      </c>
    </row>
    <row r="15" spans="1:15" ht="12.75">
      <c r="A15" s="289"/>
      <c r="B15" s="290"/>
      <c r="C15" s="291" t="s">
        <v>412</v>
      </c>
      <c r="D15" s="292"/>
      <c r="E15" s="292"/>
      <c r="F15" s="292"/>
      <c r="G15" s="293"/>
      <c r="I15" s="294"/>
      <c r="K15" s="294"/>
      <c r="L15" s="295" t="s">
        <v>412</v>
      </c>
      <c r="O15" s="280">
        <v>3</v>
      </c>
    </row>
    <row r="16" spans="1:15" ht="12.75">
      <c r="A16" s="289"/>
      <c r="B16" s="296"/>
      <c r="C16" s="297" t="s">
        <v>413</v>
      </c>
      <c r="D16" s="298"/>
      <c r="E16" s="299">
        <v>244.8</v>
      </c>
      <c r="F16" s="300"/>
      <c r="G16" s="301"/>
      <c r="H16" s="302"/>
      <c r="I16" s="294"/>
      <c r="J16" s="303"/>
      <c r="K16" s="294"/>
      <c r="M16" s="295" t="s">
        <v>413</v>
      </c>
      <c r="O16" s="280"/>
    </row>
    <row r="17" spans="1:80" ht="12.75">
      <c r="A17" s="281">
        <v>4</v>
      </c>
      <c r="B17" s="282" t="s">
        <v>414</v>
      </c>
      <c r="C17" s="283" t="s">
        <v>415</v>
      </c>
      <c r="D17" s="284" t="s">
        <v>146</v>
      </c>
      <c r="E17" s="285">
        <v>244.8</v>
      </c>
      <c r="F17" s="285">
        <v>0</v>
      </c>
      <c r="G17" s="286">
        <f>E17*F17</f>
        <v>0</v>
      </c>
      <c r="H17" s="287">
        <v>0</v>
      </c>
      <c r="I17" s="288">
        <f>E17*H17</f>
        <v>0</v>
      </c>
      <c r="J17" s="287">
        <v>0</v>
      </c>
      <c r="K17" s="288">
        <f>E17*J17</f>
        <v>0</v>
      </c>
      <c r="O17" s="280">
        <v>2</v>
      </c>
      <c r="AA17" s="249">
        <v>1</v>
      </c>
      <c r="AB17" s="249">
        <v>1</v>
      </c>
      <c r="AC17" s="249">
        <v>1</v>
      </c>
      <c r="AZ17" s="249">
        <v>1</v>
      </c>
      <c r="BA17" s="249">
        <f>IF(AZ17=1,G17,0)</f>
        <v>0</v>
      </c>
      <c r="BB17" s="249">
        <f>IF(AZ17=2,G17,0)</f>
        <v>0</v>
      </c>
      <c r="BC17" s="249">
        <f>IF(AZ17=3,G17,0)</f>
        <v>0</v>
      </c>
      <c r="BD17" s="249">
        <f>IF(AZ17=4,G17,0)</f>
        <v>0</v>
      </c>
      <c r="BE17" s="249">
        <f>IF(AZ17=5,G17,0)</f>
        <v>0</v>
      </c>
      <c r="CA17" s="280">
        <v>1</v>
      </c>
      <c r="CB17" s="280">
        <v>1</v>
      </c>
    </row>
    <row r="18" spans="1:15" ht="12.75">
      <c r="A18" s="289"/>
      <c r="B18" s="290"/>
      <c r="C18" s="291" t="s">
        <v>412</v>
      </c>
      <c r="D18" s="292"/>
      <c r="E18" s="292"/>
      <c r="F18" s="292"/>
      <c r="G18" s="293"/>
      <c r="I18" s="294"/>
      <c r="K18" s="294"/>
      <c r="L18" s="295" t="s">
        <v>412</v>
      </c>
      <c r="O18" s="280">
        <v>3</v>
      </c>
    </row>
    <row r="19" spans="1:15" ht="12.75">
      <c r="A19" s="289"/>
      <c r="B19" s="296"/>
      <c r="C19" s="297" t="s">
        <v>413</v>
      </c>
      <c r="D19" s="298"/>
      <c r="E19" s="299">
        <v>244.8</v>
      </c>
      <c r="F19" s="300"/>
      <c r="G19" s="301"/>
      <c r="H19" s="302"/>
      <c r="I19" s="294"/>
      <c r="J19" s="303"/>
      <c r="K19" s="294"/>
      <c r="M19" s="295" t="s">
        <v>413</v>
      </c>
      <c r="O19" s="280"/>
    </row>
    <row r="20" spans="1:80" ht="12.75">
      <c r="A20" s="281">
        <v>5</v>
      </c>
      <c r="B20" s="282" t="s">
        <v>416</v>
      </c>
      <c r="C20" s="283" t="s">
        <v>417</v>
      </c>
      <c r="D20" s="284" t="s">
        <v>174</v>
      </c>
      <c r="E20" s="285">
        <v>1020</v>
      </c>
      <c r="F20" s="285">
        <v>0</v>
      </c>
      <c r="G20" s="286">
        <f>E20*F20</f>
        <v>0</v>
      </c>
      <c r="H20" s="287">
        <v>0.00099</v>
      </c>
      <c r="I20" s="288">
        <f>E20*H20</f>
        <v>1.0098</v>
      </c>
      <c r="J20" s="287">
        <v>0</v>
      </c>
      <c r="K20" s="288">
        <f>E20*J20</f>
        <v>0</v>
      </c>
      <c r="O20" s="280">
        <v>2</v>
      </c>
      <c r="AA20" s="249">
        <v>1</v>
      </c>
      <c r="AB20" s="249">
        <v>1</v>
      </c>
      <c r="AC20" s="249">
        <v>1</v>
      </c>
      <c r="AZ20" s="249">
        <v>1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</v>
      </c>
      <c r="CB20" s="280">
        <v>1</v>
      </c>
    </row>
    <row r="21" spans="1:15" ht="12.75">
      <c r="A21" s="289"/>
      <c r="B21" s="290"/>
      <c r="C21" s="291" t="s">
        <v>418</v>
      </c>
      <c r="D21" s="292"/>
      <c r="E21" s="292"/>
      <c r="F21" s="292"/>
      <c r="G21" s="293"/>
      <c r="I21" s="294"/>
      <c r="K21" s="294"/>
      <c r="L21" s="295" t="s">
        <v>418</v>
      </c>
      <c r="O21" s="280">
        <v>3</v>
      </c>
    </row>
    <row r="22" spans="1:15" ht="12.75">
      <c r="A22" s="289"/>
      <c r="B22" s="296"/>
      <c r="C22" s="297" t="s">
        <v>419</v>
      </c>
      <c r="D22" s="298"/>
      <c r="E22" s="299">
        <v>1020</v>
      </c>
      <c r="F22" s="300"/>
      <c r="G22" s="301"/>
      <c r="H22" s="302"/>
      <c r="I22" s="294"/>
      <c r="J22" s="303"/>
      <c r="K22" s="294"/>
      <c r="M22" s="295" t="s">
        <v>419</v>
      </c>
      <c r="O22" s="280"/>
    </row>
    <row r="23" spans="1:80" ht="12.75">
      <c r="A23" s="281">
        <v>6</v>
      </c>
      <c r="B23" s="282" t="s">
        <v>420</v>
      </c>
      <c r="C23" s="283" t="s">
        <v>421</v>
      </c>
      <c r="D23" s="284" t="s">
        <v>174</v>
      </c>
      <c r="E23" s="285">
        <v>1020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>
        <v>0</v>
      </c>
      <c r="K23" s="288">
        <f>E23*J23</f>
        <v>0</v>
      </c>
      <c r="O23" s="280">
        <v>2</v>
      </c>
      <c r="AA23" s="249">
        <v>1</v>
      </c>
      <c r="AB23" s="249">
        <v>1</v>
      </c>
      <c r="AC23" s="249">
        <v>1</v>
      </c>
      <c r="AZ23" s="249">
        <v>1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</v>
      </c>
      <c r="CB23" s="280">
        <v>1</v>
      </c>
    </row>
    <row r="24" spans="1:15" ht="12.75">
      <c r="A24" s="289"/>
      <c r="B24" s="290"/>
      <c r="C24" s="291" t="s">
        <v>422</v>
      </c>
      <c r="D24" s="292"/>
      <c r="E24" s="292"/>
      <c r="F24" s="292"/>
      <c r="G24" s="293"/>
      <c r="I24" s="294"/>
      <c r="K24" s="294"/>
      <c r="L24" s="295" t="s">
        <v>422</v>
      </c>
      <c r="O24" s="280">
        <v>3</v>
      </c>
    </row>
    <row r="25" spans="1:15" ht="12.75">
      <c r="A25" s="289"/>
      <c r="B25" s="296"/>
      <c r="C25" s="297" t="s">
        <v>419</v>
      </c>
      <c r="D25" s="298"/>
      <c r="E25" s="299">
        <v>1020</v>
      </c>
      <c r="F25" s="300"/>
      <c r="G25" s="301"/>
      <c r="H25" s="302"/>
      <c r="I25" s="294"/>
      <c r="J25" s="303"/>
      <c r="K25" s="294"/>
      <c r="M25" s="295" t="s">
        <v>419</v>
      </c>
      <c r="O25" s="280"/>
    </row>
    <row r="26" spans="1:80" ht="12.75">
      <c r="A26" s="281">
        <v>7</v>
      </c>
      <c r="B26" s="282" t="s">
        <v>423</v>
      </c>
      <c r="C26" s="283" t="s">
        <v>424</v>
      </c>
      <c r="D26" s="284" t="s">
        <v>146</v>
      </c>
      <c r="E26" s="285">
        <v>306</v>
      </c>
      <c r="F26" s="285">
        <v>0</v>
      </c>
      <c r="G26" s="286">
        <f>E26*F26</f>
        <v>0</v>
      </c>
      <c r="H26" s="287">
        <v>0</v>
      </c>
      <c r="I26" s="288">
        <f>E26*H26</f>
        <v>0</v>
      </c>
      <c r="J26" s="287">
        <v>0</v>
      </c>
      <c r="K26" s="288">
        <f>E26*J26</f>
        <v>0</v>
      </c>
      <c r="O26" s="280">
        <v>2</v>
      </c>
      <c r="AA26" s="249">
        <v>1</v>
      </c>
      <c r="AB26" s="249">
        <v>1</v>
      </c>
      <c r="AC26" s="249">
        <v>1</v>
      </c>
      <c r="AZ26" s="249">
        <v>1</v>
      </c>
      <c r="BA26" s="249">
        <f>IF(AZ26=1,G26,0)</f>
        <v>0</v>
      </c>
      <c r="BB26" s="249">
        <f>IF(AZ26=2,G26,0)</f>
        <v>0</v>
      </c>
      <c r="BC26" s="249">
        <f>IF(AZ26=3,G26,0)</f>
        <v>0</v>
      </c>
      <c r="BD26" s="249">
        <f>IF(AZ26=4,G26,0)</f>
        <v>0</v>
      </c>
      <c r="BE26" s="249">
        <f>IF(AZ26=5,G26,0)</f>
        <v>0</v>
      </c>
      <c r="CA26" s="280">
        <v>1</v>
      </c>
      <c r="CB26" s="280">
        <v>1</v>
      </c>
    </row>
    <row r="27" spans="1:15" ht="12.75">
      <c r="A27" s="289"/>
      <c r="B27" s="296"/>
      <c r="C27" s="297" t="s">
        <v>425</v>
      </c>
      <c r="D27" s="298"/>
      <c r="E27" s="299">
        <v>306</v>
      </c>
      <c r="F27" s="300"/>
      <c r="G27" s="301"/>
      <c r="H27" s="302"/>
      <c r="I27" s="294"/>
      <c r="J27" s="303"/>
      <c r="K27" s="294"/>
      <c r="M27" s="295" t="s">
        <v>425</v>
      </c>
      <c r="O27" s="280"/>
    </row>
    <row r="28" spans="1:80" ht="12.75">
      <c r="A28" s="281">
        <v>8</v>
      </c>
      <c r="B28" s="282" t="s">
        <v>152</v>
      </c>
      <c r="C28" s="283" t="s">
        <v>153</v>
      </c>
      <c r="D28" s="284" t="s">
        <v>146</v>
      </c>
      <c r="E28" s="285">
        <v>250.92</v>
      </c>
      <c r="F28" s="285">
        <v>0</v>
      </c>
      <c r="G28" s="286">
        <f>E28*F28</f>
        <v>0</v>
      </c>
      <c r="H28" s="287">
        <v>0</v>
      </c>
      <c r="I28" s="288">
        <f>E28*H28</f>
        <v>0</v>
      </c>
      <c r="J28" s="287">
        <v>0</v>
      </c>
      <c r="K28" s="288">
        <f>E28*J28</f>
        <v>0</v>
      </c>
      <c r="O28" s="280">
        <v>2</v>
      </c>
      <c r="AA28" s="249">
        <v>1</v>
      </c>
      <c r="AB28" s="249">
        <v>1</v>
      </c>
      <c r="AC28" s="249">
        <v>1</v>
      </c>
      <c r="AZ28" s="249">
        <v>1</v>
      </c>
      <c r="BA28" s="249">
        <f>IF(AZ28=1,G28,0)</f>
        <v>0</v>
      </c>
      <c r="BB28" s="249">
        <f>IF(AZ28=2,G28,0)</f>
        <v>0</v>
      </c>
      <c r="BC28" s="249">
        <f>IF(AZ28=3,G28,0)</f>
        <v>0</v>
      </c>
      <c r="BD28" s="249">
        <f>IF(AZ28=4,G28,0)</f>
        <v>0</v>
      </c>
      <c r="BE28" s="249">
        <f>IF(AZ28=5,G28,0)</f>
        <v>0</v>
      </c>
      <c r="CA28" s="280">
        <v>1</v>
      </c>
      <c r="CB28" s="280">
        <v>1</v>
      </c>
    </row>
    <row r="29" spans="1:15" ht="12.75">
      <c r="A29" s="289"/>
      <c r="B29" s="290"/>
      <c r="C29" s="291" t="s">
        <v>426</v>
      </c>
      <c r="D29" s="292"/>
      <c r="E29" s="292"/>
      <c r="F29" s="292"/>
      <c r="G29" s="293"/>
      <c r="I29" s="294"/>
      <c r="K29" s="294"/>
      <c r="L29" s="295" t="s">
        <v>426</v>
      </c>
      <c r="O29" s="280">
        <v>3</v>
      </c>
    </row>
    <row r="30" spans="1:15" ht="12.75">
      <c r="A30" s="289"/>
      <c r="B30" s="296"/>
      <c r="C30" s="297" t="s">
        <v>427</v>
      </c>
      <c r="D30" s="298"/>
      <c r="E30" s="299">
        <v>612</v>
      </c>
      <c r="F30" s="300"/>
      <c r="G30" s="301"/>
      <c r="H30" s="302"/>
      <c r="I30" s="294"/>
      <c r="J30" s="303"/>
      <c r="K30" s="294"/>
      <c r="M30" s="295" t="s">
        <v>427</v>
      </c>
      <c r="O30" s="280"/>
    </row>
    <row r="31" spans="1:15" ht="12.75">
      <c r="A31" s="289"/>
      <c r="B31" s="296"/>
      <c r="C31" s="297" t="s">
        <v>428</v>
      </c>
      <c r="D31" s="298"/>
      <c r="E31" s="299">
        <v>-361.08</v>
      </c>
      <c r="F31" s="300"/>
      <c r="G31" s="301"/>
      <c r="H31" s="302"/>
      <c r="I31" s="294"/>
      <c r="J31" s="303"/>
      <c r="K31" s="294"/>
      <c r="M31" s="295" t="s">
        <v>428</v>
      </c>
      <c r="O31" s="280"/>
    </row>
    <row r="32" spans="1:80" ht="12.75">
      <c r="A32" s="281">
        <v>9</v>
      </c>
      <c r="B32" s="282" t="s">
        <v>429</v>
      </c>
      <c r="C32" s="283" t="s">
        <v>430</v>
      </c>
      <c r="D32" s="284" t="s">
        <v>146</v>
      </c>
      <c r="E32" s="285">
        <v>3763.8</v>
      </c>
      <c r="F32" s="285">
        <v>0</v>
      </c>
      <c r="G32" s="286">
        <f>E32*F32</f>
        <v>0</v>
      </c>
      <c r="H32" s="287">
        <v>0</v>
      </c>
      <c r="I32" s="288">
        <f>E32*H32</f>
        <v>0</v>
      </c>
      <c r="J32" s="287">
        <v>0</v>
      </c>
      <c r="K32" s="288">
        <f>E32*J32</f>
        <v>0</v>
      </c>
      <c r="O32" s="280">
        <v>2</v>
      </c>
      <c r="AA32" s="249">
        <v>1</v>
      </c>
      <c r="AB32" s="249">
        <v>1</v>
      </c>
      <c r="AC32" s="249">
        <v>1</v>
      </c>
      <c r="AZ32" s="249">
        <v>1</v>
      </c>
      <c r="BA32" s="249">
        <f>IF(AZ32=1,G32,0)</f>
        <v>0</v>
      </c>
      <c r="BB32" s="249">
        <f>IF(AZ32=2,G32,0)</f>
        <v>0</v>
      </c>
      <c r="BC32" s="249">
        <f>IF(AZ32=3,G32,0)</f>
        <v>0</v>
      </c>
      <c r="BD32" s="249">
        <f>IF(AZ32=4,G32,0)</f>
        <v>0</v>
      </c>
      <c r="BE32" s="249">
        <f>IF(AZ32=5,G32,0)</f>
        <v>0</v>
      </c>
      <c r="CA32" s="280">
        <v>1</v>
      </c>
      <c r="CB32" s="280">
        <v>1</v>
      </c>
    </row>
    <row r="33" spans="1:15" ht="12.75">
      <c r="A33" s="289"/>
      <c r="B33" s="290"/>
      <c r="C33" s="291" t="s">
        <v>426</v>
      </c>
      <c r="D33" s="292"/>
      <c r="E33" s="292"/>
      <c r="F33" s="292"/>
      <c r="G33" s="293"/>
      <c r="I33" s="294"/>
      <c r="K33" s="294"/>
      <c r="L33" s="295" t="s">
        <v>426</v>
      </c>
      <c r="O33" s="280">
        <v>3</v>
      </c>
    </row>
    <row r="34" spans="1:15" ht="12.75">
      <c r="A34" s="289"/>
      <c r="B34" s="290"/>
      <c r="C34" s="291" t="s">
        <v>431</v>
      </c>
      <c r="D34" s="292"/>
      <c r="E34" s="292"/>
      <c r="F34" s="292"/>
      <c r="G34" s="293"/>
      <c r="I34" s="294"/>
      <c r="K34" s="294"/>
      <c r="L34" s="295" t="s">
        <v>431</v>
      </c>
      <c r="O34" s="280">
        <v>3</v>
      </c>
    </row>
    <row r="35" spans="1:15" ht="12.75">
      <c r="A35" s="289"/>
      <c r="B35" s="296"/>
      <c r="C35" s="297" t="s">
        <v>432</v>
      </c>
      <c r="D35" s="298"/>
      <c r="E35" s="299">
        <v>9180</v>
      </c>
      <c r="F35" s="300"/>
      <c r="G35" s="301"/>
      <c r="H35" s="302"/>
      <c r="I35" s="294"/>
      <c r="J35" s="303"/>
      <c r="K35" s="294"/>
      <c r="M35" s="295" t="s">
        <v>432</v>
      </c>
      <c r="O35" s="280"/>
    </row>
    <row r="36" spans="1:15" ht="12.75">
      <c r="A36" s="289"/>
      <c r="B36" s="296"/>
      <c r="C36" s="297" t="s">
        <v>433</v>
      </c>
      <c r="D36" s="298"/>
      <c r="E36" s="299">
        <v>-5416.2</v>
      </c>
      <c r="F36" s="300"/>
      <c r="G36" s="301"/>
      <c r="H36" s="302"/>
      <c r="I36" s="294"/>
      <c r="J36" s="303"/>
      <c r="K36" s="294"/>
      <c r="M36" s="295" t="s">
        <v>433</v>
      </c>
      <c r="O36" s="280"/>
    </row>
    <row r="37" spans="1:80" ht="12.75">
      <c r="A37" s="281">
        <v>10</v>
      </c>
      <c r="B37" s="282" t="s">
        <v>159</v>
      </c>
      <c r="C37" s="283" t="s">
        <v>160</v>
      </c>
      <c r="D37" s="284" t="s">
        <v>146</v>
      </c>
      <c r="E37" s="285">
        <v>250.92</v>
      </c>
      <c r="F37" s="285">
        <v>0</v>
      </c>
      <c r="G37" s="286">
        <f>E37*F37</f>
        <v>0</v>
      </c>
      <c r="H37" s="287">
        <v>0</v>
      </c>
      <c r="I37" s="288">
        <f>E37*H37</f>
        <v>0</v>
      </c>
      <c r="J37" s="287">
        <v>0</v>
      </c>
      <c r="K37" s="288">
        <f>E37*J37</f>
        <v>0</v>
      </c>
      <c r="O37" s="280">
        <v>2</v>
      </c>
      <c r="AA37" s="249">
        <v>1</v>
      </c>
      <c r="AB37" s="249">
        <v>1</v>
      </c>
      <c r="AC37" s="249">
        <v>1</v>
      </c>
      <c r="AZ37" s="249">
        <v>1</v>
      </c>
      <c r="BA37" s="249">
        <f>IF(AZ37=1,G37,0)</f>
        <v>0</v>
      </c>
      <c r="BB37" s="249">
        <f>IF(AZ37=2,G37,0)</f>
        <v>0</v>
      </c>
      <c r="BC37" s="249">
        <f>IF(AZ37=3,G37,0)</f>
        <v>0</v>
      </c>
      <c r="BD37" s="249">
        <f>IF(AZ37=4,G37,0)</f>
        <v>0</v>
      </c>
      <c r="BE37" s="249">
        <f>IF(AZ37=5,G37,0)</f>
        <v>0</v>
      </c>
      <c r="CA37" s="280">
        <v>1</v>
      </c>
      <c r="CB37" s="280">
        <v>1</v>
      </c>
    </row>
    <row r="38" spans="1:15" ht="12.75">
      <c r="A38" s="289"/>
      <c r="B38" s="290"/>
      <c r="C38" s="291" t="s">
        <v>426</v>
      </c>
      <c r="D38" s="292"/>
      <c r="E38" s="292"/>
      <c r="F38" s="292"/>
      <c r="G38" s="293"/>
      <c r="I38" s="294"/>
      <c r="K38" s="294"/>
      <c r="L38" s="295" t="s">
        <v>426</v>
      </c>
      <c r="O38" s="280">
        <v>3</v>
      </c>
    </row>
    <row r="39" spans="1:15" ht="12.75">
      <c r="A39" s="289"/>
      <c r="B39" s="296"/>
      <c r="C39" s="297" t="s">
        <v>427</v>
      </c>
      <c r="D39" s="298"/>
      <c r="E39" s="299">
        <v>612</v>
      </c>
      <c r="F39" s="300"/>
      <c r="G39" s="301"/>
      <c r="H39" s="302"/>
      <c r="I39" s="294"/>
      <c r="J39" s="303"/>
      <c r="K39" s="294"/>
      <c r="M39" s="295" t="s">
        <v>427</v>
      </c>
      <c r="O39" s="280"/>
    </row>
    <row r="40" spans="1:15" ht="12.75">
      <c r="A40" s="289"/>
      <c r="B40" s="296"/>
      <c r="C40" s="297" t="s">
        <v>428</v>
      </c>
      <c r="D40" s="298"/>
      <c r="E40" s="299">
        <v>-361.08</v>
      </c>
      <c r="F40" s="300"/>
      <c r="G40" s="301"/>
      <c r="H40" s="302"/>
      <c r="I40" s="294"/>
      <c r="J40" s="303"/>
      <c r="K40" s="294"/>
      <c r="M40" s="295" t="s">
        <v>428</v>
      </c>
      <c r="O40" s="280"/>
    </row>
    <row r="41" spans="1:80" ht="12.75">
      <c r="A41" s="281">
        <v>11</v>
      </c>
      <c r="B41" s="282" t="s">
        <v>434</v>
      </c>
      <c r="C41" s="283" t="s">
        <v>435</v>
      </c>
      <c r="D41" s="284" t="s">
        <v>146</v>
      </c>
      <c r="E41" s="285">
        <v>361.08</v>
      </c>
      <c r="F41" s="285">
        <v>0</v>
      </c>
      <c r="G41" s="286">
        <f>E41*F41</f>
        <v>0</v>
      </c>
      <c r="H41" s="287">
        <v>0</v>
      </c>
      <c r="I41" s="288">
        <f>E41*H41</f>
        <v>0</v>
      </c>
      <c r="J41" s="287">
        <v>0</v>
      </c>
      <c r="K41" s="288">
        <f>E41*J41</f>
        <v>0</v>
      </c>
      <c r="O41" s="280">
        <v>2</v>
      </c>
      <c r="AA41" s="249">
        <v>1</v>
      </c>
      <c r="AB41" s="249">
        <v>1</v>
      </c>
      <c r="AC41" s="249">
        <v>1</v>
      </c>
      <c r="AZ41" s="249">
        <v>1</v>
      </c>
      <c r="BA41" s="249">
        <f>IF(AZ41=1,G41,0)</f>
        <v>0</v>
      </c>
      <c r="BB41" s="249">
        <f>IF(AZ41=2,G41,0)</f>
        <v>0</v>
      </c>
      <c r="BC41" s="249">
        <f>IF(AZ41=3,G41,0)</f>
        <v>0</v>
      </c>
      <c r="BD41" s="249">
        <f>IF(AZ41=4,G41,0)</f>
        <v>0</v>
      </c>
      <c r="BE41" s="249">
        <f>IF(AZ41=5,G41,0)</f>
        <v>0</v>
      </c>
      <c r="CA41" s="280">
        <v>1</v>
      </c>
      <c r="CB41" s="280">
        <v>1</v>
      </c>
    </row>
    <row r="42" spans="1:15" ht="12.75">
      <c r="A42" s="289"/>
      <c r="B42" s="296"/>
      <c r="C42" s="297" t="s">
        <v>436</v>
      </c>
      <c r="D42" s="298"/>
      <c r="E42" s="299">
        <v>361.08</v>
      </c>
      <c r="F42" s="300"/>
      <c r="G42" s="301"/>
      <c r="H42" s="302"/>
      <c r="I42" s="294"/>
      <c r="J42" s="303"/>
      <c r="K42" s="294"/>
      <c r="M42" s="295" t="s">
        <v>436</v>
      </c>
      <c r="O42" s="280"/>
    </row>
    <row r="43" spans="1:80" ht="22.5">
      <c r="A43" s="281">
        <v>12</v>
      </c>
      <c r="B43" s="282" t="s">
        <v>437</v>
      </c>
      <c r="C43" s="283" t="s">
        <v>438</v>
      </c>
      <c r="D43" s="284" t="s">
        <v>146</v>
      </c>
      <c r="E43" s="285">
        <v>214.2</v>
      </c>
      <c r="F43" s="285">
        <v>0</v>
      </c>
      <c r="G43" s="286">
        <f>E43*F43</f>
        <v>0</v>
      </c>
      <c r="H43" s="287">
        <v>1.7</v>
      </c>
      <c r="I43" s="288">
        <f>E43*H43</f>
        <v>364.14</v>
      </c>
      <c r="J43" s="287">
        <v>0</v>
      </c>
      <c r="K43" s="288">
        <f>E43*J43</f>
        <v>0</v>
      </c>
      <c r="O43" s="280">
        <v>2</v>
      </c>
      <c r="AA43" s="249">
        <v>1</v>
      </c>
      <c r="AB43" s="249">
        <v>1</v>
      </c>
      <c r="AC43" s="249">
        <v>1</v>
      </c>
      <c r="AZ43" s="249">
        <v>1</v>
      </c>
      <c r="BA43" s="249">
        <f>IF(AZ43=1,G43,0)</f>
        <v>0</v>
      </c>
      <c r="BB43" s="249">
        <f>IF(AZ43=2,G43,0)</f>
        <v>0</v>
      </c>
      <c r="BC43" s="249">
        <f>IF(AZ43=3,G43,0)</f>
        <v>0</v>
      </c>
      <c r="BD43" s="249">
        <f>IF(AZ43=4,G43,0)</f>
        <v>0</v>
      </c>
      <c r="BE43" s="249">
        <f>IF(AZ43=5,G43,0)</f>
        <v>0</v>
      </c>
      <c r="CA43" s="280">
        <v>1</v>
      </c>
      <c r="CB43" s="280">
        <v>1</v>
      </c>
    </row>
    <row r="44" spans="1:15" ht="12.75">
      <c r="A44" s="289"/>
      <c r="B44" s="290"/>
      <c r="C44" s="291"/>
      <c r="D44" s="292"/>
      <c r="E44" s="292"/>
      <c r="F44" s="292"/>
      <c r="G44" s="293"/>
      <c r="I44" s="294"/>
      <c r="K44" s="294"/>
      <c r="L44" s="295"/>
      <c r="O44" s="280">
        <v>3</v>
      </c>
    </row>
    <row r="45" spans="1:15" ht="12.75">
      <c r="A45" s="289"/>
      <c r="B45" s="296"/>
      <c r="C45" s="297" t="s">
        <v>439</v>
      </c>
      <c r="D45" s="298"/>
      <c r="E45" s="299">
        <v>214.2</v>
      </c>
      <c r="F45" s="300"/>
      <c r="G45" s="301"/>
      <c r="H45" s="302"/>
      <c r="I45" s="294"/>
      <c r="J45" s="303"/>
      <c r="K45" s="294"/>
      <c r="M45" s="295" t="s">
        <v>439</v>
      </c>
      <c r="O45" s="280"/>
    </row>
    <row r="46" spans="1:80" ht="12.75">
      <c r="A46" s="281">
        <v>13</v>
      </c>
      <c r="B46" s="282" t="s">
        <v>165</v>
      </c>
      <c r="C46" s="283" t="s">
        <v>166</v>
      </c>
      <c r="D46" s="284" t="s">
        <v>146</v>
      </c>
      <c r="E46" s="285">
        <v>250.92</v>
      </c>
      <c r="F46" s="285">
        <v>0</v>
      </c>
      <c r="G46" s="286">
        <f>E46*F46</f>
        <v>0</v>
      </c>
      <c r="H46" s="287">
        <v>0</v>
      </c>
      <c r="I46" s="288">
        <f>E46*H46</f>
        <v>0</v>
      </c>
      <c r="J46" s="287">
        <v>0</v>
      </c>
      <c r="K46" s="288">
        <f>E46*J46</f>
        <v>0</v>
      </c>
      <c r="O46" s="280">
        <v>2</v>
      </c>
      <c r="AA46" s="249">
        <v>1</v>
      </c>
      <c r="AB46" s="249">
        <v>1</v>
      </c>
      <c r="AC46" s="249">
        <v>1</v>
      </c>
      <c r="AZ46" s="249">
        <v>1</v>
      </c>
      <c r="BA46" s="249">
        <f>IF(AZ46=1,G46,0)</f>
        <v>0</v>
      </c>
      <c r="BB46" s="249">
        <f>IF(AZ46=2,G46,0)</f>
        <v>0</v>
      </c>
      <c r="BC46" s="249">
        <f>IF(AZ46=3,G46,0)</f>
        <v>0</v>
      </c>
      <c r="BD46" s="249">
        <f>IF(AZ46=4,G46,0)</f>
        <v>0</v>
      </c>
      <c r="BE46" s="249">
        <f>IF(AZ46=5,G46,0)</f>
        <v>0</v>
      </c>
      <c r="CA46" s="280">
        <v>1</v>
      </c>
      <c r="CB46" s="280">
        <v>1</v>
      </c>
    </row>
    <row r="47" spans="1:15" ht="12.75">
      <c r="A47" s="289"/>
      <c r="B47" s="290"/>
      <c r="C47" s="291" t="s">
        <v>440</v>
      </c>
      <c r="D47" s="292"/>
      <c r="E47" s="292"/>
      <c r="F47" s="292"/>
      <c r="G47" s="293"/>
      <c r="I47" s="294"/>
      <c r="K47" s="294"/>
      <c r="L47" s="295" t="s">
        <v>440</v>
      </c>
      <c r="O47" s="280">
        <v>3</v>
      </c>
    </row>
    <row r="48" spans="1:15" ht="12.75">
      <c r="A48" s="289"/>
      <c r="B48" s="296"/>
      <c r="C48" s="297" t="s">
        <v>427</v>
      </c>
      <c r="D48" s="298"/>
      <c r="E48" s="299">
        <v>612</v>
      </c>
      <c r="F48" s="300"/>
      <c r="G48" s="301"/>
      <c r="H48" s="302"/>
      <c r="I48" s="294"/>
      <c r="J48" s="303"/>
      <c r="K48" s="294"/>
      <c r="M48" s="295" t="s">
        <v>427</v>
      </c>
      <c r="O48" s="280"/>
    </row>
    <row r="49" spans="1:15" ht="12.75">
      <c r="A49" s="289"/>
      <c r="B49" s="296"/>
      <c r="C49" s="297" t="s">
        <v>428</v>
      </c>
      <c r="D49" s="298"/>
      <c r="E49" s="299">
        <v>-361.08</v>
      </c>
      <c r="F49" s="300"/>
      <c r="G49" s="301"/>
      <c r="H49" s="302"/>
      <c r="I49" s="294"/>
      <c r="J49" s="303"/>
      <c r="K49" s="294"/>
      <c r="M49" s="295" t="s">
        <v>428</v>
      </c>
      <c r="O49" s="280"/>
    </row>
    <row r="50" spans="1:80" ht="22.5">
      <c r="A50" s="281">
        <v>14</v>
      </c>
      <c r="B50" s="282" t="s">
        <v>441</v>
      </c>
      <c r="C50" s="283" t="s">
        <v>442</v>
      </c>
      <c r="D50" s="284" t="s">
        <v>109</v>
      </c>
      <c r="E50" s="285">
        <v>1</v>
      </c>
      <c r="F50" s="285">
        <v>0</v>
      </c>
      <c r="G50" s="286">
        <f>E50*F50</f>
        <v>0</v>
      </c>
      <c r="H50" s="287">
        <v>0</v>
      </c>
      <c r="I50" s="288">
        <f>E50*H50</f>
        <v>0</v>
      </c>
      <c r="J50" s="287"/>
      <c r="K50" s="288">
        <f>E50*J50</f>
        <v>0</v>
      </c>
      <c r="O50" s="280">
        <v>2</v>
      </c>
      <c r="AA50" s="249">
        <v>12</v>
      </c>
      <c r="AB50" s="249">
        <v>0</v>
      </c>
      <c r="AC50" s="249">
        <v>1</v>
      </c>
      <c r="AZ50" s="249">
        <v>1</v>
      </c>
      <c r="BA50" s="249">
        <f>IF(AZ50=1,G50,0)</f>
        <v>0</v>
      </c>
      <c r="BB50" s="249">
        <f>IF(AZ50=2,G50,0)</f>
        <v>0</v>
      </c>
      <c r="BC50" s="249">
        <f>IF(AZ50=3,G50,0)</f>
        <v>0</v>
      </c>
      <c r="BD50" s="249">
        <f>IF(AZ50=4,G50,0)</f>
        <v>0</v>
      </c>
      <c r="BE50" s="249">
        <f>IF(AZ50=5,G50,0)</f>
        <v>0</v>
      </c>
      <c r="CA50" s="280">
        <v>12</v>
      </c>
      <c r="CB50" s="280">
        <v>0</v>
      </c>
    </row>
    <row r="51" spans="1:15" ht="12.75">
      <c r="A51" s="289"/>
      <c r="B51" s="290"/>
      <c r="C51" s="291" t="s">
        <v>443</v>
      </c>
      <c r="D51" s="292"/>
      <c r="E51" s="292"/>
      <c r="F51" s="292"/>
      <c r="G51" s="293"/>
      <c r="I51" s="294"/>
      <c r="K51" s="294"/>
      <c r="L51" s="295" t="s">
        <v>443</v>
      </c>
      <c r="O51" s="280">
        <v>3</v>
      </c>
    </row>
    <row r="52" spans="1:15" ht="12.75">
      <c r="A52" s="289"/>
      <c r="B52" s="290"/>
      <c r="C52" s="291" t="s">
        <v>444</v>
      </c>
      <c r="D52" s="292"/>
      <c r="E52" s="292"/>
      <c r="F52" s="292"/>
      <c r="G52" s="293"/>
      <c r="I52" s="294"/>
      <c r="K52" s="294"/>
      <c r="L52" s="295" t="s">
        <v>444</v>
      </c>
      <c r="O52" s="280">
        <v>3</v>
      </c>
    </row>
    <row r="53" spans="1:80" ht="12.75">
      <c r="A53" s="281">
        <v>15</v>
      </c>
      <c r="B53" s="282" t="s">
        <v>445</v>
      </c>
      <c r="C53" s="283" t="s">
        <v>446</v>
      </c>
      <c r="D53" s="284" t="s">
        <v>146</v>
      </c>
      <c r="E53" s="285">
        <v>30.6</v>
      </c>
      <c r="F53" s="285">
        <v>0</v>
      </c>
      <c r="G53" s="286">
        <f>E53*F53</f>
        <v>0</v>
      </c>
      <c r="H53" s="287">
        <v>0</v>
      </c>
      <c r="I53" s="288">
        <f>E53*H53</f>
        <v>0</v>
      </c>
      <c r="J53" s="287"/>
      <c r="K53" s="288">
        <f>E53*J53</f>
        <v>0</v>
      </c>
      <c r="O53" s="280">
        <v>2</v>
      </c>
      <c r="AA53" s="249">
        <v>12</v>
      </c>
      <c r="AB53" s="249">
        <v>0</v>
      </c>
      <c r="AC53" s="249">
        <v>33</v>
      </c>
      <c r="AZ53" s="249">
        <v>1</v>
      </c>
      <c r="BA53" s="249">
        <f>IF(AZ53=1,G53,0)</f>
        <v>0</v>
      </c>
      <c r="BB53" s="249">
        <f>IF(AZ53=2,G53,0)</f>
        <v>0</v>
      </c>
      <c r="BC53" s="249">
        <f>IF(AZ53=3,G53,0)</f>
        <v>0</v>
      </c>
      <c r="BD53" s="249">
        <f>IF(AZ53=4,G53,0)</f>
        <v>0</v>
      </c>
      <c r="BE53" s="249">
        <f>IF(AZ53=5,G53,0)</f>
        <v>0</v>
      </c>
      <c r="CA53" s="280">
        <v>12</v>
      </c>
      <c r="CB53" s="280">
        <v>0</v>
      </c>
    </row>
    <row r="54" spans="1:15" ht="12.75">
      <c r="A54" s="289"/>
      <c r="B54" s="290"/>
      <c r="C54" s="291" t="s">
        <v>447</v>
      </c>
      <c r="D54" s="292"/>
      <c r="E54" s="292"/>
      <c r="F54" s="292"/>
      <c r="G54" s="293"/>
      <c r="I54" s="294"/>
      <c r="K54" s="294"/>
      <c r="L54" s="295" t="s">
        <v>447</v>
      </c>
      <c r="O54" s="280">
        <v>3</v>
      </c>
    </row>
    <row r="55" spans="1:15" ht="12.75">
      <c r="A55" s="289"/>
      <c r="B55" s="296"/>
      <c r="C55" s="297" t="s">
        <v>448</v>
      </c>
      <c r="D55" s="298"/>
      <c r="E55" s="299">
        <v>30.6</v>
      </c>
      <c r="F55" s="300"/>
      <c r="G55" s="301"/>
      <c r="H55" s="302"/>
      <c r="I55" s="294"/>
      <c r="J55" s="303"/>
      <c r="K55" s="294"/>
      <c r="M55" s="295" t="s">
        <v>448</v>
      </c>
      <c r="O55" s="280"/>
    </row>
    <row r="56" spans="1:80" ht="22.5">
      <c r="A56" s="281">
        <v>16</v>
      </c>
      <c r="B56" s="282" t="s">
        <v>449</v>
      </c>
      <c r="C56" s="283" t="s">
        <v>450</v>
      </c>
      <c r="D56" s="284" t="s">
        <v>109</v>
      </c>
      <c r="E56" s="285">
        <v>3</v>
      </c>
      <c r="F56" s="285">
        <v>0</v>
      </c>
      <c r="G56" s="286">
        <f>E56*F56</f>
        <v>0</v>
      </c>
      <c r="H56" s="287">
        <v>0</v>
      </c>
      <c r="I56" s="288">
        <f>E56*H56</f>
        <v>0</v>
      </c>
      <c r="J56" s="287"/>
      <c r="K56" s="288">
        <f>E56*J56</f>
        <v>0</v>
      </c>
      <c r="O56" s="280">
        <v>2</v>
      </c>
      <c r="AA56" s="249">
        <v>12</v>
      </c>
      <c r="AB56" s="249">
        <v>0</v>
      </c>
      <c r="AC56" s="249">
        <v>28</v>
      </c>
      <c r="AZ56" s="249">
        <v>1</v>
      </c>
      <c r="BA56" s="249">
        <f>IF(AZ56=1,G56,0)</f>
        <v>0</v>
      </c>
      <c r="BB56" s="249">
        <f>IF(AZ56=2,G56,0)</f>
        <v>0</v>
      </c>
      <c r="BC56" s="249">
        <f>IF(AZ56=3,G56,0)</f>
        <v>0</v>
      </c>
      <c r="BD56" s="249">
        <f>IF(AZ56=4,G56,0)</f>
        <v>0</v>
      </c>
      <c r="BE56" s="249">
        <f>IF(AZ56=5,G56,0)</f>
        <v>0</v>
      </c>
      <c r="CA56" s="280">
        <v>12</v>
      </c>
      <c r="CB56" s="280">
        <v>0</v>
      </c>
    </row>
    <row r="57" spans="1:80" ht="12.75">
      <c r="A57" s="281">
        <v>17</v>
      </c>
      <c r="B57" s="282" t="s">
        <v>451</v>
      </c>
      <c r="C57" s="283" t="s">
        <v>452</v>
      </c>
      <c r="D57" s="284" t="s">
        <v>109</v>
      </c>
      <c r="E57" s="285">
        <v>8</v>
      </c>
      <c r="F57" s="285">
        <v>0</v>
      </c>
      <c r="G57" s="286">
        <f>E57*F57</f>
        <v>0</v>
      </c>
      <c r="H57" s="287">
        <v>0</v>
      </c>
      <c r="I57" s="288">
        <f>E57*H57</f>
        <v>0</v>
      </c>
      <c r="J57" s="287"/>
      <c r="K57" s="288">
        <f>E57*J57</f>
        <v>0</v>
      </c>
      <c r="O57" s="280">
        <v>2</v>
      </c>
      <c r="AA57" s="249">
        <v>12</v>
      </c>
      <c r="AB57" s="249">
        <v>0</v>
      </c>
      <c r="AC57" s="249">
        <v>2</v>
      </c>
      <c r="AZ57" s="249">
        <v>1</v>
      </c>
      <c r="BA57" s="249">
        <f>IF(AZ57=1,G57,0)</f>
        <v>0</v>
      </c>
      <c r="BB57" s="249">
        <f>IF(AZ57=2,G57,0)</f>
        <v>0</v>
      </c>
      <c r="BC57" s="249">
        <f>IF(AZ57=3,G57,0)</f>
        <v>0</v>
      </c>
      <c r="BD57" s="249">
        <f>IF(AZ57=4,G57,0)</f>
        <v>0</v>
      </c>
      <c r="BE57" s="249">
        <f>IF(AZ57=5,G57,0)</f>
        <v>0</v>
      </c>
      <c r="CA57" s="280">
        <v>12</v>
      </c>
      <c r="CB57" s="280">
        <v>0</v>
      </c>
    </row>
    <row r="58" spans="1:57" ht="12.75">
      <c r="A58" s="304"/>
      <c r="B58" s="305" t="s">
        <v>96</v>
      </c>
      <c r="C58" s="306" t="s">
        <v>138</v>
      </c>
      <c r="D58" s="307"/>
      <c r="E58" s="308"/>
      <c r="F58" s="309"/>
      <c r="G58" s="310">
        <f>SUM(G7:G57)</f>
        <v>0</v>
      </c>
      <c r="H58" s="311"/>
      <c r="I58" s="312">
        <f>SUM(I7:I57)</f>
        <v>365.14979999999997</v>
      </c>
      <c r="J58" s="311"/>
      <c r="K58" s="312">
        <f>SUM(K7:K57)</f>
        <v>0</v>
      </c>
      <c r="O58" s="280">
        <v>4</v>
      </c>
      <c r="BA58" s="313">
        <f>SUM(BA7:BA57)</f>
        <v>0</v>
      </c>
      <c r="BB58" s="313">
        <f>SUM(BB7:BB57)</f>
        <v>0</v>
      </c>
      <c r="BC58" s="313">
        <f>SUM(BC7:BC57)</f>
        <v>0</v>
      </c>
      <c r="BD58" s="313">
        <f>SUM(BD7:BD57)</f>
        <v>0</v>
      </c>
      <c r="BE58" s="313">
        <f>SUM(BE7:BE57)</f>
        <v>0</v>
      </c>
    </row>
    <row r="59" spans="1:15" ht="12.75">
      <c r="A59" s="270" t="s">
        <v>93</v>
      </c>
      <c r="B59" s="271" t="s">
        <v>180</v>
      </c>
      <c r="C59" s="272" t="s">
        <v>181</v>
      </c>
      <c r="D59" s="273"/>
      <c r="E59" s="274"/>
      <c r="F59" s="274"/>
      <c r="G59" s="275"/>
      <c r="H59" s="276"/>
      <c r="I59" s="277"/>
      <c r="J59" s="278"/>
      <c r="K59" s="279"/>
      <c r="O59" s="280">
        <v>1</v>
      </c>
    </row>
    <row r="60" spans="1:80" ht="12.75">
      <c r="A60" s="281">
        <v>18</v>
      </c>
      <c r="B60" s="282" t="s">
        <v>453</v>
      </c>
      <c r="C60" s="283" t="s">
        <v>454</v>
      </c>
      <c r="D60" s="284" t="s">
        <v>185</v>
      </c>
      <c r="E60" s="285">
        <v>255</v>
      </c>
      <c r="F60" s="285">
        <v>0</v>
      </c>
      <c r="G60" s="286">
        <f>E60*F60</f>
        <v>0</v>
      </c>
      <c r="H60" s="287">
        <v>0.23597</v>
      </c>
      <c r="I60" s="288">
        <f>E60*H60</f>
        <v>60.17235</v>
      </c>
      <c r="J60" s="287">
        <v>0</v>
      </c>
      <c r="K60" s="288">
        <f>E60*J60</f>
        <v>0</v>
      </c>
      <c r="O60" s="280">
        <v>2</v>
      </c>
      <c r="AA60" s="249">
        <v>1</v>
      </c>
      <c r="AB60" s="249">
        <v>1</v>
      </c>
      <c r="AC60" s="249">
        <v>1</v>
      </c>
      <c r="AZ60" s="249">
        <v>1</v>
      </c>
      <c r="BA60" s="249">
        <f>IF(AZ60=1,G60,0)</f>
        <v>0</v>
      </c>
      <c r="BB60" s="249">
        <f>IF(AZ60=2,G60,0)</f>
        <v>0</v>
      </c>
      <c r="BC60" s="249">
        <f>IF(AZ60=3,G60,0)</f>
        <v>0</v>
      </c>
      <c r="BD60" s="249">
        <f>IF(AZ60=4,G60,0)</f>
        <v>0</v>
      </c>
      <c r="BE60" s="249">
        <f>IF(AZ60=5,G60,0)</f>
        <v>0</v>
      </c>
      <c r="CA60" s="280">
        <v>1</v>
      </c>
      <c r="CB60" s="280">
        <v>1</v>
      </c>
    </row>
    <row r="61" spans="1:15" ht="12.75">
      <c r="A61" s="289"/>
      <c r="B61" s="290"/>
      <c r="C61" s="291" t="s">
        <v>455</v>
      </c>
      <c r="D61" s="292"/>
      <c r="E61" s="292"/>
      <c r="F61" s="292"/>
      <c r="G61" s="293"/>
      <c r="I61" s="294"/>
      <c r="K61" s="294"/>
      <c r="L61" s="295" t="s">
        <v>455</v>
      </c>
      <c r="O61" s="280">
        <v>3</v>
      </c>
    </row>
    <row r="62" spans="1:57" ht="12.75">
      <c r="A62" s="304"/>
      <c r="B62" s="305" t="s">
        <v>96</v>
      </c>
      <c r="C62" s="306" t="s">
        <v>182</v>
      </c>
      <c r="D62" s="307"/>
      <c r="E62" s="308"/>
      <c r="F62" s="309"/>
      <c r="G62" s="310">
        <f>SUM(G59:G61)</f>
        <v>0</v>
      </c>
      <c r="H62" s="311"/>
      <c r="I62" s="312">
        <f>SUM(I59:I61)</f>
        <v>60.17235</v>
      </c>
      <c r="J62" s="311"/>
      <c r="K62" s="312">
        <f>SUM(K59:K61)</f>
        <v>0</v>
      </c>
      <c r="O62" s="280">
        <v>4</v>
      </c>
      <c r="BA62" s="313">
        <f>SUM(BA59:BA61)</f>
        <v>0</v>
      </c>
      <c r="BB62" s="313">
        <f>SUM(BB59:BB61)</f>
        <v>0</v>
      </c>
      <c r="BC62" s="313">
        <f>SUM(BC59:BC61)</f>
        <v>0</v>
      </c>
      <c r="BD62" s="313">
        <f>SUM(BD59:BD61)</f>
        <v>0</v>
      </c>
      <c r="BE62" s="313">
        <f>SUM(BE59:BE61)</f>
        <v>0</v>
      </c>
    </row>
    <row r="63" spans="1:15" ht="12.75">
      <c r="A63" s="270" t="s">
        <v>93</v>
      </c>
      <c r="B63" s="271" t="s">
        <v>456</v>
      </c>
      <c r="C63" s="272" t="s">
        <v>457</v>
      </c>
      <c r="D63" s="273"/>
      <c r="E63" s="274"/>
      <c r="F63" s="274"/>
      <c r="G63" s="275"/>
      <c r="H63" s="276"/>
      <c r="I63" s="277"/>
      <c r="J63" s="278"/>
      <c r="K63" s="279"/>
      <c r="O63" s="280">
        <v>1</v>
      </c>
    </row>
    <row r="64" spans="1:80" ht="12.75">
      <c r="A64" s="281">
        <v>19</v>
      </c>
      <c r="B64" s="282" t="s">
        <v>459</v>
      </c>
      <c r="C64" s="283" t="s">
        <v>460</v>
      </c>
      <c r="D64" s="284" t="s">
        <v>146</v>
      </c>
      <c r="E64" s="285">
        <v>36.72</v>
      </c>
      <c r="F64" s="285">
        <v>0</v>
      </c>
      <c r="G64" s="286">
        <f>E64*F64</f>
        <v>0</v>
      </c>
      <c r="H64" s="287">
        <v>1.89077</v>
      </c>
      <c r="I64" s="288">
        <f>E64*H64</f>
        <v>69.4290744</v>
      </c>
      <c r="J64" s="287">
        <v>0</v>
      </c>
      <c r="K64" s="288">
        <f>E64*J64</f>
        <v>0</v>
      </c>
      <c r="O64" s="280">
        <v>2</v>
      </c>
      <c r="AA64" s="249">
        <v>1</v>
      </c>
      <c r="AB64" s="249">
        <v>1</v>
      </c>
      <c r="AC64" s="249">
        <v>1</v>
      </c>
      <c r="AZ64" s="249">
        <v>1</v>
      </c>
      <c r="BA64" s="249">
        <f>IF(AZ64=1,G64,0)</f>
        <v>0</v>
      </c>
      <c r="BB64" s="249">
        <f>IF(AZ64=2,G64,0)</f>
        <v>0</v>
      </c>
      <c r="BC64" s="249">
        <f>IF(AZ64=3,G64,0)</f>
        <v>0</v>
      </c>
      <c r="BD64" s="249">
        <f>IF(AZ64=4,G64,0)</f>
        <v>0</v>
      </c>
      <c r="BE64" s="249">
        <f>IF(AZ64=5,G64,0)</f>
        <v>0</v>
      </c>
      <c r="CA64" s="280">
        <v>1</v>
      </c>
      <c r="CB64" s="280">
        <v>1</v>
      </c>
    </row>
    <row r="65" spans="1:15" ht="12.75">
      <c r="A65" s="289"/>
      <c r="B65" s="296"/>
      <c r="C65" s="297" t="s">
        <v>461</v>
      </c>
      <c r="D65" s="298"/>
      <c r="E65" s="299">
        <v>36.72</v>
      </c>
      <c r="F65" s="300"/>
      <c r="G65" s="301"/>
      <c r="H65" s="302"/>
      <c r="I65" s="294"/>
      <c r="J65" s="303"/>
      <c r="K65" s="294"/>
      <c r="M65" s="295" t="s">
        <v>461</v>
      </c>
      <c r="O65" s="280"/>
    </row>
    <row r="66" spans="1:57" ht="12.75">
      <c r="A66" s="304"/>
      <c r="B66" s="305" t="s">
        <v>96</v>
      </c>
      <c r="C66" s="306" t="s">
        <v>458</v>
      </c>
      <c r="D66" s="307"/>
      <c r="E66" s="308"/>
      <c r="F66" s="309"/>
      <c r="G66" s="310">
        <f>SUM(G63:G65)</f>
        <v>0</v>
      </c>
      <c r="H66" s="311"/>
      <c r="I66" s="312">
        <f>SUM(I63:I65)</f>
        <v>69.4290744</v>
      </c>
      <c r="J66" s="311"/>
      <c r="K66" s="312">
        <f>SUM(K63:K65)</f>
        <v>0</v>
      </c>
      <c r="O66" s="280">
        <v>4</v>
      </c>
      <c r="BA66" s="313">
        <f>SUM(BA63:BA65)</f>
        <v>0</v>
      </c>
      <c r="BB66" s="313">
        <f>SUM(BB63:BB65)</f>
        <v>0</v>
      </c>
      <c r="BC66" s="313">
        <f>SUM(BC63:BC65)</f>
        <v>0</v>
      </c>
      <c r="BD66" s="313">
        <f>SUM(BD63:BD65)</f>
        <v>0</v>
      </c>
      <c r="BE66" s="313">
        <f>SUM(BE63:BE65)</f>
        <v>0</v>
      </c>
    </row>
    <row r="67" spans="1:15" ht="12.75">
      <c r="A67" s="270" t="s">
        <v>93</v>
      </c>
      <c r="B67" s="271" t="s">
        <v>462</v>
      </c>
      <c r="C67" s="272" t="s">
        <v>463</v>
      </c>
      <c r="D67" s="273"/>
      <c r="E67" s="274"/>
      <c r="F67" s="274"/>
      <c r="G67" s="275"/>
      <c r="H67" s="276"/>
      <c r="I67" s="277"/>
      <c r="J67" s="278"/>
      <c r="K67" s="279"/>
      <c r="O67" s="280">
        <v>1</v>
      </c>
    </row>
    <row r="68" spans="1:80" ht="12.75">
      <c r="A68" s="281">
        <v>20</v>
      </c>
      <c r="B68" s="282" t="s">
        <v>465</v>
      </c>
      <c r="C68" s="283" t="s">
        <v>466</v>
      </c>
      <c r="D68" s="284" t="s">
        <v>185</v>
      </c>
      <c r="E68" s="285">
        <v>255</v>
      </c>
      <c r="F68" s="285">
        <v>0</v>
      </c>
      <c r="G68" s="286">
        <f>E68*F68</f>
        <v>0</v>
      </c>
      <c r="H68" s="287">
        <v>0.0051</v>
      </c>
      <c r="I68" s="288">
        <f>E68*H68</f>
        <v>1.3005</v>
      </c>
      <c r="J68" s="287"/>
      <c r="K68" s="288">
        <f>E68*J68</f>
        <v>0</v>
      </c>
      <c r="O68" s="280">
        <v>2</v>
      </c>
      <c r="AA68" s="249">
        <v>12</v>
      </c>
      <c r="AB68" s="249">
        <v>0</v>
      </c>
      <c r="AC68" s="249">
        <v>25</v>
      </c>
      <c r="AZ68" s="249">
        <v>1</v>
      </c>
      <c r="BA68" s="249">
        <f>IF(AZ68=1,G68,0)</f>
        <v>0</v>
      </c>
      <c r="BB68" s="249">
        <f>IF(AZ68=2,G68,0)</f>
        <v>0</v>
      </c>
      <c r="BC68" s="249">
        <f>IF(AZ68=3,G68,0)</f>
        <v>0</v>
      </c>
      <c r="BD68" s="249">
        <f>IF(AZ68=4,G68,0)</f>
        <v>0</v>
      </c>
      <c r="BE68" s="249">
        <f>IF(AZ68=5,G68,0)</f>
        <v>0</v>
      </c>
      <c r="CA68" s="280">
        <v>12</v>
      </c>
      <c r="CB68" s="280">
        <v>0</v>
      </c>
    </row>
    <row r="69" spans="1:15" ht="12.75">
      <c r="A69" s="289"/>
      <c r="B69" s="290"/>
      <c r="C69" s="291" t="s">
        <v>467</v>
      </c>
      <c r="D69" s="292"/>
      <c r="E69" s="292"/>
      <c r="F69" s="292"/>
      <c r="G69" s="293"/>
      <c r="I69" s="294"/>
      <c r="K69" s="294"/>
      <c r="L69" s="295" t="s">
        <v>467</v>
      </c>
      <c r="O69" s="280">
        <v>3</v>
      </c>
    </row>
    <row r="70" spans="1:57" ht="12.75">
      <c r="A70" s="304"/>
      <c r="B70" s="305" t="s">
        <v>96</v>
      </c>
      <c r="C70" s="306" t="s">
        <v>464</v>
      </c>
      <c r="D70" s="307"/>
      <c r="E70" s="308"/>
      <c r="F70" s="309"/>
      <c r="G70" s="310">
        <f>SUM(G67:G69)</f>
        <v>0</v>
      </c>
      <c r="H70" s="311"/>
      <c r="I70" s="312">
        <f>SUM(I67:I69)</f>
        <v>1.3005</v>
      </c>
      <c r="J70" s="311"/>
      <c r="K70" s="312">
        <f>SUM(K67:K69)</f>
        <v>0</v>
      </c>
      <c r="O70" s="280">
        <v>4</v>
      </c>
      <c r="BA70" s="313">
        <f>SUM(BA67:BA69)</f>
        <v>0</v>
      </c>
      <c r="BB70" s="313">
        <f>SUM(BB67:BB69)</f>
        <v>0</v>
      </c>
      <c r="BC70" s="313">
        <f>SUM(BC67:BC69)</f>
        <v>0</v>
      </c>
      <c r="BD70" s="313">
        <f>SUM(BD67:BD69)</f>
        <v>0</v>
      </c>
      <c r="BE70" s="313">
        <f>SUM(BE67:BE69)</f>
        <v>0</v>
      </c>
    </row>
    <row r="71" spans="1:15" ht="12.75">
      <c r="A71" s="270" t="s">
        <v>93</v>
      </c>
      <c r="B71" s="271" t="s">
        <v>255</v>
      </c>
      <c r="C71" s="272" t="s">
        <v>256</v>
      </c>
      <c r="D71" s="273"/>
      <c r="E71" s="274"/>
      <c r="F71" s="274"/>
      <c r="G71" s="275"/>
      <c r="H71" s="276"/>
      <c r="I71" s="277"/>
      <c r="J71" s="278"/>
      <c r="K71" s="279"/>
      <c r="O71" s="280">
        <v>1</v>
      </c>
    </row>
    <row r="72" spans="1:80" ht="22.5">
      <c r="A72" s="281">
        <v>21</v>
      </c>
      <c r="B72" s="282" t="s">
        <v>468</v>
      </c>
      <c r="C72" s="283" t="s">
        <v>469</v>
      </c>
      <c r="D72" s="284" t="s">
        <v>109</v>
      </c>
      <c r="E72" s="285">
        <v>10</v>
      </c>
      <c r="F72" s="285">
        <v>0</v>
      </c>
      <c r="G72" s="286">
        <f>E72*F72</f>
        <v>0</v>
      </c>
      <c r="H72" s="287">
        <v>0</v>
      </c>
      <c r="I72" s="288">
        <f>E72*H72</f>
        <v>0</v>
      </c>
      <c r="J72" s="287"/>
      <c r="K72" s="288">
        <f>E72*J72</f>
        <v>0</v>
      </c>
      <c r="O72" s="280">
        <v>2</v>
      </c>
      <c r="AA72" s="249">
        <v>12</v>
      </c>
      <c r="AB72" s="249">
        <v>0</v>
      </c>
      <c r="AC72" s="249">
        <v>4</v>
      </c>
      <c r="AZ72" s="249">
        <v>1</v>
      </c>
      <c r="BA72" s="249">
        <f>IF(AZ72=1,G72,0)</f>
        <v>0</v>
      </c>
      <c r="BB72" s="249">
        <f>IF(AZ72=2,G72,0)</f>
        <v>0</v>
      </c>
      <c r="BC72" s="249">
        <f>IF(AZ72=3,G72,0)</f>
        <v>0</v>
      </c>
      <c r="BD72" s="249">
        <f>IF(AZ72=4,G72,0)</f>
        <v>0</v>
      </c>
      <c r="BE72" s="249">
        <f>IF(AZ72=5,G72,0)</f>
        <v>0</v>
      </c>
      <c r="CA72" s="280">
        <v>12</v>
      </c>
      <c r="CB72" s="280">
        <v>0</v>
      </c>
    </row>
    <row r="73" spans="1:15" ht="33.75">
      <c r="A73" s="289"/>
      <c r="B73" s="290"/>
      <c r="C73" s="291" t="s">
        <v>470</v>
      </c>
      <c r="D73" s="292"/>
      <c r="E73" s="292"/>
      <c r="F73" s="292"/>
      <c r="G73" s="293"/>
      <c r="I73" s="294"/>
      <c r="K73" s="294"/>
      <c r="L73" s="295" t="s">
        <v>470</v>
      </c>
      <c r="O73" s="280">
        <v>3</v>
      </c>
    </row>
    <row r="74" spans="1:80" ht="12.75">
      <c r="A74" s="281">
        <v>22</v>
      </c>
      <c r="B74" s="282" t="s">
        <v>471</v>
      </c>
      <c r="C74" s="283" t="s">
        <v>472</v>
      </c>
      <c r="D74" s="284" t="s">
        <v>185</v>
      </c>
      <c r="E74" s="285">
        <v>255</v>
      </c>
      <c r="F74" s="285">
        <v>0</v>
      </c>
      <c r="G74" s="286">
        <f>E74*F74</f>
        <v>0</v>
      </c>
      <c r="H74" s="287">
        <v>0</v>
      </c>
      <c r="I74" s="288">
        <f>E74*H74</f>
        <v>0</v>
      </c>
      <c r="J74" s="287"/>
      <c r="K74" s="288">
        <f>E74*J74</f>
        <v>0</v>
      </c>
      <c r="O74" s="280">
        <v>2</v>
      </c>
      <c r="AA74" s="249">
        <v>12</v>
      </c>
      <c r="AB74" s="249">
        <v>0</v>
      </c>
      <c r="AC74" s="249">
        <v>6</v>
      </c>
      <c r="AZ74" s="249">
        <v>1</v>
      </c>
      <c r="BA74" s="249">
        <f>IF(AZ74=1,G74,0)</f>
        <v>0</v>
      </c>
      <c r="BB74" s="249">
        <f>IF(AZ74=2,G74,0)</f>
        <v>0</v>
      </c>
      <c r="BC74" s="249">
        <f>IF(AZ74=3,G74,0)</f>
        <v>0</v>
      </c>
      <c r="BD74" s="249">
        <f>IF(AZ74=4,G74,0)</f>
        <v>0</v>
      </c>
      <c r="BE74" s="249">
        <f>IF(AZ74=5,G74,0)</f>
        <v>0</v>
      </c>
      <c r="CA74" s="280">
        <v>12</v>
      </c>
      <c r="CB74" s="280">
        <v>0</v>
      </c>
    </row>
    <row r="75" spans="1:80" ht="12.75">
      <c r="A75" s="281">
        <v>23</v>
      </c>
      <c r="B75" s="282" t="s">
        <v>473</v>
      </c>
      <c r="C75" s="283" t="s">
        <v>474</v>
      </c>
      <c r="D75" s="284" t="s">
        <v>185</v>
      </c>
      <c r="E75" s="285">
        <v>255</v>
      </c>
      <c r="F75" s="285">
        <v>0</v>
      </c>
      <c r="G75" s="286">
        <f>E75*F75</f>
        <v>0</v>
      </c>
      <c r="H75" s="287">
        <v>0</v>
      </c>
      <c r="I75" s="288">
        <f>E75*H75</f>
        <v>0</v>
      </c>
      <c r="J75" s="287"/>
      <c r="K75" s="288">
        <f>E75*J75</f>
        <v>0</v>
      </c>
      <c r="O75" s="280">
        <v>2</v>
      </c>
      <c r="AA75" s="249">
        <v>12</v>
      </c>
      <c r="AB75" s="249">
        <v>0</v>
      </c>
      <c r="AC75" s="249">
        <v>5</v>
      </c>
      <c r="AZ75" s="249">
        <v>1</v>
      </c>
      <c r="BA75" s="249">
        <f>IF(AZ75=1,G75,0)</f>
        <v>0</v>
      </c>
      <c r="BB75" s="249">
        <f>IF(AZ75=2,G75,0)</f>
        <v>0</v>
      </c>
      <c r="BC75" s="249">
        <f>IF(AZ75=3,G75,0)</f>
        <v>0</v>
      </c>
      <c r="BD75" s="249">
        <f>IF(AZ75=4,G75,0)</f>
        <v>0</v>
      </c>
      <c r="BE75" s="249">
        <f>IF(AZ75=5,G75,0)</f>
        <v>0</v>
      </c>
      <c r="CA75" s="280">
        <v>12</v>
      </c>
      <c r="CB75" s="280">
        <v>0</v>
      </c>
    </row>
    <row r="76" spans="1:80" ht="22.5">
      <c r="A76" s="281">
        <v>24</v>
      </c>
      <c r="B76" s="282" t="s">
        <v>475</v>
      </c>
      <c r="C76" s="283" t="s">
        <v>476</v>
      </c>
      <c r="D76" s="284" t="s">
        <v>109</v>
      </c>
      <c r="E76" s="285">
        <v>2</v>
      </c>
      <c r="F76" s="285">
        <v>0</v>
      </c>
      <c r="G76" s="286">
        <f>E76*F76</f>
        <v>0</v>
      </c>
      <c r="H76" s="287">
        <v>0</v>
      </c>
      <c r="I76" s="288">
        <f>E76*H76</f>
        <v>0</v>
      </c>
      <c r="J76" s="287"/>
      <c r="K76" s="288">
        <f>E76*J76</f>
        <v>0</v>
      </c>
      <c r="O76" s="280">
        <v>2</v>
      </c>
      <c r="AA76" s="249">
        <v>12</v>
      </c>
      <c r="AB76" s="249">
        <v>0</v>
      </c>
      <c r="AC76" s="249">
        <v>7</v>
      </c>
      <c r="AZ76" s="249">
        <v>1</v>
      </c>
      <c r="BA76" s="249">
        <f>IF(AZ76=1,G76,0)</f>
        <v>0</v>
      </c>
      <c r="BB76" s="249">
        <f>IF(AZ76=2,G76,0)</f>
        <v>0</v>
      </c>
      <c r="BC76" s="249">
        <f>IF(AZ76=3,G76,0)</f>
        <v>0</v>
      </c>
      <c r="BD76" s="249">
        <f>IF(AZ76=4,G76,0)</f>
        <v>0</v>
      </c>
      <c r="BE76" s="249">
        <f>IF(AZ76=5,G76,0)</f>
        <v>0</v>
      </c>
      <c r="CA76" s="280">
        <v>12</v>
      </c>
      <c r="CB76" s="280">
        <v>0</v>
      </c>
    </row>
    <row r="77" spans="1:80" ht="12.75">
      <c r="A77" s="281">
        <v>25</v>
      </c>
      <c r="B77" s="282" t="s">
        <v>477</v>
      </c>
      <c r="C77" s="283" t="s">
        <v>478</v>
      </c>
      <c r="D77" s="284" t="s">
        <v>141</v>
      </c>
      <c r="E77" s="285">
        <v>28</v>
      </c>
      <c r="F77" s="285">
        <v>0</v>
      </c>
      <c r="G77" s="286">
        <f>E77*F77</f>
        <v>0</v>
      </c>
      <c r="H77" s="287">
        <v>0</v>
      </c>
      <c r="I77" s="288">
        <f>E77*H77</f>
        <v>0</v>
      </c>
      <c r="J77" s="287"/>
      <c r="K77" s="288">
        <f>E77*J77</f>
        <v>0</v>
      </c>
      <c r="O77" s="280">
        <v>2</v>
      </c>
      <c r="AA77" s="249">
        <v>12</v>
      </c>
      <c r="AB77" s="249">
        <v>0</v>
      </c>
      <c r="AC77" s="249">
        <v>34</v>
      </c>
      <c r="AZ77" s="249">
        <v>1</v>
      </c>
      <c r="BA77" s="249">
        <f>IF(AZ77=1,G77,0)</f>
        <v>0</v>
      </c>
      <c r="BB77" s="249">
        <f>IF(AZ77=2,G77,0)</f>
        <v>0</v>
      </c>
      <c r="BC77" s="249">
        <f>IF(AZ77=3,G77,0)</f>
        <v>0</v>
      </c>
      <c r="BD77" s="249">
        <f>IF(AZ77=4,G77,0)</f>
        <v>0</v>
      </c>
      <c r="BE77" s="249">
        <f>IF(AZ77=5,G77,0)</f>
        <v>0</v>
      </c>
      <c r="CA77" s="280">
        <v>12</v>
      </c>
      <c r="CB77" s="280">
        <v>0</v>
      </c>
    </row>
    <row r="78" spans="1:15" ht="12.75">
      <c r="A78" s="289"/>
      <c r="B78" s="290"/>
      <c r="C78" s="291" t="s">
        <v>467</v>
      </c>
      <c r="D78" s="292"/>
      <c r="E78" s="292"/>
      <c r="F78" s="292"/>
      <c r="G78" s="293"/>
      <c r="I78" s="294"/>
      <c r="K78" s="294"/>
      <c r="L78" s="295" t="s">
        <v>467</v>
      </c>
      <c r="O78" s="280">
        <v>3</v>
      </c>
    </row>
    <row r="79" spans="1:15" ht="12.75">
      <c r="A79" s="289"/>
      <c r="B79" s="296"/>
      <c r="C79" s="297" t="s">
        <v>479</v>
      </c>
      <c r="D79" s="298"/>
      <c r="E79" s="299">
        <v>23</v>
      </c>
      <c r="F79" s="300"/>
      <c r="G79" s="301"/>
      <c r="H79" s="302"/>
      <c r="I79" s="294"/>
      <c r="J79" s="303"/>
      <c r="K79" s="294"/>
      <c r="M79" s="295" t="s">
        <v>479</v>
      </c>
      <c r="O79" s="280"/>
    </row>
    <row r="80" spans="1:15" ht="12.75">
      <c r="A80" s="289"/>
      <c r="B80" s="296"/>
      <c r="C80" s="297" t="s">
        <v>480</v>
      </c>
      <c r="D80" s="298"/>
      <c r="E80" s="299">
        <v>5</v>
      </c>
      <c r="F80" s="300"/>
      <c r="G80" s="301"/>
      <c r="H80" s="302"/>
      <c r="I80" s="294"/>
      <c r="J80" s="303"/>
      <c r="K80" s="294"/>
      <c r="M80" s="295" t="s">
        <v>480</v>
      </c>
      <c r="O80" s="280"/>
    </row>
    <row r="81" spans="1:57" ht="12.75">
      <c r="A81" s="304"/>
      <c r="B81" s="305" t="s">
        <v>96</v>
      </c>
      <c r="C81" s="306" t="s">
        <v>257</v>
      </c>
      <c r="D81" s="307"/>
      <c r="E81" s="308"/>
      <c r="F81" s="309"/>
      <c r="G81" s="310">
        <f>SUM(G71:G80)</f>
        <v>0</v>
      </c>
      <c r="H81" s="311"/>
      <c r="I81" s="312">
        <f>SUM(I71:I80)</f>
        <v>0</v>
      </c>
      <c r="J81" s="311"/>
      <c r="K81" s="312">
        <f>SUM(K71:K80)</f>
        <v>0</v>
      </c>
      <c r="O81" s="280">
        <v>4</v>
      </c>
      <c r="BA81" s="313">
        <f>SUM(BA71:BA80)</f>
        <v>0</v>
      </c>
      <c r="BB81" s="313">
        <f>SUM(BB71:BB80)</f>
        <v>0</v>
      </c>
      <c r="BC81" s="313">
        <f>SUM(BC71:BC80)</f>
        <v>0</v>
      </c>
      <c r="BD81" s="313">
        <f>SUM(BD71:BD80)</f>
        <v>0</v>
      </c>
      <c r="BE81" s="313">
        <f>SUM(BE71:BE80)</f>
        <v>0</v>
      </c>
    </row>
    <row r="82" spans="1:15" ht="12.75">
      <c r="A82" s="270" t="s">
        <v>93</v>
      </c>
      <c r="B82" s="271" t="s">
        <v>481</v>
      </c>
      <c r="C82" s="272" t="s">
        <v>482</v>
      </c>
      <c r="D82" s="273"/>
      <c r="E82" s="274"/>
      <c r="F82" s="274"/>
      <c r="G82" s="275"/>
      <c r="H82" s="276"/>
      <c r="I82" s="277"/>
      <c r="J82" s="278"/>
      <c r="K82" s="279"/>
      <c r="O82" s="280">
        <v>1</v>
      </c>
    </row>
    <row r="83" spans="1:80" ht="22.5">
      <c r="A83" s="281">
        <v>26</v>
      </c>
      <c r="B83" s="282" t="s">
        <v>484</v>
      </c>
      <c r="C83" s="283" t="s">
        <v>485</v>
      </c>
      <c r="D83" s="284" t="s">
        <v>185</v>
      </c>
      <c r="E83" s="285">
        <v>255</v>
      </c>
      <c r="F83" s="285">
        <v>0</v>
      </c>
      <c r="G83" s="286">
        <f>E83*F83</f>
        <v>0</v>
      </c>
      <c r="H83" s="287">
        <v>0</v>
      </c>
      <c r="I83" s="288">
        <f>E83*H83</f>
        <v>0</v>
      </c>
      <c r="J83" s="287"/>
      <c r="K83" s="288">
        <f>E83*J83</f>
        <v>0</v>
      </c>
      <c r="O83" s="280">
        <v>2</v>
      </c>
      <c r="AA83" s="249">
        <v>12</v>
      </c>
      <c r="AB83" s="249">
        <v>0</v>
      </c>
      <c r="AC83" s="249">
        <v>35</v>
      </c>
      <c r="AZ83" s="249">
        <v>1</v>
      </c>
      <c r="BA83" s="249">
        <f>IF(AZ83=1,G83,0)</f>
        <v>0</v>
      </c>
      <c r="BB83" s="249">
        <f>IF(AZ83=2,G83,0)</f>
        <v>0</v>
      </c>
      <c r="BC83" s="249">
        <f>IF(AZ83=3,G83,0)</f>
        <v>0</v>
      </c>
      <c r="BD83" s="249">
        <f>IF(AZ83=4,G83,0)</f>
        <v>0</v>
      </c>
      <c r="BE83" s="249">
        <f>IF(AZ83=5,G83,0)</f>
        <v>0</v>
      </c>
      <c r="CA83" s="280">
        <v>12</v>
      </c>
      <c r="CB83" s="280">
        <v>0</v>
      </c>
    </row>
    <row r="84" spans="1:57" ht="12.75">
      <c r="A84" s="304"/>
      <c r="B84" s="305" t="s">
        <v>96</v>
      </c>
      <c r="C84" s="306" t="s">
        <v>483</v>
      </c>
      <c r="D84" s="307"/>
      <c r="E84" s="308"/>
      <c r="F84" s="309"/>
      <c r="G84" s="310">
        <f>SUM(G82:G83)</f>
        <v>0</v>
      </c>
      <c r="H84" s="311"/>
      <c r="I84" s="312">
        <f>SUM(I82:I83)</f>
        <v>0</v>
      </c>
      <c r="J84" s="311"/>
      <c r="K84" s="312">
        <f>SUM(K82:K83)</f>
        <v>0</v>
      </c>
      <c r="O84" s="280">
        <v>4</v>
      </c>
      <c r="BA84" s="313">
        <f>SUM(BA82:BA83)</f>
        <v>0</v>
      </c>
      <c r="BB84" s="313">
        <f>SUM(BB82:BB83)</f>
        <v>0</v>
      </c>
      <c r="BC84" s="313">
        <f>SUM(BC82:BC83)</f>
        <v>0</v>
      </c>
      <c r="BD84" s="313">
        <f>SUM(BD82:BD83)</f>
        <v>0</v>
      </c>
      <c r="BE84" s="313">
        <f>SUM(BE82:BE83)</f>
        <v>0</v>
      </c>
    </row>
    <row r="85" spans="1:15" ht="12.75">
      <c r="A85" s="270" t="s">
        <v>93</v>
      </c>
      <c r="B85" s="271" t="s">
        <v>345</v>
      </c>
      <c r="C85" s="272" t="s">
        <v>346</v>
      </c>
      <c r="D85" s="273"/>
      <c r="E85" s="274"/>
      <c r="F85" s="274"/>
      <c r="G85" s="275"/>
      <c r="H85" s="276"/>
      <c r="I85" s="277"/>
      <c r="J85" s="278"/>
      <c r="K85" s="279"/>
      <c r="O85" s="280">
        <v>1</v>
      </c>
    </row>
    <row r="86" spans="1:80" ht="12.75">
      <c r="A86" s="281">
        <v>27</v>
      </c>
      <c r="B86" s="282" t="s">
        <v>486</v>
      </c>
      <c r="C86" s="283" t="s">
        <v>487</v>
      </c>
      <c r="D86" s="284" t="s">
        <v>350</v>
      </c>
      <c r="E86" s="285">
        <v>496.0517244</v>
      </c>
      <c r="F86" s="285">
        <v>0</v>
      </c>
      <c r="G86" s="286">
        <f>E86*F86</f>
        <v>0</v>
      </c>
      <c r="H86" s="287">
        <v>0</v>
      </c>
      <c r="I86" s="288">
        <f>E86*H86</f>
        <v>0</v>
      </c>
      <c r="J86" s="287"/>
      <c r="K86" s="288">
        <f>E86*J86</f>
        <v>0</v>
      </c>
      <c r="O86" s="280">
        <v>2</v>
      </c>
      <c r="AA86" s="249">
        <v>7</v>
      </c>
      <c r="AB86" s="249">
        <v>1</v>
      </c>
      <c r="AC86" s="249">
        <v>2</v>
      </c>
      <c r="AZ86" s="249">
        <v>1</v>
      </c>
      <c r="BA86" s="249">
        <f>IF(AZ86=1,G86,0)</f>
        <v>0</v>
      </c>
      <c r="BB86" s="249">
        <f>IF(AZ86=2,G86,0)</f>
        <v>0</v>
      </c>
      <c r="BC86" s="249">
        <f>IF(AZ86=3,G86,0)</f>
        <v>0</v>
      </c>
      <c r="BD86" s="249">
        <f>IF(AZ86=4,G86,0)</f>
        <v>0</v>
      </c>
      <c r="BE86" s="249">
        <f>IF(AZ86=5,G86,0)</f>
        <v>0</v>
      </c>
      <c r="CA86" s="280">
        <v>7</v>
      </c>
      <c r="CB86" s="280">
        <v>1</v>
      </c>
    </row>
    <row r="87" spans="1:57" ht="12.75">
      <c r="A87" s="304"/>
      <c r="B87" s="305" t="s">
        <v>96</v>
      </c>
      <c r="C87" s="306" t="s">
        <v>347</v>
      </c>
      <c r="D87" s="307"/>
      <c r="E87" s="308"/>
      <c r="F87" s="309"/>
      <c r="G87" s="310">
        <f>SUM(G85:G86)</f>
        <v>0</v>
      </c>
      <c r="H87" s="311"/>
      <c r="I87" s="312">
        <f>SUM(I85:I86)</f>
        <v>0</v>
      </c>
      <c r="J87" s="311"/>
      <c r="K87" s="312">
        <f>SUM(K85:K86)</f>
        <v>0</v>
      </c>
      <c r="O87" s="280">
        <v>4</v>
      </c>
      <c r="BA87" s="313">
        <f>SUM(BA85:BA86)</f>
        <v>0</v>
      </c>
      <c r="BB87" s="313">
        <f>SUM(BB85:BB86)</f>
        <v>0</v>
      </c>
      <c r="BC87" s="313">
        <f>SUM(BC85:BC86)</f>
        <v>0</v>
      </c>
      <c r="BD87" s="313">
        <f>SUM(BD85:BD86)</f>
        <v>0</v>
      </c>
      <c r="BE87" s="313">
        <f>SUM(BE85:BE86)</f>
        <v>0</v>
      </c>
    </row>
    <row r="88" ht="12.75">
      <c r="E88" s="249"/>
    </row>
    <row r="89" ht="12.75">
      <c r="E89" s="249"/>
    </row>
    <row r="90" ht="12.75">
      <c r="E90" s="249"/>
    </row>
    <row r="91" ht="12.75">
      <c r="E91" s="249"/>
    </row>
    <row r="92" ht="12.75">
      <c r="E92" s="249"/>
    </row>
    <row r="93" ht="12.75">
      <c r="E93" s="249"/>
    </row>
    <row r="94" ht="12.75">
      <c r="E94" s="249"/>
    </row>
    <row r="95" ht="12.75">
      <c r="E95" s="249"/>
    </row>
    <row r="96" ht="12.75">
      <c r="E96" s="249"/>
    </row>
    <row r="97" ht="12.75">
      <c r="E97" s="249"/>
    </row>
    <row r="98" ht="12.75">
      <c r="E98" s="249"/>
    </row>
    <row r="99" ht="12.75">
      <c r="E99" s="249"/>
    </row>
    <row r="100" ht="12.75">
      <c r="E100" s="249"/>
    </row>
    <row r="101" ht="12.75">
      <c r="E101" s="249"/>
    </row>
    <row r="102" ht="12.75">
      <c r="E102" s="249"/>
    </row>
    <row r="103" ht="12.75">
      <c r="E103" s="249"/>
    </row>
    <row r="104" ht="12.75">
      <c r="E104" s="249"/>
    </row>
    <row r="105" ht="12.75">
      <c r="E105" s="249"/>
    </row>
    <row r="106" ht="12.75">
      <c r="E106" s="249"/>
    </row>
    <row r="107" ht="12.75">
      <c r="E107" s="249"/>
    </row>
    <row r="108" ht="12.75">
      <c r="E108" s="249"/>
    </row>
    <row r="109" ht="12.75">
      <c r="E109" s="249"/>
    </row>
    <row r="110" ht="12.75">
      <c r="E110" s="249"/>
    </row>
    <row r="111" spans="1:7" ht="12.75">
      <c r="A111" s="303"/>
      <c r="B111" s="303"/>
      <c r="C111" s="303"/>
      <c r="D111" s="303"/>
      <c r="E111" s="303"/>
      <c r="F111" s="303"/>
      <c r="G111" s="303"/>
    </row>
    <row r="112" spans="1:7" ht="12.75">
      <c r="A112" s="303"/>
      <c r="B112" s="303"/>
      <c r="C112" s="303"/>
      <c r="D112" s="303"/>
      <c r="E112" s="303"/>
      <c r="F112" s="303"/>
      <c r="G112" s="303"/>
    </row>
    <row r="113" spans="1:7" ht="12.75">
      <c r="A113" s="303"/>
      <c r="B113" s="303"/>
      <c r="C113" s="303"/>
      <c r="D113" s="303"/>
      <c r="E113" s="303"/>
      <c r="F113" s="303"/>
      <c r="G113" s="303"/>
    </row>
    <row r="114" spans="1:7" ht="12.75">
      <c r="A114" s="303"/>
      <c r="B114" s="303"/>
      <c r="C114" s="303"/>
      <c r="D114" s="303"/>
      <c r="E114" s="303"/>
      <c r="F114" s="303"/>
      <c r="G114" s="303"/>
    </row>
    <row r="115" ht="12.75">
      <c r="E115" s="249"/>
    </row>
    <row r="116" ht="12.75">
      <c r="E116" s="249"/>
    </row>
    <row r="117" ht="12.75">
      <c r="E117" s="249"/>
    </row>
    <row r="118" ht="12.75">
      <c r="E118" s="249"/>
    </row>
    <row r="119" ht="12.75">
      <c r="E119" s="249"/>
    </row>
    <row r="120" ht="12.75">
      <c r="E120" s="249"/>
    </row>
    <row r="121" ht="12.75">
      <c r="E121" s="249"/>
    </row>
    <row r="122" ht="12.75">
      <c r="E122" s="249"/>
    </row>
    <row r="123" ht="12.75">
      <c r="E123" s="249"/>
    </row>
    <row r="124" ht="12.75">
      <c r="E124" s="249"/>
    </row>
    <row r="125" ht="12.75">
      <c r="E125" s="249"/>
    </row>
    <row r="126" ht="12.75">
      <c r="E126" s="249"/>
    </row>
    <row r="127" ht="12.75">
      <c r="E127" s="249"/>
    </row>
    <row r="128" ht="12.75">
      <c r="E128" s="249"/>
    </row>
    <row r="129" ht="12.75">
      <c r="E129" s="249"/>
    </row>
    <row r="130" ht="12.75">
      <c r="E130" s="249"/>
    </row>
    <row r="131" ht="12.75">
      <c r="E131" s="249"/>
    </row>
    <row r="132" ht="12.75">
      <c r="E132" s="249"/>
    </row>
    <row r="133" ht="12.75">
      <c r="E133" s="249"/>
    </row>
    <row r="134" ht="12.75">
      <c r="E134" s="249"/>
    </row>
    <row r="135" ht="12.75">
      <c r="E135" s="249"/>
    </row>
    <row r="136" ht="12.75">
      <c r="E136" s="249"/>
    </row>
    <row r="137" ht="12.75">
      <c r="E137" s="249"/>
    </row>
    <row r="138" ht="12.75">
      <c r="E138" s="249"/>
    </row>
    <row r="139" ht="12.75">
      <c r="E139" s="249"/>
    </row>
    <row r="140" ht="12.75">
      <c r="E140" s="249"/>
    </row>
    <row r="141" ht="12.75">
      <c r="E141" s="249"/>
    </row>
    <row r="142" ht="12.75">
      <c r="E142" s="249"/>
    </row>
    <row r="143" ht="12.75">
      <c r="E143" s="249"/>
    </row>
    <row r="144" ht="12.75">
      <c r="E144" s="249"/>
    </row>
    <row r="145" ht="12.75">
      <c r="E145" s="249"/>
    </row>
    <row r="146" spans="1:2" ht="12.75">
      <c r="A146" s="314"/>
      <c r="B146" s="314"/>
    </row>
    <row r="147" spans="1:7" ht="12.75">
      <c r="A147" s="303"/>
      <c r="B147" s="303"/>
      <c r="C147" s="315"/>
      <c r="D147" s="315"/>
      <c r="E147" s="316"/>
      <c r="F147" s="315"/>
      <c r="G147" s="317"/>
    </row>
    <row r="148" spans="1:7" ht="12.75">
      <c r="A148" s="318"/>
      <c r="B148" s="318"/>
      <c r="C148" s="303"/>
      <c r="D148" s="303"/>
      <c r="E148" s="319"/>
      <c r="F148" s="303"/>
      <c r="G148" s="303"/>
    </row>
    <row r="149" spans="1:7" ht="12.75">
      <c r="A149" s="303"/>
      <c r="B149" s="303"/>
      <c r="C149" s="303"/>
      <c r="D149" s="303"/>
      <c r="E149" s="319"/>
      <c r="F149" s="303"/>
      <c r="G149" s="303"/>
    </row>
    <row r="150" spans="1:7" ht="12.75">
      <c r="A150" s="303"/>
      <c r="B150" s="303"/>
      <c r="C150" s="303"/>
      <c r="D150" s="303"/>
      <c r="E150" s="319"/>
      <c r="F150" s="303"/>
      <c r="G150" s="303"/>
    </row>
    <row r="151" spans="1:7" ht="12.75">
      <c r="A151" s="303"/>
      <c r="B151" s="303"/>
      <c r="C151" s="303"/>
      <c r="D151" s="303"/>
      <c r="E151" s="319"/>
      <c r="F151" s="303"/>
      <c r="G151" s="303"/>
    </row>
    <row r="152" spans="1:7" ht="12.75">
      <c r="A152" s="303"/>
      <c r="B152" s="303"/>
      <c r="C152" s="303"/>
      <c r="D152" s="303"/>
      <c r="E152" s="319"/>
      <c r="F152" s="303"/>
      <c r="G152" s="303"/>
    </row>
    <row r="153" spans="1:7" ht="12.75">
      <c r="A153" s="303"/>
      <c r="B153" s="303"/>
      <c r="C153" s="303"/>
      <c r="D153" s="303"/>
      <c r="E153" s="319"/>
      <c r="F153" s="303"/>
      <c r="G153" s="303"/>
    </row>
    <row r="154" spans="1:7" ht="12.75">
      <c r="A154" s="303"/>
      <c r="B154" s="303"/>
      <c r="C154" s="303"/>
      <c r="D154" s="303"/>
      <c r="E154" s="319"/>
      <c r="F154" s="303"/>
      <c r="G154" s="303"/>
    </row>
    <row r="155" spans="1:7" ht="12.75">
      <c r="A155" s="303"/>
      <c r="B155" s="303"/>
      <c r="C155" s="303"/>
      <c r="D155" s="303"/>
      <c r="E155" s="319"/>
      <c r="F155" s="303"/>
      <c r="G155" s="303"/>
    </row>
    <row r="156" spans="1:7" ht="12.75">
      <c r="A156" s="303"/>
      <c r="B156" s="303"/>
      <c r="C156" s="303"/>
      <c r="D156" s="303"/>
      <c r="E156" s="319"/>
      <c r="F156" s="303"/>
      <c r="G156" s="303"/>
    </row>
    <row r="157" spans="1:7" ht="12.75">
      <c r="A157" s="303"/>
      <c r="B157" s="303"/>
      <c r="C157" s="303"/>
      <c r="D157" s="303"/>
      <c r="E157" s="319"/>
      <c r="F157" s="303"/>
      <c r="G157" s="303"/>
    </row>
    <row r="158" spans="1:7" ht="12.75">
      <c r="A158" s="303"/>
      <c r="B158" s="303"/>
      <c r="C158" s="303"/>
      <c r="D158" s="303"/>
      <c r="E158" s="319"/>
      <c r="F158" s="303"/>
      <c r="G158" s="303"/>
    </row>
    <row r="159" spans="1:7" ht="12.75">
      <c r="A159" s="303"/>
      <c r="B159" s="303"/>
      <c r="C159" s="303"/>
      <c r="D159" s="303"/>
      <c r="E159" s="319"/>
      <c r="F159" s="303"/>
      <c r="G159" s="303"/>
    </row>
    <row r="160" spans="1:7" ht="12.75">
      <c r="A160" s="303"/>
      <c r="B160" s="303"/>
      <c r="C160" s="303"/>
      <c r="D160" s="303"/>
      <c r="E160" s="319"/>
      <c r="F160" s="303"/>
      <c r="G160" s="303"/>
    </row>
  </sheetData>
  <mergeCells count="44">
    <mergeCell ref="C69:G69"/>
    <mergeCell ref="C73:G73"/>
    <mergeCell ref="C78:G78"/>
    <mergeCell ref="C79:D79"/>
    <mergeCell ref="C80:D80"/>
    <mergeCell ref="C61:G61"/>
    <mergeCell ref="C65:D65"/>
    <mergeCell ref="C49:D49"/>
    <mergeCell ref="C51:G51"/>
    <mergeCell ref="C52:G52"/>
    <mergeCell ref="C54:G54"/>
    <mergeCell ref="C55:D55"/>
    <mergeCell ref="C40:D40"/>
    <mergeCell ref="C42:D42"/>
    <mergeCell ref="C44:G44"/>
    <mergeCell ref="C45:D45"/>
    <mergeCell ref="C47:G47"/>
    <mergeCell ref="C48:D48"/>
    <mergeCell ref="C33:G33"/>
    <mergeCell ref="C34:G34"/>
    <mergeCell ref="C35:D35"/>
    <mergeCell ref="C36:D36"/>
    <mergeCell ref="C38:G38"/>
    <mergeCell ref="C39:D39"/>
    <mergeCell ref="C24:G24"/>
    <mergeCell ref="C25:D25"/>
    <mergeCell ref="C27:D27"/>
    <mergeCell ref="C29:G29"/>
    <mergeCell ref="C30:D30"/>
    <mergeCell ref="C31:D31"/>
    <mergeCell ref="C15:G15"/>
    <mergeCell ref="C16:D16"/>
    <mergeCell ref="C18:G18"/>
    <mergeCell ref="C19:D19"/>
    <mergeCell ref="C21:G21"/>
    <mergeCell ref="C22:D22"/>
    <mergeCell ref="A1:G1"/>
    <mergeCell ref="A3:B3"/>
    <mergeCell ref="A4:B4"/>
    <mergeCell ref="E4:G4"/>
    <mergeCell ref="C9:G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I29" sqref="I2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492</v>
      </c>
      <c r="D2" s="93" t="s">
        <v>493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489</v>
      </c>
      <c r="B5" s="106"/>
      <c r="C5" s="107" t="s">
        <v>490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04 SO 04.1 Rek'!E14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04 SO 04.1 Rek'!F14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04 SO 04.1 Rek'!H14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04 SO 04.1 Rek'!G14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04 SO 04.1 Rek'!I14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34" sqref="H3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492</v>
      </c>
      <c r="I1" s="200"/>
    </row>
    <row r="2" spans="1:9" ht="13.5" thickBot="1">
      <c r="A2" s="201" t="s">
        <v>72</v>
      </c>
      <c r="B2" s="202"/>
      <c r="C2" s="203" t="s">
        <v>491</v>
      </c>
      <c r="D2" s="204"/>
      <c r="E2" s="205"/>
      <c r="F2" s="204"/>
      <c r="G2" s="206" t="s">
        <v>493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2.75">
      <c r="A7" s="320" t="str">
        <f>'SO 04 SO 04.1 Pol'!B7</f>
        <v>1</v>
      </c>
      <c r="B7" s="70" t="str">
        <f>'SO 04 SO 04.1 Pol'!C7</f>
        <v>Zemní práce</v>
      </c>
      <c r="D7" s="218"/>
      <c r="E7" s="321">
        <f>'SO 04 SO 04.1 Pol'!BA66</f>
        <v>0</v>
      </c>
      <c r="F7" s="322">
        <f>'SO 04 SO 04.1 Pol'!BB66</f>
        <v>0</v>
      </c>
      <c r="G7" s="322">
        <f>'SO 04 SO 04.1 Pol'!BC66</f>
        <v>0</v>
      </c>
      <c r="H7" s="322">
        <f>'SO 04 SO 04.1 Pol'!BD66</f>
        <v>0</v>
      </c>
      <c r="I7" s="323">
        <f>'SO 04 SO 04.1 Pol'!BE66</f>
        <v>0</v>
      </c>
    </row>
    <row r="8" spans="1:9" s="125" customFormat="1" ht="12.75">
      <c r="A8" s="320" t="str">
        <f>'SO 04 SO 04.1 Pol'!B67</f>
        <v>2</v>
      </c>
      <c r="B8" s="70" t="str">
        <f>'SO 04 SO 04.1 Pol'!C67</f>
        <v>Základy a zvláštní zakládání</v>
      </c>
      <c r="D8" s="218"/>
      <c r="E8" s="321">
        <f>'SO 04 SO 04.1 Pol'!BA72</f>
        <v>0</v>
      </c>
      <c r="F8" s="322">
        <f>'SO 04 SO 04.1 Pol'!BB72</f>
        <v>0</v>
      </c>
      <c r="G8" s="322">
        <f>'SO 04 SO 04.1 Pol'!BC72</f>
        <v>0</v>
      </c>
      <c r="H8" s="322">
        <f>'SO 04 SO 04.1 Pol'!BD72</f>
        <v>0</v>
      </c>
      <c r="I8" s="323">
        <f>'SO 04 SO 04.1 Pol'!BE72</f>
        <v>0</v>
      </c>
    </row>
    <row r="9" spans="1:9" s="125" customFormat="1" ht="12.75">
      <c r="A9" s="320" t="str">
        <f>'SO 04 SO 04.1 Pol'!B73</f>
        <v>4</v>
      </c>
      <c r="B9" s="70" t="str">
        <f>'SO 04 SO 04.1 Pol'!C73</f>
        <v>Vodorovné konstrukce</v>
      </c>
      <c r="D9" s="218"/>
      <c r="E9" s="321">
        <f>'SO 04 SO 04.1 Pol'!BA77</f>
        <v>0</v>
      </c>
      <c r="F9" s="322">
        <f>'SO 04 SO 04.1 Pol'!BB77</f>
        <v>0</v>
      </c>
      <c r="G9" s="322">
        <f>'SO 04 SO 04.1 Pol'!BC77</f>
        <v>0</v>
      </c>
      <c r="H9" s="322">
        <f>'SO 04 SO 04.1 Pol'!BD77</f>
        <v>0</v>
      </c>
      <c r="I9" s="323">
        <f>'SO 04 SO 04.1 Pol'!BE77</f>
        <v>0</v>
      </c>
    </row>
    <row r="10" spans="1:9" s="125" customFormat="1" ht="12.75">
      <c r="A10" s="320" t="str">
        <f>'SO 04 SO 04.1 Pol'!B78</f>
        <v>87</v>
      </c>
      <c r="B10" s="70" t="str">
        <f>'SO 04 SO 04.1 Pol'!C78</f>
        <v>Potrubí z trub z plastických hmot</v>
      </c>
      <c r="D10" s="218"/>
      <c r="E10" s="321">
        <f>'SO 04 SO 04.1 Pol'!BA83</f>
        <v>0</v>
      </c>
      <c r="F10" s="322">
        <f>'SO 04 SO 04.1 Pol'!BB83</f>
        <v>0</v>
      </c>
      <c r="G10" s="322">
        <f>'SO 04 SO 04.1 Pol'!BC83</f>
        <v>0</v>
      </c>
      <c r="H10" s="322">
        <f>'SO 04 SO 04.1 Pol'!BD83</f>
        <v>0</v>
      </c>
      <c r="I10" s="323">
        <f>'SO 04 SO 04.1 Pol'!BE83</f>
        <v>0</v>
      </c>
    </row>
    <row r="11" spans="1:9" s="125" customFormat="1" ht="12.75">
      <c r="A11" s="320" t="str">
        <f>'SO 04 SO 04.1 Pol'!B84</f>
        <v>89</v>
      </c>
      <c r="B11" s="70" t="str">
        <f>'SO 04 SO 04.1 Pol'!C84</f>
        <v>Ostatní konstrukce na trubním vedení</v>
      </c>
      <c r="D11" s="218"/>
      <c r="E11" s="321">
        <f>'SO 04 SO 04.1 Pol'!BA91</f>
        <v>0</v>
      </c>
      <c r="F11" s="322">
        <f>'SO 04 SO 04.1 Pol'!BB91</f>
        <v>0</v>
      </c>
      <c r="G11" s="322">
        <f>'SO 04 SO 04.1 Pol'!BC91</f>
        <v>0</v>
      </c>
      <c r="H11" s="322">
        <f>'SO 04 SO 04.1 Pol'!BD91</f>
        <v>0</v>
      </c>
      <c r="I11" s="323">
        <f>'SO 04 SO 04.1 Pol'!BE91</f>
        <v>0</v>
      </c>
    </row>
    <row r="12" spans="1:9" s="125" customFormat="1" ht="12.75">
      <c r="A12" s="320" t="str">
        <f>'SO 04 SO 04.1 Pol'!B92</f>
        <v>98</v>
      </c>
      <c r="B12" s="70" t="str">
        <f>'SO 04 SO 04.1 Pol'!C92</f>
        <v>Demolice</v>
      </c>
      <c r="D12" s="218"/>
      <c r="E12" s="321">
        <f>'SO 04 SO 04.1 Pol'!BA95</f>
        <v>0</v>
      </c>
      <c r="F12" s="322">
        <f>'SO 04 SO 04.1 Pol'!BB95</f>
        <v>0</v>
      </c>
      <c r="G12" s="322">
        <f>'SO 04 SO 04.1 Pol'!BC95</f>
        <v>0</v>
      </c>
      <c r="H12" s="322">
        <f>'SO 04 SO 04.1 Pol'!BD95</f>
        <v>0</v>
      </c>
      <c r="I12" s="323">
        <f>'SO 04 SO 04.1 Pol'!BE95</f>
        <v>0</v>
      </c>
    </row>
    <row r="13" spans="1:9" s="125" customFormat="1" ht="13.5" thickBot="1">
      <c r="A13" s="320" t="str">
        <f>'SO 04 SO 04.1 Pol'!B96</f>
        <v>99</v>
      </c>
      <c r="B13" s="70" t="str">
        <f>'SO 04 SO 04.1 Pol'!C96</f>
        <v>Staveništní přesun hmot</v>
      </c>
      <c r="D13" s="218"/>
      <c r="E13" s="321">
        <f>'SO 04 SO 04.1 Pol'!BA98</f>
        <v>0</v>
      </c>
      <c r="F13" s="322">
        <f>'SO 04 SO 04.1 Pol'!BB98</f>
        <v>0</v>
      </c>
      <c r="G13" s="322">
        <f>'SO 04 SO 04.1 Pol'!BC98</f>
        <v>0</v>
      </c>
      <c r="H13" s="322">
        <f>'SO 04 SO 04.1 Pol'!BD98</f>
        <v>0</v>
      </c>
      <c r="I13" s="323">
        <f>'SO 04 SO 04.1 Pol'!BE98</f>
        <v>0</v>
      </c>
    </row>
    <row r="14" spans="1:9" s="14" customFormat="1" ht="13.5" thickBot="1">
      <c r="A14" s="219"/>
      <c r="B14" s="220" t="s">
        <v>75</v>
      </c>
      <c r="C14" s="220"/>
      <c r="D14" s="221"/>
      <c r="E14" s="222">
        <f>SUM(E7:E13)</f>
        <v>0</v>
      </c>
      <c r="F14" s="223">
        <f>SUM(F7:F13)</f>
        <v>0</v>
      </c>
      <c r="G14" s="223">
        <f>SUM(G7:G13)</f>
        <v>0</v>
      </c>
      <c r="H14" s="223">
        <f>SUM(H7:H13)</f>
        <v>0</v>
      </c>
      <c r="I14" s="224">
        <f>SUM(I7:I13)</f>
        <v>0</v>
      </c>
    </row>
    <row r="15" spans="1:9" ht="12.75">
      <c r="A15" s="125"/>
      <c r="B15" s="125"/>
      <c r="C15" s="125"/>
      <c r="D15" s="125"/>
      <c r="E15" s="125"/>
      <c r="F15" s="125"/>
      <c r="G15" s="125"/>
      <c r="H15" s="125"/>
      <c r="I15" s="125"/>
    </row>
    <row r="17" spans="2:9" ht="12.75">
      <c r="B17" s="14"/>
      <c r="F17" s="246"/>
      <c r="G17" s="247"/>
      <c r="H17" s="247"/>
      <c r="I17" s="54"/>
    </row>
    <row r="18" spans="6:9" ht="12.75"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  <row r="65" spans="6:9" ht="12.75">
      <c r="F65" s="246"/>
      <c r="G65" s="247"/>
      <c r="H65" s="247"/>
      <c r="I65" s="54"/>
    </row>
    <row r="66" spans="6:9" ht="12.75">
      <c r="F66" s="246"/>
      <c r="G66" s="247"/>
      <c r="H66" s="247"/>
      <c r="I66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71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04 SO 04.1 Rek'!H1</f>
        <v>SO 04.1</v>
      </c>
      <c r="G3" s="256"/>
    </row>
    <row r="4" spans="1:7" ht="13.5" thickBot="1">
      <c r="A4" s="257" t="s">
        <v>72</v>
      </c>
      <c r="B4" s="202"/>
      <c r="C4" s="203" t="s">
        <v>491</v>
      </c>
      <c r="D4" s="258"/>
      <c r="E4" s="259" t="str">
        <f>'SO 04 SO 04.1 Rek'!G2</f>
        <v>Kanalizační přípojky - splaš. a UV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404</v>
      </c>
      <c r="C8" s="283" t="s">
        <v>405</v>
      </c>
      <c r="D8" s="284" t="s">
        <v>146</v>
      </c>
      <c r="E8" s="285">
        <v>226.8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49">
        <v>1</v>
      </c>
      <c r="AB8" s="249">
        <v>1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</v>
      </c>
      <c r="CB8" s="280">
        <v>1</v>
      </c>
    </row>
    <row r="9" spans="1:15" ht="12.75">
      <c r="A9" s="289"/>
      <c r="B9" s="290"/>
      <c r="C9" s="291" t="s">
        <v>494</v>
      </c>
      <c r="D9" s="292"/>
      <c r="E9" s="292"/>
      <c r="F9" s="292"/>
      <c r="G9" s="293"/>
      <c r="I9" s="294"/>
      <c r="K9" s="294"/>
      <c r="L9" s="295" t="s">
        <v>494</v>
      </c>
      <c r="O9" s="280">
        <v>3</v>
      </c>
    </row>
    <row r="10" spans="1:15" ht="12.75">
      <c r="A10" s="289"/>
      <c r="B10" s="296"/>
      <c r="C10" s="297" t="s">
        <v>495</v>
      </c>
      <c r="D10" s="298"/>
      <c r="E10" s="299">
        <v>212.22</v>
      </c>
      <c r="F10" s="300"/>
      <c r="G10" s="301"/>
      <c r="H10" s="302"/>
      <c r="I10" s="294"/>
      <c r="J10" s="303"/>
      <c r="K10" s="294"/>
      <c r="M10" s="295" t="s">
        <v>495</v>
      </c>
      <c r="O10" s="280"/>
    </row>
    <row r="11" spans="1:15" ht="12.75">
      <c r="A11" s="289"/>
      <c r="B11" s="296"/>
      <c r="C11" s="297" t="s">
        <v>496</v>
      </c>
      <c r="D11" s="298"/>
      <c r="E11" s="299">
        <v>14.58</v>
      </c>
      <c r="F11" s="300"/>
      <c r="G11" s="301"/>
      <c r="H11" s="302"/>
      <c r="I11" s="294"/>
      <c r="J11" s="303"/>
      <c r="K11" s="294"/>
      <c r="M11" s="295" t="s">
        <v>496</v>
      </c>
      <c r="O11" s="280"/>
    </row>
    <row r="12" spans="1:80" ht="12.75">
      <c r="A12" s="281">
        <v>2</v>
      </c>
      <c r="B12" s="282" t="s">
        <v>408</v>
      </c>
      <c r="C12" s="283" t="s">
        <v>409</v>
      </c>
      <c r="D12" s="284" t="s">
        <v>146</v>
      </c>
      <c r="E12" s="285">
        <v>226.8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>
        <v>0</v>
      </c>
      <c r="K12" s="288">
        <f>E12*J12</f>
        <v>0</v>
      </c>
      <c r="O12" s="280">
        <v>2</v>
      </c>
      <c r="AA12" s="249">
        <v>1</v>
      </c>
      <c r="AB12" s="249">
        <v>1</v>
      </c>
      <c r="AC12" s="249">
        <v>1</v>
      </c>
      <c r="AZ12" s="249">
        <v>1</v>
      </c>
      <c r="BA12" s="249">
        <f>IF(AZ12=1,G12,0)</f>
        <v>0</v>
      </c>
      <c r="BB12" s="249">
        <f>IF(AZ12=2,G12,0)</f>
        <v>0</v>
      </c>
      <c r="BC12" s="249">
        <f>IF(AZ12=3,G12,0)</f>
        <v>0</v>
      </c>
      <c r="BD12" s="249">
        <f>IF(AZ12=4,G12,0)</f>
        <v>0</v>
      </c>
      <c r="BE12" s="249">
        <f>IF(AZ12=5,G12,0)</f>
        <v>0</v>
      </c>
      <c r="CA12" s="280">
        <v>1</v>
      </c>
      <c r="CB12" s="280">
        <v>1</v>
      </c>
    </row>
    <row r="13" spans="1:15" ht="12.75">
      <c r="A13" s="289"/>
      <c r="B13" s="290"/>
      <c r="C13" s="291" t="s">
        <v>494</v>
      </c>
      <c r="D13" s="292"/>
      <c r="E13" s="292"/>
      <c r="F13" s="292"/>
      <c r="G13" s="293"/>
      <c r="I13" s="294"/>
      <c r="K13" s="294"/>
      <c r="L13" s="295" t="s">
        <v>494</v>
      </c>
      <c r="O13" s="280">
        <v>3</v>
      </c>
    </row>
    <row r="14" spans="1:15" ht="12.75">
      <c r="A14" s="289"/>
      <c r="B14" s="296"/>
      <c r="C14" s="297" t="s">
        <v>495</v>
      </c>
      <c r="D14" s="298"/>
      <c r="E14" s="299">
        <v>212.22</v>
      </c>
      <c r="F14" s="300"/>
      <c r="G14" s="301"/>
      <c r="H14" s="302"/>
      <c r="I14" s="294"/>
      <c r="J14" s="303"/>
      <c r="K14" s="294"/>
      <c r="M14" s="295" t="s">
        <v>495</v>
      </c>
      <c r="O14" s="280"/>
    </row>
    <row r="15" spans="1:15" ht="12.75">
      <c r="A15" s="289"/>
      <c r="B15" s="296"/>
      <c r="C15" s="297" t="s">
        <v>496</v>
      </c>
      <c r="D15" s="298"/>
      <c r="E15" s="299">
        <v>14.58</v>
      </c>
      <c r="F15" s="300"/>
      <c r="G15" s="301"/>
      <c r="H15" s="302"/>
      <c r="I15" s="294"/>
      <c r="J15" s="303"/>
      <c r="K15" s="294"/>
      <c r="M15" s="295" t="s">
        <v>496</v>
      </c>
      <c r="O15" s="280"/>
    </row>
    <row r="16" spans="1:80" ht="12.75">
      <c r="A16" s="281">
        <v>3</v>
      </c>
      <c r="B16" s="282" t="s">
        <v>410</v>
      </c>
      <c r="C16" s="283" t="s">
        <v>411</v>
      </c>
      <c r="D16" s="284" t="s">
        <v>146</v>
      </c>
      <c r="E16" s="285">
        <v>25.2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>
        <v>0</v>
      </c>
      <c r="K16" s="288">
        <f>E16*J16</f>
        <v>0</v>
      </c>
      <c r="O16" s="280">
        <v>2</v>
      </c>
      <c r="AA16" s="249">
        <v>1</v>
      </c>
      <c r="AB16" s="249">
        <v>1</v>
      </c>
      <c r="AC16" s="249">
        <v>1</v>
      </c>
      <c r="AZ16" s="249">
        <v>1</v>
      </c>
      <c r="BA16" s="249">
        <f>IF(AZ16=1,G16,0)</f>
        <v>0</v>
      </c>
      <c r="BB16" s="249">
        <f>IF(AZ16=2,G16,0)</f>
        <v>0</v>
      </c>
      <c r="BC16" s="249">
        <f>IF(AZ16=3,G16,0)</f>
        <v>0</v>
      </c>
      <c r="BD16" s="249">
        <f>IF(AZ16=4,G16,0)</f>
        <v>0</v>
      </c>
      <c r="BE16" s="249">
        <f>IF(AZ16=5,G16,0)</f>
        <v>0</v>
      </c>
      <c r="CA16" s="280">
        <v>1</v>
      </c>
      <c r="CB16" s="280">
        <v>1</v>
      </c>
    </row>
    <row r="17" spans="1:15" ht="12.75">
      <c r="A17" s="289"/>
      <c r="B17" s="290"/>
      <c r="C17" s="291" t="s">
        <v>497</v>
      </c>
      <c r="D17" s="292"/>
      <c r="E17" s="292"/>
      <c r="F17" s="292"/>
      <c r="G17" s="293"/>
      <c r="I17" s="294"/>
      <c r="K17" s="294"/>
      <c r="L17" s="295" t="s">
        <v>497</v>
      </c>
      <c r="O17" s="280">
        <v>3</v>
      </c>
    </row>
    <row r="18" spans="1:15" ht="12.75">
      <c r="A18" s="289"/>
      <c r="B18" s="296"/>
      <c r="C18" s="297" t="s">
        <v>498</v>
      </c>
      <c r="D18" s="298"/>
      <c r="E18" s="299">
        <v>23.58</v>
      </c>
      <c r="F18" s="300"/>
      <c r="G18" s="301"/>
      <c r="H18" s="302"/>
      <c r="I18" s="294"/>
      <c r="J18" s="303"/>
      <c r="K18" s="294"/>
      <c r="M18" s="295" t="s">
        <v>498</v>
      </c>
      <c r="O18" s="280"/>
    </row>
    <row r="19" spans="1:15" ht="12.75">
      <c r="A19" s="289"/>
      <c r="B19" s="296"/>
      <c r="C19" s="297" t="s">
        <v>499</v>
      </c>
      <c r="D19" s="298"/>
      <c r="E19" s="299">
        <v>1.62</v>
      </c>
      <c r="F19" s="300"/>
      <c r="G19" s="301"/>
      <c r="H19" s="302"/>
      <c r="I19" s="294"/>
      <c r="J19" s="303"/>
      <c r="K19" s="294"/>
      <c r="M19" s="295" t="s">
        <v>499</v>
      </c>
      <c r="O19" s="280"/>
    </row>
    <row r="20" spans="1:80" ht="12.75">
      <c r="A20" s="281">
        <v>4</v>
      </c>
      <c r="B20" s="282" t="s">
        <v>414</v>
      </c>
      <c r="C20" s="283" t="s">
        <v>415</v>
      </c>
      <c r="D20" s="284" t="s">
        <v>146</v>
      </c>
      <c r="E20" s="285">
        <v>25.2</v>
      </c>
      <c r="F20" s="285">
        <v>0</v>
      </c>
      <c r="G20" s="286">
        <f>E20*F20</f>
        <v>0</v>
      </c>
      <c r="H20" s="287">
        <v>0</v>
      </c>
      <c r="I20" s="288">
        <f>E20*H20</f>
        <v>0</v>
      </c>
      <c r="J20" s="287">
        <v>0</v>
      </c>
      <c r="K20" s="288">
        <f>E20*J20</f>
        <v>0</v>
      </c>
      <c r="O20" s="280">
        <v>2</v>
      </c>
      <c r="AA20" s="249">
        <v>1</v>
      </c>
      <c r="AB20" s="249">
        <v>1</v>
      </c>
      <c r="AC20" s="249">
        <v>1</v>
      </c>
      <c r="AZ20" s="249">
        <v>1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</v>
      </c>
      <c r="CB20" s="280">
        <v>1</v>
      </c>
    </row>
    <row r="21" spans="1:15" ht="12.75">
      <c r="A21" s="289"/>
      <c r="B21" s="290"/>
      <c r="C21" s="291" t="s">
        <v>497</v>
      </c>
      <c r="D21" s="292"/>
      <c r="E21" s="292"/>
      <c r="F21" s="292"/>
      <c r="G21" s="293"/>
      <c r="I21" s="294"/>
      <c r="K21" s="294"/>
      <c r="L21" s="295" t="s">
        <v>497</v>
      </c>
      <c r="O21" s="280">
        <v>3</v>
      </c>
    </row>
    <row r="22" spans="1:15" ht="12.75">
      <c r="A22" s="289"/>
      <c r="B22" s="296"/>
      <c r="C22" s="297" t="s">
        <v>498</v>
      </c>
      <c r="D22" s="298"/>
      <c r="E22" s="299">
        <v>23.58</v>
      </c>
      <c r="F22" s="300"/>
      <c r="G22" s="301"/>
      <c r="H22" s="302"/>
      <c r="I22" s="294"/>
      <c r="J22" s="303"/>
      <c r="K22" s="294"/>
      <c r="M22" s="295" t="s">
        <v>498</v>
      </c>
      <c r="O22" s="280"/>
    </row>
    <row r="23" spans="1:15" ht="12.75">
      <c r="A23" s="289"/>
      <c r="B23" s="296"/>
      <c r="C23" s="297" t="s">
        <v>499</v>
      </c>
      <c r="D23" s="298"/>
      <c r="E23" s="299">
        <v>1.62</v>
      </c>
      <c r="F23" s="300"/>
      <c r="G23" s="301"/>
      <c r="H23" s="302"/>
      <c r="I23" s="294"/>
      <c r="J23" s="303"/>
      <c r="K23" s="294"/>
      <c r="M23" s="295" t="s">
        <v>499</v>
      </c>
      <c r="O23" s="280"/>
    </row>
    <row r="24" spans="1:80" ht="12.75">
      <c r="A24" s="281">
        <v>5</v>
      </c>
      <c r="B24" s="282" t="s">
        <v>416</v>
      </c>
      <c r="C24" s="283" t="s">
        <v>417</v>
      </c>
      <c r="D24" s="284" t="s">
        <v>174</v>
      </c>
      <c r="E24" s="285">
        <v>560</v>
      </c>
      <c r="F24" s="285">
        <v>0</v>
      </c>
      <c r="G24" s="286">
        <f>E24*F24</f>
        <v>0</v>
      </c>
      <c r="H24" s="287">
        <v>0.00099</v>
      </c>
      <c r="I24" s="288">
        <f>E24*H24</f>
        <v>0.5544</v>
      </c>
      <c r="J24" s="287">
        <v>0</v>
      </c>
      <c r="K24" s="288">
        <f>E24*J24</f>
        <v>0</v>
      </c>
      <c r="O24" s="280">
        <v>2</v>
      </c>
      <c r="AA24" s="249">
        <v>1</v>
      </c>
      <c r="AB24" s="249">
        <v>1</v>
      </c>
      <c r="AC24" s="249">
        <v>1</v>
      </c>
      <c r="AZ24" s="249">
        <v>1</v>
      </c>
      <c r="BA24" s="249">
        <f>IF(AZ24=1,G24,0)</f>
        <v>0</v>
      </c>
      <c r="BB24" s="249">
        <f>IF(AZ24=2,G24,0)</f>
        <v>0</v>
      </c>
      <c r="BC24" s="249">
        <f>IF(AZ24=3,G24,0)</f>
        <v>0</v>
      </c>
      <c r="BD24" s="249">
        <f>IF(AZ24=4,G24,0)</f>
        <v>0</v>
      </c>
      <c r="BE24" s="249">
        <f>IF(AZ24=5,G24,0)</f>
        <v>0</v>
      </c>
      <c r="CA24" s="280">
        <v>1</v>
      </c>
      <c r="CB24" s="280">
        <v>1</v>
      </c>
    </row>
    <row r="25" spans="1:15" ht="12.75">
      <c r="A25" s="289"/>
      <c r="B25" s="290"/>
      <c r="C25" s="291" t="s">
        <v>418</v>
      </c>
      <c r="D25" s="292"/>
      <c r="E25" s="292"/>
      <c r="F25" s="292"/>
      <c r="G25" s="293"/>
      <c r="I25" s="294"/>
      <c r="K25" s="294"/>
      <c r="L25" s="295" t="s">
        <v>418</v>
      </c>
      <c r="O25" s="280">
        <v>3</v>
      </c>
    </row>
    <row r="26" spans="1:15" ht="12.75">
      <c r="A26" s="289"/>
      <c r="B26" s="296"/>
      <c r="C26" s="297" t="s">
        <v>500</v>
      </c>
      <c r="D26" s="298"/>
      <c r="E26" s="299">
        <v>524</v>
      </c>
      <c r="F26" s="300"/>
      <c r="G26" s="301"/>
      <c r="H26" s="302"/>
      <c r="I26" s="294"/>
      <c r="J26" s="303"/>
      <c r="K26" s="294"/>
      <c r="M26" s="295" t="s">
        <v>500</v>
      </c>
      <c r="O26" s="280"/>
    </row>
    <row r="27" spans="1:15" ht="12.75">
      <c r="A27" s="289"/>
      <c r="B27" s="296"/>
      <c r="C27" s="297" t="s">
        <v>501</v>
      </c>
      <c r="D27" s="298"/>
      <c r="E27" s="299">
        <v>36</v>
      </c>
      <c r="F27" s="300"/>
      <c r="G27" s="301"/>
      <c r="H27" s="302"/>
      <c r="I27" s="294"/>
      <c r="J27" s="303"/>
      <c r="K27" s="294"/>
      <c r="M27" s="295" t="s">
        <v>501</v>
      </c>
      <c r="O27" s="280"/>
    </row>
    <row r="28" spans="1:80" ht="12.75">
      <c r="A28" s="281">
        <v>6</v>
      </c>
      <c r="B28" s="282" t="s">
        <v>420</v>
      </c>
      <c r="C28" s="283" t="s">
        <v>421</v>
      </c>
      <c r="D28" s="284" t="s">
        <v>174</v>
      </c>
      <c r="E28" s="285">
        <v>560</v>
      </c>
      <c r="F28" s="285">
        <v>0</v>
      </c>
      <c r="G28" s="286">
        <f>E28*F28</f>
        <v>0</v>
      </c>
      <c r="H28" s="287">
        <v>0</v>
      </c>
      <c r="I28" s="288">
        <f>E28*H28</f>
        <v>0</v>
      </c>
      <c r="J28" s="287">
        <v>0</v>
      </c>
      <c r="K28" s="288">
        <f>E28*J28</f>
        <v>0</v>
      </c>
      <c r="O28" s="280">
        <v>2</v>
      </c>
      <c r="AA28" s="249">
        <v>1</v>
      </c>
      <c r="AB28" s="249">
        <v>1</v>
      </c>
      <c r="AC28" s="249">
        <v>1</v>
      </c>
      <c r="AZ28" s="249">
        <v>1</v>
      </c>
      <c r="BA28" s="249">
        <f>IF(AZ28=1,G28,0)</f>
        <v>0</v>
      </c>
      <c r="BB28" s="249">
        <f>IF(AZ28=2,G28,0)</f>
        <v>0</v>
      </c>
      <c r="BC28" s="249">
        <f>IF(AZ28=3,G28,0)</f>
        <v>0</v>
      </c>
      <c r="BD28" s="249">
        <f>IF(AZ28=4,G28,0)</f>
        <v>0</v>
      </c>
      <c r="BE28" s="249">
        <f>IF(AZ28=5,G28,0)</f>
        <v>0</v>
      </c>
      <c r="CA28" s="280">
        <v>1</v>
      </c>
      <c r="CB28" s="280">
        <v>1</v>
      </c>
    </row>
    <row r="29" spans="1:15" ht="12.75">
      <c r="A29" s="289"/>
      <c r="B29" s="296"/>
      <c r="C29" s="297" t="s">
        <v>500</v>
      </c>
      <c r="D29" s="298"/>
      <c r="E29" s="299">
        <v>524</v>
      </c>
      <c r="F29" s="300"/>
      <c r="G29" s="301"/>
      <c r="H29" s="302"/>
      <c r="I29" s="294"/>
      <c r="J29" s="303"/>
      <c r="K29" s="294"/>
      <c r="M29" s="295" t="s">
        <v>500</v>
      </c>
      <c r="O29" s="280"/>
    </row>
    <row r="30" spans="1:15" ht="12.75">
      <c r="A30" s="289"/>
      <c r="B30" s="296"/>
      <c r="C30" s="297" t="s">
        <v>501</v>
      </c>
      <c r="D30" s="298"/>
      <c r="E30" s="299">
        <v>36</v>
      </c>
      <c r="F30" s="300"/>
      <c r="G30" s="301"/>
      <c r="H30" s="302"/>
      <c r="I30" s="294"/>
      <c r="J30" s="303"/>
      <c r="K30" s="294"/>
      <c r="M30" s="295" t="s">
        <v>501</v>
      </c>
      <c r="O30" s="280"/>
    </row>
    <row r="31" spans="1:80" ht="12.75">
      <c r="A31" s="281">
        <v>7</v>
      </c>
      <c r="B31" s="282" t="s">
        <v>423</v>
      </c>
      <c r="C31" s="283" t="s">
        <v>424</v>
      </c>
      <c r="D31" s="284" t="s">
        <v>146</v>
      </c>
      <c r="E31" s="285">
        <v>126</v>
      </c>
      <c r="F31" s="285">
        <v>0</v>
      </c>
      <c r="G31" s="286">
        <f>E31*F31</f>
        <v>0</v>
      </c>
      <c r="H31" s="287">
        <v>0</v>
      </c>
      <c r="I31" s="288">
        <f>E31*H31</f>
        <v>0</v>
      </c>
      <c r="J31" s="287">
        <v>0</v>
      </c>
      <c r="K31" s="288">
        <f>E31*J31</f>
        <v>0</v>
      </c>
      <c r="O31" s="280">
        <v>2</v>
      </c>
      <c r="AA31" s="249">
        <v>1</v>
      </c>
      <c r="AB31" s="249">
        <v>1</v>
      </c>
      <c r="AC31" s="249">
        <v>1</v>
      </c>
      <c r="AZ31" s="249">
        <v>1</v>
      </c>
      <c r="BA31" s="249">
        <f>IF(AZ31=1,G31,0)</f>
        <v>0</v>
      </c>
      <c r="BB31" s="249">
        <f>IF(AZ31=2,G31,0)</f>
        <v>0</v>
      </c>
      <c r="BC31" s="249">
        <f>IF(AZ31=3,G31,0)</f>
        <v>0</v>
      </c>
      <c r="BD31" s="249">
        <f>IF(AZ31=4,G31,0)</f>
        <v>0</v>
      </c>
      <c r="BE31" s="249">
        <f>IF(AZ31=5,G31,0)</f>
        <v>0</v>
      </c>
      <c r="CA31" s="280">
        <v>1</v>
      </c>
      <c r="CB31" s="280">
        <v>1</v>
      </c>
    </row>
    <row r="32" spans="1:15" ht="12.75">
      <c r="A32" s="289"/>
      <c r="B32" s="296"/>
      <c r="C32" s="297" t="s">
        <v>502</v>
      </c>
      <c r="D32" s="298"/>
      <c r="E32" s="299">
        <v>117.9</v>
      </c>
      <c r="F32" s="300"/>
      <c r="G32" s="301"/>
      <c r="H32" s="302"/>
      <c r="I32" s="294"/>
      <c r="J32" s="303"/>
      <c r="K32" s="294"/>
      <c r="M32" s="295" t="s">
        <v>502</v>
      </c>
      <c r="O32" s="280"/>
    </row>
    <row r="33" spans="1:15" ht="12.75">
      <c r="A33" s="289"/>
      <c r="B33" s="296"/>
      <c r="C33" s="297" t="s">
        <v>503</v>
      </c>
      <c r="D33" s="298"/>
      <c r="E33" s="299">
        <v>8.1</v>
      </c>
      <c r="F33" s="300"/>
      <c r="G33" s="301"/>
      <c r="H33" s="302"/>
      <c r="I33" s="294"/>
      <c r="J33" s="303"/>
      <c r="K33" s="294"/>
      <c r="M33" s="295" t="s">
        <v>503</v>
      </c>
      <c r="O33" s="280"/>
    </row>
    <row r="34" spans="1:80" ht="12.75">
      <c r="A34" s="281">
        <v>8</v>
      </c>
      <c r="B34" s="282" t="s">
        <v>152</v>
      </c>
      <c r="C34" s="283" t="s">
        <v>153</v>
      </c>
      <c r="D34" s="284" t="s">
        <v>146</v>
      </c>
      <c r="E34" s="285">
        <v>71.82</v>
      </c>
      <c r="F34" s="285">
        <v>0</v>
      </c>
      <c r="G34" s="286">
        <f>E34*F34</f>
        <v>0</v>
      </c>
      <c r="H34" s="287">
        <v>0</v>
      </c>
      <c r="I34" s="288">
        <f>E34*H34</f>
        <v>0</v>
      </c>
      <c r="J34" s="287">
        <v>0</v>
      </c>
      <c r="K34" s="288">
        <f>E34*J34</f>
        <v>0</v>
      </c>
      <c r="O34" s="280">
        <v>2</v>
      </c>
      <c r="AA34" s="249">
        <v>1</v>
      </c>
      <c r="AB34" s="249">
        <v>1</v>
      </c>
      <c r="AC34" s="249">
        <v>1</v>
      </c>
      <c r="AZ34" s="249">
        <v>1</v>
      </c>
      <c r="BA34" s="249">
        <f>IF(AZ34=1,G34,0)</f>
        <v>0</v>
      </c>
      <c r="BB34" s="249">
        <f>IF(AZ34=2,G34,0)</f>
        <v>0</v>
      </c>
      <c r="BC34" s="249">
        <f>IF(AZ34=3,G34,0)</f>
        <v>0</v>
      </c>
      <c r="BD34" s="249">
        <f>IF(AZ34=4,G34,0)</f>
        <v>0</v>
      </c>
      <c r="BE34" s="249">
        <f>IF(AZ34=5,G34,0)</f>
        <v>0</v>
      </c>
      <c r="CA34" s="280">
        <v>1</v>
      </c>
      <c r="CB34" s="280">
        <v>1</v>
      </c>
    </row>
    <row r="35" spans="1:15" ht="12.75">
      <c r="A35" s="289"/>
      <c r="B35" s="290"/>
      <c r="C35" s="291" t="s">
        <v>426</v>
      </c>
      <c r="D35" s="292"/>
      <c r="E35" s="292"/>
      <c r="F35" s="292"/>
      <c r="G35" s="293"/>
      <c r="I35" s="294"/>
      <c r="K35" s="294"/>
      <c r="L35" s="295" t="s">
        <v>426</v>
      </c>
      <c r="O35" s="280">
        <v>3</v>
      </c>
    </row>
    <row r="36" spans="1:15" ht="12.75">
      <c r="A36" s="289"/>
      <c r="B36" s="296"/>
      <c r="C36" s="297" t="s">
        <v>504</v>
      </c>
      <c r="D36" s="298"/>
      <c r="E36" s="299">
        <v>252</v>
      </c>
      <c r="F36" s="300"/>
      <c r="G36" s="301"/>
      <c r="H36" s="302"/>
      <c r="I36" s="294"/>
      <c r="J36" s="303"/>
      <c r="K36" s="294"/>
      <c r="M36" s="295" t="s">
        <v>504</v>
      </c>
      <c r="O36" s="280"/>
    </row>
    <row r="37" spans="1:15" ht="12.75">
      <c r="A37" s="289"/>
      <c r="B37" s="296"/>
      <c r="C37" s="297" t="s">
        <v>505</v>
      </c>
      <c r="D37" s="298"/>
      <c r="E37" s="299">
        <v>-180.18</v>
      </c>
      <c r="F37" s="300"/>
      <c r="G37" s="301"/>
      <c r="H37" s="302"/>
      <c r="I37" s="294"/>
      <c r="J37" s="303"/>
      <c r="K37" s="294"/>
      <c r="M37" s="295" t="s">
        <v>505</v>
      </c>
      <c r="O37" s="280"/>
    </row>
    <row r="38" spans="1:80" ht="12.75">
      <c r="A38" s="281">
        <v>9</v>
      </c>
      <c r="B38" s="282" t="s">
        <v>429</v>
      </c>
      <c r="C38" s="283" t="s">
        <v>430</v>
      </c>
      <c r="D38" s="284" t="s">
        <v>146</v>
      </c>
      <c r="E38" s="285">
        <v>1077.3</v>
      </c>
      <c r="F38" s="285">
        <v>0</v>
      </c>
      <c r="G38" s="286">
        <f>E38*F38</f>
        <v>0</v>
      </c>
      <c r="H38" s="287">
        <v>0</v>
      </c>
      <c r="I38" s="288">
        <f>E38*H38</f>
        <v>0</v>
      </c>
      <c r="J38" s="287">
        <v>0</v>
      </c>
      <c r="K38" s="288">
        <f>E38*J38</f>
        <v>0</v>
      </c>
      <c r="O38" s="280">
        <v>2</v>
      </c>
      <c r="AA38" s="249">
        <v>1</v>
      </c>
      <c r="AB38" s="249">
        <v>1</v>
      </c>
      <c r="AC38" s="249">
        <v>1</v>
      </c>
      <c r="AZ38" s="249">
        <v>1</v>
      </c>
      <c r="BA38" s="249">
        <f>IF(AZ38=1,G38,0)</f>
        <v>0</v>
      </c>
      <c r="BB38" s="249">
        <f>IF(AZ38=2,G38,0)</f>
        <v>0</v>
      </c>
      <c r="BC38" s="249">
        <f>IF(AZ38=3,G38,0)</f>
        <v>0</v>
      </c>
      <c r="BD38" s="249">
        <f>IF(AZ38=4,G38,0)</f>
        <v>0</v>
      </c>
      <c r="BE38" s="249">
        <f>IF(AZ38=5,G38,0)</f>
        <v>0</v>
      </c>
      <c r="CA38" s="280">
        <v>1</v>
      </c>
      <c r="CB38" s="280">
        <v>1</v>
      </c>
    </row>
    <row r="39" spans="1:15" ht="12.75">
      <c r="A39" s="289"/>
      <c r="B39" s="290"/>
      <c r="C39" s="291" t="s">
        <v>426</v>
      </c>
      <c r="D39" s="292"/>
      <c r="E39" s="292"/>
      <c r="F39" s="292"/>
      <c r="G39" s="293"/>
      <c r="I39" s="294"/>
      <c r="K39" s="294"/>
      <c r="L39" s="295" t="s">
        <v>426</v>
      </c>
      <c r="O39" s="280">
        <v>3</v>
      </c>
    </row>
    <row r="40" spans="1:15" ht="12.75">
      <c r="A40" s="289"/>
      <c r="B40" s="290"/>
      <c r="C40" s="291" t="s">
        <v>431</v>
      </c>
      <c r="D40" s="292"/>
      <c r="E40" s="292"/>
      <c r="F40" s="292"/>
      <c r="G40" s="293"/>
      <c r="I40" s="294"/>
      <c r="K40" s="294"/>
      <c r="L40" s="295" t="s">
        <v>431</v>
      </c>
      <c r="O40" s="280">
        <v>3</v>
      </c>
    </row>
    <row r="41" spans="1:15" ht="12.75">
      <c r="A41" s="289"/>
      <c r="B41" s="296"/>
      <c r="C41" s="297" t="s">
        <v>506</v>
      </c>
      <c r="D41" s="298"/>
      <c r="E41" s="299">
        <v>3780</v>
      </c>
      <c r="F41" s="300"/>
      <c r="G41" s="301"/>
      <c r="H41" s="302"/>
      <c r="I41" s="294"/>
      <c r="J41" s="303"/>
      <c r="K41" s="294"/>
      <c r="M41" s="295" t="s">
        <v>506</v>
      </c>
      <c r="O41" s="280"/>
    </row>
    <row r="42" spans="1:15" ht="12.75">
      <c r="A42" s="289"/>
      <c r="B42" s="296"/>
      <c r="C42" s="297" t="s">
        <v>507</v>
      </c>
      <c r="D42" s="298"/>
      <c r="E42" s="299">
        <v>-2702.7</v>
      </c>
      <c r="F42" s="300"/>
      <c r="G42" s="301"/>
      <c r="H42" s="302"/>
      <c r="I42" s="294"/>
      <c r="J42" s="303"/>
      <c r="K42" s="294"/>
      <c r="M42" s="295" t="s">
        <v>507</v>
      </c>
      <c r="O42" s="280"/>
    </row>
    <row r="43" spans="1:80" ht="12.75">
      <c r="A43" s="281">
        <v>10</v>
      </c>
      <c r="B43" s="282" t="s">
        <v>159</v>
      </c>
      <c r="C43" s="283" t="s">
        <v>160</v>
      </c>
      <c r="D43" s="284" t="s">
        <v>146</v>
      </c>
      <c r="E43" s="285">
        <v>71.82</v>
      </c>
      <c r="F43" s="285">
        <v>0</v>
      </c>
      <c r="G43" s="286">
        <f>E43*F43</f>
        <v>0</v>
      </c>
      <c r="H43" s="287">
        <v>0</v>
      </c>
      <c r="I43" s="288">
        <f>E43*H43</f>
        <v>0</v>
      </c>
      <c r="J43" s="287">
        <v>0</v>
      </c>
      <c r="K43" s="288">
        <f>E43*J43</f>
        <v>0</v>
      </c>
      <c r="O43" s="280">
        <v>2</v>
      </c>
      <c r="AA43" s="249">
        <v>1</v>
      </c>
      <c r="AB43" s="249">
        <v>1</v>
      </c>
      <c r="AC43" s="249">
        <v>1</v>
      </c>
      <c r="AZ43" s="249">
        <v>1</v>
      </c>
      <c r="BA43" s="249">
        <f>IF(AZ43=1,G43,0)</f>
        <v>0</v>
      </c>
      <c r="BB43" s="249">
        <f>IF(AZ43=2,G43,0)</f>
        <v>0</v>
      </c>
      <c r="BC43" s="249">
        <f>IF(AZ43=3,G43,0)</f>
        <v>0</v>
      </c>
      <c r="BD43" s="249">
        <f>IF(AZ43=4,G43,0)</f>
        <v>0</v>
      </c>
      <c r="BE43" s="249">
        <f>IF(AZ43=5,G43,0)</f>
        <v>0</v>
      </c>
      <c r="CA43" s="280">
        <v>1</v>
      </c>
      <c r="CB43" s="280">
        <v>1</v>
      </c>
    </row>
    <row r="44" spans="1:15" ht="12.75">
      <c r="A44" s="289"/>
      <c r="B44" s="290"/>
      <c r="C44" s="291" t="s">
        <v>426</v>
      </c>
      <c r="D44" s="292"/>
      <c r="E44" s="292"/>
      <c r="F44" s="292"/>
      <c r="G44" s="293"/>
      <c r="I44" s="294"/>
      <c r="K44" s="294"/>
      <c r="L44" s="295" t="s">
        <v>426</v>
      </c>
      <c r="O44" s="280">
        <v>3</v>
      </c>
    </row>
    <row r="45" spans="1:15" ht="12.75">
      <c r="A45" s="289"/>
      <c r="B45" s="296"/>
      <c r="C45" s="297" t="s">
        <v>504</v>
      </c>
      <c r="D45" s="298"/>
      <c r="E45" s="299">
        <v>252</v>
      </c>
      <c r="F45" s="300"/>
      <c r="G45" s="301"/>
      <c r="H45" s="302"/>
      <c r="I45" s="294"/>
      <c r="J45" s="303"/>
      <c r="K45" s="294"/>
      <c r="M45" s="295" t="s">
        <v>504</v>
      </c>
      <c r="O45" s="280"/>
    </row>
    <row r="46" spans="1:15" ht="12.75">
      <c r="A46" s="289"/>
      <c r="B46" s="296"/>
      <c r="C46" s="297" t="s">
        <v>505</v>
      </c>
      <c r="D46" s="298"/>
      <c r="E46" s="299">
        <v>-180.18</v>
      </c>
      <c r="F46" s="300"/>
      <c r="G46" s="301"/>
      <c r="H46" s="302"/>
      <c r="I46" s="294"/>
      <c r="J46" s="303"/>
      <c r="K46" s="294"/>
      <c r="M46" s="295" t="s">
        <v>505</v>
      </c>
      <c r="O46" s="280"/>
    </row>
    <row r="47" spans="1:80" ht="12.75">
      <c r="A47" s="281">
        <v>11</v>
      </c>
      <c r="B47" s="282" t="s">
        <v>434</v>
      </c>
      <c r="C47" s="283" t="s">
        <v>435</v>
      </c>
      <c r="D47" s="284" t="s">
        <v>146</v>
      </c>
      <c r="E47" s="285">
        <v>180.18</v>
      </c>
      <c r="F47" s="285">
        <v>0</v>
      </c>
      <c r="G47" s="286">
        <f>E47*F47</f>
        <v>0</v>
      </c>
      <c r="H47" s="287">
        <v>0</v>
      </c>
      <c r="I47" s="288">
        <f>E47*H47</f>
        <v>0</v>
      </c>
      <c r="J47" s="287">
        <v>0</v>
      </c>
      <c r="K47" s="288">
        <f>E47*J47</f>
        <v>0</v>
      </c>
      <c r="O47" s="280">
        <v>2</v>
      </c>
      <c r="AA47" s="249">
        <v>1</v>
      </c>
      <c r="AB47" s="249">
        <v>1</v>
      </c>
      <c r="AC47" s="249">
        <v>1</v>
      </c>
      <c r="AZ47" s="249">
        <v>1</v>
      </c>
      <c r="BA47" s="249">
        <f>IF(AZ47=1,G47,0)</f>
        <v>0</v>
      </c>
      <c r="BB47" s="249">
        <f>IF(AZ47=2,G47,0)</f>
        <v>0</v>
      </c>
      <c r="BC47" s="249">
        <f>IF(AZ47=3,G47,0)</f>
        <v>0</v>
      </c>
      <c r="BD47" s="249">
        <f>IF(AZ47=4,G47,0)</f>
        <v>0</v>
      </c>
      <c r="BE47" s="249">
        <f>IF(AZ47=5,G47,0)</f>
        <v>0</v>
      </c>
      <c r="CA47" s="280">
        <v>1</v>
      </c>
      <c r="CB47" s="280">
        <v>1</v>
      </c>
    </row>
    <row r="48" spans="1:15" ht="22.5">
      <c r="A48" s="289"/>
      <c r="B48" s="296"/>
      <c r="C48" s="297" t="s">
        <v>508</v>
      </c>
      <c r="D48" s="298"/>
      <c r="E48" s="299">
        <v>168.597</v>
      </c>
      <c r="F48" s="300"/>
      <c r="G48" s="301"/>
      <c r="H48" s="302"/>
      <c r="I48" s="294"/>
      <c r="J48" s="303"/>
      <c r="K48" s="294"/>
      <c r="M48" s="295" t="s">
        <v>508</v>
      </c>
      <c r="O48" s="280"/>
    </row>
    <row r="49" spans="1:15" ht="12.75">
      <c r="A49" s="289"/>
      <c r="B49" s="296"/>
      <c r="C49" s="297" t="s">
        <v>509</v>
      </c>
      <c r="D49" s="298"/>
      <c r="E49" s="299">
        <v>11.583</v>
      </c>
      <c r="F49" s="300"/>
      <c r="G49" s="301"/>
      <c r="H49" s="302"/>
      <c r="I49" s="294"/>
      <c r="J49" s="303"/>
      <c r="K49" s="294"/>
      <c r="M49" s="295" t="s">
        <v>509</v>
      </c>
      <c r="O49" s="280"/>
    </row>
    <row r="50" spans="1:80" ht="22.5">
      <c r="A50" s="281">
        <v>12</v>
      </c>
      <c r="B50" s="282" t="s">
        <v>437</v>
      </c>
      <c r="C50" s="283" t="s">
        <v>438</v>
      </c>
      <c r="D50" s="284" t="s">
        <v>146</v>
      </c>
      <c r="E50" s="285">
        <v>54.226</v>
      </c>
      <c r="F50" s="285">
        <v>0</v>
      </c>
      <c r="G50" s="286">
        <f>E50*F50</f>
        <v>0</v>
      </c>
      <c r="H50" s="287">
        <v>1.7</v>
      </c>
      <c r="I50" s="288">
        <f>E50*H50</f>
        <v>92.18419999999999</v>
      </c>
      <c r="J50" s="287">
        <v>0</v>
      </c>
      <c r="K50" s="288">
        <f>E50*J50</f>
        <v>0</v>
      </c>
      <c r="O50" s="280">
        <v>2</v>
      </c>
      <c r="AA50" s="249">
        <v>1</v>
      </c>
      <c r="AB50" s="249">
        <v>1</v>
      </c>
      <c r="AC50" s="249">
        <v>1</v>
      </c>
      <c r="AZ50" s="249">
        <v>1</v>
      </c>
      <c r="BA50" s="249">
        <f>IF(AZ50=1,G50,0)</f>
        <v>0</v>
      </c>
      <c r="BB50" s="249">
        <f>IF(AZ50=2,G50,0)</f>
        <v>0</v>
      </c>
      <c r="BC50" s="249">
        <f>IF(AZ50=3,G50,0)</f>
        <v>0</v>
      </c>
      <c r="BD50" s="249">
        <f>IF(AZ50=4,G50,0)</f>
        <v>0</v>
      </c>
      <c r="BE50" s="249">
        <f>IF(AZ50=5,G50,0)</f>
        <v>0</v>
      </c>
      <c r="CA50" s="280">
        <v>1</v>
      </c>
      <c r="CB50" s="280">
        <v>1</v>
      </c>
    </row>
    <row r="51" spans="1:15" ht="12.75">
      <c r="A51" s="289"/>
      <c r="B51" s="290"/>
      <c r="C51" s="291"/>
      <c r="D51" s="292"/>
      <c r="E51" s="292"/>
      <c r="F51" s="292"/>
      <c r="G51" s="293"/>
      <c r="I51" s="294"/>
      <c r="K51" s="294"/>
      <c r="L51" s="295"/>
      <c r="O51" s="280">
        <v>3</v>
      </c>
    </row>
    <row r="52" spans="1:15" ht="12.75">
      <c r="A52" s="289"/>
      <c r="B52" s="296"/>
      <c r="C52" s="297" t="s">
        <v>510</v>
      </c>
      <c r="D52" s="298"/>
      <c r="E52" s="299">
        <v>53.055</v>
      </c>
      <c r="F52" s="300"/>
      <c r="G52" s="301"/>
      <c r="H52" s="302"/>
      <c r="I52" s="294"/>
      <c r="J52" s="303"/>
      <c r="K52" s="294"/>
      <c r="M52" s="295" t="s">
        <v>510</v>
      </c>
      <c r="O52" s="280"/>
    </row>
    <row r="53" spans="1:15" ht="12.75">
      <c r="A53" s="289"/>
      <c r="B53" s="296"/>
      <c r="C53" s="297" t="s">
        <v>511</v>
      </c>
      <c r="D53" s="298"/>
      <c r="E53" s="299">
        <v>3.645</v>
      </c>
      <c r="F53" s="300"/>
      <c r="G53" s="301"/>
      <c r="H53" s="302"/>
      <c r="I53" s="294"/>
      <c r="J53" s="303"/>
      <c r="K53" s="294"/>
      <c r="M53" s="295" t="s">
        <v>511</v>
      </c>
      <c r="O53" s="280"/>
    </row>
    <row r="54" spans="1:15" ht="12.75">
      <c r="A54" s="289"/>
      <c r="B54" s="296"/>
      <c r="C54" s="297" t="s">
        <v>512</v>
      </c>
      <c r="D54" s="298"/>
      <c r="E54" s="299">
        <v>-2.474</v>
      </c>
      <c r="F54" s="300"/>
      <c r="G54" s="301"/>
      <c r="H54" s="302"/>
      <c r="I54" s="294"/>
      <c r="J54" s="303"/>
      <c r="K54" s="294"/>
      <c r="M54" s="295" t="s">
        <v>512</v>
      </c>
      <c r="O54" s="280"/>
    </row>
    <row r="55" spans="1:80" ht="12.75">
      <c r="A55" s="281">
        <v>13</v>
      </c>
      <c r="B55" s="282" t="s">
        <v>165</v>
      </c>
      <c r="C55" s="283" t="s">
        <v>166</v>
      </c>
      <c r="D55" s="284" t="s">
        <v>146</v>
      </c>
      <c r="E55" s="285">
        <v>71.82</v>
      </c>
      <c r="F55" s="285">
        <v>0</v>
      </c>
      <c r="G55" s="286">
        <f>E55*F55</f>
        <v>0</v>
      </c>
      <c r="H55" s="287">
        <v>0</v>
      </c>
      <c r="I55" s="288">
        <f>E55*H55</f>
        <v>0</v>
      </c>
      <c r="J55" s="287">
        <v>0</v>
      </c>
      <c r="K55" s="288">
        <f>E55*J55</f>
        <v>0</v>
      </c>
      <c r="O55" s="280">
        <v>2</v>
      </c>
      <c r="AA55" s="249">
        <v>1</v>
      </c>
      <c r="AB55" s="249">
        <v>1</v>
      </c>
      <c r="AC55" s="249">
        <v>1</v>
      </c>
      <c r="AZ55" s="249">
        <v>1</v>
      </c>
      <c r="BA55" s="249">
        <f>IF(AZ55=1,G55,0)</f>
        <v>0</v>
      </c>
      <c r="BB55" s="249">
        <f>IF(AZ55=2,G55,0)</f>
        <v>0</v>
      </c>
      <c r="BC55" s="249">
        <f>IF(AZ55=3,G55,0)</f>
        <v>0</v>
      </c>
      <c r="BD55" s="249">
        <f>IF(AZ55=4,G55,0)</f>
        <v>0</v>
      </c>
      <c r="BE55" s="249">
        <f>IF(AZ55=5,G55,0)</f>
        <v>0</v>
      </c>
      <c r="CA55" s="280">
        <v>1</v>
      </c>
      <c r="CB55" s="280">
        <v>1</v>
      </c>
    </row>
    <row r="56" spans="1:15" ht="12.75">
      <c r="A56" s="289"/>
      <c r="B56" s="290"/>
      <c r="C56" s="291" t="s">
        <v>440</v>
      </c>
      <c r="D56" s="292"/>
      <c r="E56" s="292"/>
      <c r="F56" s="292"/>
      <c r="G56" s="293"/>
      <c r="I56" s="294"/>
      <c r="K56" s="294"/>
      <c r="L56" s="295" t="s">
        <v>440</v>
      </c>
      <c r="O56" s="280">
        <v>3</v>
      </c>
    </row>
    <row r="57" spans="1:15" ht="12.75">
      <c r="A57" s="289"/>
      <c r="B57" s="296"/>
      <c r="C57" s="297" t="s">
        <v>504</v>
      </c>
      <c r="D57" s="298"/>
      <c r="E57" s="299">
        <v>252</v>
      </c>
      <c r="F57" s="300"/>
      <c r="G57" s="301"/>
      <c r="H57" s="302"/>
      <c r="I57" s="294"/>
      <c r="J57" s="303"/>
      <c r="K57" s="294"/>
      <c r="M57" s="295" t="s">
        <v>504</v>
      </c>
      <c r="O57" s="280"/>
    </row>
    <row r="58" spans="1:15" ht="12.75">
      <c r="A58" s="289"/>
      <c r="B58" s="296"/>
      <c r="C58" s="297" t="s">
        <v>505</v>
      </c>
      <c r="D58" s="298"/>
      <c r="E58" s="299">
        <v>-180.18</v>
      </c>
      <c r="F58" s="300"/>
      <c r="G58" s="301"/>
      <c r="H58" s="302"/>
      <c r="I58" s="294"/>
      <c r="J58" s="303"/>
      <c r="K58" s="294"/>
      <c r="M58" s="295" t="s">
        <v>505</v>
      </c>
      <c r="O58" s="280"/>
    </row>
    <row r="59" spans="1:80" ht="22.5">
      <c r="A59" s="281">
        <v>14</v>
      </c>
      <c r="B59" s="282" t="s">
        <v>441</v>
      </c>
      <c r="C59" s="283" t="s">
        <v>442</v>
      </c>
      <c r="D59" s="284" t="s">
        <v>109</v>
      </c>
      <c r="E59" s="285">
        <v>1</v>
      </c>
      <c r="F59" s="285">
        <v>0</v>
      </c>
      <c r="G59" s="286">
        <f>E59*F59</f>
        <v>0</v>
      </c>
      <c r="H59" s="287">
        <v>0</v>
      </c>
      <c r="I59" s="288">
        <f>E59*H59</f>
        <v>0</v>
      </c>
      <c r="J59" s="287"/>
      <c r="K59" s="288">
        <f>E59*J59</f>
        <v>0</v>
      </c>
      <c r="O59" s="280">
        <v>2</v>
      </c>
      <c r="AA59" s="249">
        <v>12</v>
      </c>
      <c r="AB59" s="249">
        <v>0</v>
      </c>
      <c r="AC59" s="249">
        <v>1</v>
      </c>
      <c r="AZ59" s="249">
        <v>1</v>
      </c>
      <c r="BA59" s="249">
        <f>IF(AZ59=1,G59,0)</f>
        <v>0</v>
      </c>
      <c r="BB59" s="249">
        <f>IF(AZ59=2,G59,0)</f>
        <v>0</v>
      </c>
      <c r="BC59" s="249">
        <f>IF(AZ59=3,G59,0)</f>
        <v>0</v>
      </c>
      <c r="BD59" s="249">
        <f>IF(AZ59=4,G59,0)</f>
        <v>0</v>
      </c>
      <c r="BE59" s="249">
        <f>IF(AZ59=5,G59,0)</f>
        <v>0</v>
      </c>
      <c r="CA59" s="280">
        <v>12</v>
      </c>
      <c r="CB59" s="280">
        <v>0</v>
      </c>
    </row>
    <row r="60" spans="1:15" ht="12.75">
      <c r="A60" s="289"/>
      <c r="B60" s="290"/>
      <c r="C60" s="291" t="s">
        <v>443</v>
      </c>
      <c r="D60" s="292"/>
      <c r="E60" s="292"/>
      <c r="F60" s="292"/>
      <c r="G60" s="293"/>
      <c r="I60" s="294"/>
      <c r="K60" s="294"/>
      <c r="L60" s="295" t="s">
        <v>443</v>
      </c>
      <c r="O60" s="280">
        <v>3</v>
      </c>
    </row>
    <row r="61" spans="1:15" ht="12.75">
      <c r="A61" s="289"/>
      <c r="B61" s="290"/>
      <c r="C61" s="291" t="s">
        <v>444</v>
      </c>
      <c r="D61" s="292"/>
      <c r="E61" s="292"/>
      <c r="F61" s="292"/>
      <c r="G61" s="293"/>
      <c r="I61" s="294"/>
      <c r="K61" s="294"/>
      <c r="L61" s="295" t="s">
        <v>444</v>
      </c>
      <c r="O61" s="280">
        <v>3</v>
      </c>
    </row>
    <row r="62" spans="1:80" ht="12.75">
      <c r="A62" s="281">
        <v>15</v>
      </c>
      <c r="B62" s="282" t="s">
        <v>445</v>
      </c>
      <c r="C62" s="283" t="s">
        <v>446</v>
      </c>
      <c r="D62" s="284" t="s">
        <v>146</v>
      </c>
      <c r="E62" s="285">
        <v>12.6</v>
      </c>
      <c r="F62" s="285">
        <v>0</v>
      </c>
      <c r="G62" s="286">
        <f>E62*F62</f>
        <v>0</v>
      </c>
      <c r="H62" s="287">
        <v>0</v>
      </c>
      <c r="I62" s="288">
        <f>E62*H62</f>
        <v>0</v>
      </c>
      <c r="J62" s="287"/>
      <c r="K62" s="288">
        <f>E62*J62</f>
        <v>0</v>
      </c>
      <c r="O62" s="280">
        <v>2</v>
      </c>
      <c r="AA62" s="249">
        <v>12</v>
      </c>
      <c r="AB62" s="249">
        <v>0</v>
      </c>
      <c r="AC62" s="249">
        <v>28</v>
      </c>
      <c r="AZ62" s="249">
        <v>1</v>
      </c>
      <c r="BA62" s="249">
        <f>IF(AZ62=1,G62,0)</f>
        <v>0</v>
      </c>
      <c r="BB62" s="249">
        <f>IF(AZ62=2,G62,0)</f>
        <v>0</v>
      </c>
      <c r="BC62" s="249">
        <f>IF(AZ62=3,G62,0)</f>
        <v>0</v>
      </c>
      <c r="BD62" s="249">
        <f>IF(AZ62=4,G62,0)</f>
        <v>0</v>
      </c>
      <c r="BE62" s="249">
        <f>IF(AZ62=5,G62,0)</f>
        <v>0</v>
      </c>
      <c r="CA62" s="280">
        <v>12</v>
      </c>
      <c r="CB62" s="280">
        <v>0</v>
      </c>
    </row>
    <row r="63" spans="1:15" ht="12.75">
      <c r="A63" s="289"/>
      <c r="B63" s="290"/>
      <c r="C63" s="291" t="s">
        <v>447</v>
      </c>
      <c r="D63" s="292"/>
      <c r="E63" s="292"/>
      <c r="F63" s="292"/>
      <c r="G63" s="293"/>
      <c r="I63" s="294"/>
      <c r="K63" s="294"/>
      <c r="L63" s="295" t="s">
        <v>447</v>
      </c>
      <c r="O63" s="280">
        <v>3</v>
      </c>
    </row>
    <row r="64" spans="1:15" ht="12.75">
      <c r="A64" s="289"/>
      <c r="B64" s="296"/>
      <c r="C64" s="297" t="s">
        <v>513</v>
      </c>
      <c r="D64" s="298"/>
      <c r="E64" s="299">
        <v>11.79</v>
      </c>
      <c r="F64" s="300"/>
      <c r="G64" s="301"/>
      <c r="H64" s="302"/>
      <c r="I64" s="294"/>
      <c r="J64" s="303"/>
      <c r="K64" s="294"/>
      <c r="M64" s="295" t="s">
        <v>513</v>
      </c>
      <c r="O64" s="280"/>
    </row>
    <row r="65" spans="1:15" ht="12.75">
      <c r="A65" s="289"/>
      <c r="B65" s="296"/>
      <c r="C65" s="297" t="s">
        <v>514</v>
      </c>
      <c r="D65" s="298"/>
      <c r="E65" s="299">
        <v>0.81</v>
      </c>
      <c r="F65" s="300"/>
      <c r="G65" s="301"/>
      <c r="H65" s="302"/>
      <c r="I65" s="294"/>
      <c r="J65" s="303"/>
      <c r="K65" s="294"/>
      <c r="M65" s="295" t="s">
        <v>514</v>
      </c>
      <c r="O65" s="280"/>
    </row>
    <row r="66" spans="1:57" ht="12.75">
      <c r="A66" s="304"/>
      <c r="B66" s="305" t="s">
        <v>96</v>
      </c>
      <c r="C66" s="306" t="s">
        <v>138</v>
      </c>
      <c r="D66" s="307"/>
      <c r="E66" s="308"/>
      <c r="F66" s="309"/>
      <c r="G66" s="310">
        <f>SUM(G7:G65)</f>
        <v>0</v>
      </c>
      <c r="H66" s="311"/>
      <c r="I66" s="312">
        <f>SUM(I7:I65)</f>
        <v>92.73859999999999</v>
      </c>
      <c r="J66" s="311"/>
      <c r="K66" s="312">
        <f>SUM(K7:K65)</f>
        <v>0</v>
      </c>
      <c r="O66" s="280">
        <v>4</v>
      </c>
      <c r="BA66" s="313">
        <f>SUM(BA7:BA65)</f>
        <v>0</v>
      </c>
      <c r="BB66" s="313">
        <f>SUM(BB7:BB65)</f>
        <v>0</v>
      </c>
      <c r="BC66" s="313">
        <f>SUM(BC7:BC65)</f>
        <v>0</v>
      </c>
      <c r="BD66" s="313">
        <f>SUM(BD7:BD65)</f>
        <v>0</v>
      </c>
      <c r="BE66" s="313">
        <f>SUM(BE7:BE65)</f>
        <v>0</v>
      </c>
    </row>
    <row r="67" spans="1:15" ht="12.75">
      <c r="A67" s="270" t="s">
        <v>93</v>
      </c>
      <c r="B67" s="271" t="s">
        <v>180</v>
      </c>
      <c r="C67" s="272" t="s">
        <v>181</v>
      </c>
      <c r="D67" s="273"/>
      <c r="E67" s="274"/>
      <c r="F67" s="274"/>
      <c r="G67" s="275"/>
      <c r="H67" s="276"/>
      <c r="I67" s="277"/>
      <c r="J67" s="278"/>
      <c r="K67" s="279"/>
      <c r="O67" s="280">
        <v>1</v>
      </c>
    </row>
    <row r="68" spans="1:80" ht="22.5">
      <c r="A68" s="281">
        <v>16</v>
      </c>
      <c r="B68" s="282" t="s">
        <v>453</v>
      </c>
      <c r="C68" s="283" t="s">
        <v>515</v>
      </c>
      <c r="D68" s="284" t="s">
        <v>185</v>
      </c>
      <c r="E68" s="285">
        <v>140</v>
      </c>
      <c r="F68" s="285">
        <v>0</v>
      </c>
      <c r="G68" s="286">
        <f>E68*F68</f>
        <v>0</v>
      </c>
      <c r="H68" s="287">
        <v>0.23382</v>
      </c>
      <c r="I68" s="288">
        <f>E68*H68</f>
        <v>32.7348</v>
      </c>
      <c r="J68" s="287">
        <v>0</v>
      </c>
      <c r="K68" s="288">
        <f>E68*J68</f>
        <v>0</v>
      </c>
      <c r="O68" s="280">
        <v>2</v>
      </c>
      <c r="AA68" s="249">
        <v>1</v>
      </c>
      <c r="AB68" s="249">
        <v>1</v>
      </c>
      <c r="AC68" s="249">
        <v>1</v>
      </c>
      <c r="AZ68" s="249">
        <v>1</v>
      </c>
      <c r="BA68" s="249">
        <f>IF(AZ68=1,G68,0)</f>
        <v>0</v>
      </c>
      <c r="BB68" s="249">
        <f>IF(AZ68=2,G68,0)</f>
        <v>0</v>
      </c>
      <c r="BC68" s="249">
        <f>IF(AZ68=3,G68,0)</f>
        <v>0</v>
      </c>
      <c r="BD68" s="249">
        <f>IF(AZ68=4,G68,0)</f>
        <v>0</v>
      </c>
      <c r="BE68" s="249">
        <f>IF(AZ68=5,G68,0)</f>
        <v>0</v>
      </c>
      <c r="CA68" s="280">
        <v>1</v>
      </c>
      <c r="CB68" s="280">
        <v>1</v>
      </c>
    </row>
    <row r="69" spans="1:15" ht="12.75">
      <c r="A69" s="289"/>
      <c r="B69" s="290"/>
      <c r="C69" s="291" t="s">
        <v>455</v>
      </c>
      <c r="D69" s="292"/>
      <c r="E69" s="292"/>
      <c r="F69" s="292"/>
      <c r="G69" s="293"/>
      <c r="I69" s="294"/>
      <c r="K69" s="294"/>
      <c r="L69" s="295" t="s">
        <v>455</v>
      </c>
      <c r="O69" s="280">
        <v>3</v>
      </c>
    </row>
    <row r="70" spans="1:15" ht="12.75">
      <c r="A70" s="289"/>
      <c r="B70" s="296"/>
      <c r="C70" s="297" t="s">
        <v>516</v>
      </c>
      <c r="D70" s="298"/>
      <c r="E70" s="299">
        <v>131</v>
      </c>
      <c r="F70" s="300"/>
      <c r="G70" s="301"/>
      <c r="H70" s="302"/>
      <c r="I70" s="294"/>
      <c r="J70" s="303"/>
      <c r="K70" s="294"/>
      <c r="M70" s="295" t="s">
        <v>516</v>
      </c>
      <c r="O70" s="280"/>
    </row>
    <row r="71" spans="1:15" ht="12.75">
      <c r="A71" s="289"/>
      <c r="B71" s="296"/>
      <c r="C71" s="297" t="s">
        <v>517</v>
      </c>
      <c r="D71" s="298"/>
      <c r="E71" s="299">
        <v>9</v>
      </c>
      <c r="F71" s="300"/>
      <c r="G71" s="301"/>
      <c r="H71" s="302"/>
      <c r="I71" s="294"/>
      <c r="J71" s="303"/>
      <c r="K71" s="294"/>
      <c r="M71" s="295" t="s">
        <v>517</v>
      </c>
      <c r="O71" s="280"/>
    </row>
    <row r="72" spans="1:57" ht="12.75">
      <c r="A72" s="304"/>
      <c r="B72" s="305" t="s">
        <v>96</v>
      </c>
      <c r="C72" s="306" t="s">
        <v>182</v>
      </c>
      <c r="D72" s="307"/>
      <c r="E72" s="308"/>
      <c r="F72" s="309"/>
      <c r="G72" s="310">
        <f>SUM(G67:G71)</f>
        <v>0</v>
      </c>
      <c r="H72" s="311"/>
      <c r="I72" s="312">
        <f>SUM(I67:I71)</f>
        <v>32.7348</v>
      </c>
      <c r="J72" s="311"/>
      <c r="K72" s="312">
        <f>SUM(K67:K71)</f>
        <v>0</v>
      </c>
      <c r="O72" s="280">
        <v>4</v>
      </c>
      <c r="BA72" s="313">
        <f>SUM(BA67:BA71)</f>
        <v>0</v>
      </c>
      <c r="BB72" s="313">
        <f>SUM(BB67:BB71)</f>
        <v>0</v>
      </c>
      <c r="BC72" s="313">
        <f>SUM(BC67:BC71)</f>
        <v>0</v>
      </c>
      <c r="BD72" s="313">
        <f>SUM(BD67:BD71)</f>
        <v>0</v>
      </c>
      <c r="BE72" s="313">
        <f>SUM(BE67:BE71)</f>
        <v>0</v>
      </c>
    </row>
    <row r="73" spans="1:15" ht="12.75">
      <c r="A73" s="270" t="s">
        <v>93</v>
      </c>
      <c r="B73" s="271" t="s">
        <v>456</v>
      </c>
      <c r="C73" s="272" t="s">
        <v>457</v>
      </c>
      <c r="D73" s="273"/>
      <c r="E73" s="274"/>
      <c r="F73" s="274"/>
      <c r="G73" s="275"/>
      <c r="H73" s="276"/>
      <c r="I73" s="277"/>
      <c r="J73" s="278"/>
      <c r="K73" s="279"/>
      <c r="O73" s="280">
        <v>1</v>
      </c>
    </row>
    <row r="74" spans="1:80" ht="12.75">
      <c r="A74" s="281">
        <v>17</v>
      </c>
      <c r="B74" s="282" t="s">
        <v>459</v>
      </c>
      <c r="C74" s="283" t="s">
        <v>460</v>
      </c>
      <c r="D74" s="284" t="s">
        <v>146</v>
      </c>
      <c r="E74" s="285">
        <v>15.12</v>
      </c>
      <c r="F74" s="285">
        <v>0</v>
      </c>
      <c r="G74" s="286">
        <f>E74*F74</f>
        <v>0</v>
      </c>
      <c r="H74" s="287">
        <v>1.89077</v>
      </c>
      <c r="I74" s="288">
        <f>E74*H74</f>
        <v>28.588442399999998</v>
      </c>
      <c r="J74" s="287">
        <v>0</v>
      </c>
      <c r="K74" s="288">
        <f>E74*J74</f>
        <v>0</v>
      </c>
      <c r="O74" s="280">
        <v>2</v>
      </c>
      <c r="AA74" s="249">
        <v>1</v>
      </c>
      <c r="AB74" s="249">
        <v>1</v>
      </c>
      <c r="AC74" s="249">
        <v>1</v>
      </c>
      <c r="AZ74" s="249">
        <v>1</v>
      </c>
      <c r="BA74" s="249">
        <f>IF(AZ74=1,G74,0)</f>
        <v>0</v>
      </c>
      <c r="BB74" s="249">
        <f>IF(AZ74=2,G74,0)</f>
        <v>0</v>
      </c>
      <c r="BC74" s="249">
        <f>IF(AZ74=3,G74,0)</f>
        <v>0</v>
      </c>
      <c r="BD74" s="249">
        <f>IF(AZ74=4,G74,0)</f>
        <v>0</v>
      </c>
      <c r="BE74" s="249">
        <f>IF(AZ74=5,G74,0)</f>
        <v>0</v>
      </c>
      <c r="CA74" s="280">
        <v>1</v>
      </c>
      <c r="CB74" s="280">
        <v>1</v>
      </c>
    </row>
    <row r="75" spans="1:15" ht="12.75">
      <c r="A75" s="289"/>
      <c r="B75" s="296"/>
      <c r="C75" s="297" t="s">
        <v>518</v>
      </c>
      <c r="D75" s="298"/>
      <c r="E75" s="299">
        <v>14.148</v>
      </c>
      <c r="F75" s="300"/>
      <c r="G75" s="301"/>
      <c r="H75" s="302"/>
      <c r="I75" s="294"/>
      <c r="J75" s="303"/>
      <c r="K75" s="294"/>
      <c r="M75" s="295" t="s">
        <v>518</v>
      </c>
      <c r="O75" s="280"/>
    </row>
    <row r="76" spans="1:15" ht="12.75">
      <c r="A76" s="289"/>
      <c r="B76" s="296"/>
      <c r="C76" s="297" t="s">
        <v>519</v>
      </c>
      <c r="D76" s="298"/>
      <c r="E76" s="299">
        <v>0.972</v>
      </c>
      <c r="F76" s="300"/>
      <c r="G76" s="301"/>
      <c r="H76" s="302"/>
      <c r="I76" s="294"/>
      <c r="J76" s="303"/>
      <c r="K76" s="294"/>
      <c r="M76" s="295" t="s">
        <v>519</v>
      </c>
      <c r="O76" s="280"/>
    </row>
    <row r="77" spans="1:57" ht="12.75">
      <c r="A77" s="304"/>
      <c r="B77" s="305" t="s">
        <v>96</v>
      </c>
      <c r="C77" s="306" t="s">
        <v>458</v>
      </c>
      <c r="D77" s="307"/>
      <c r="E77" s="308"/>
      <c r="F77" s="309"/>
      <c r="G77" s="310">
        <f>SUM(G73:G76)</f>
        <v>0</v>
      </c>
      <c r="H77" s="311"/>
      <c r="I77" s="312">
        <f>SUM(I73:I76)</f>
        <v>28.588442399999998</v>
      </c>
      <c r="J77" s="311"/>
      <c r="K77" s="312">
        <f>SUM(K73:K76)</f>
        <v>0</v>
      </c>
      <c r="O77" s="280">
        <v>4</v>
      </c>
      <c r="BA77" s="313">
        <f>SUM(BA73:BA76)</f>
        <v>0</v>
      </c>
      <c r="BB77" s="313">
        <f>SUM(BB73:BB76)</f>
        <v>0</v>
      </c>
      <c r="BC77" s="313">
        <f>SUM(BC73:BC76)</f>
        <v>0</v>
      </c>
      <c r="BD77" s="313">
        <f>SUM(BD73:BD76)</f>
        <v>0</v>
      </c>
      <c r="BE77" s="313">
        <f>SUM(BE73:BE76)</f>
        <v>0</v>
      </c>
    </row>
    <row r="78" spans="1:15" ht="12.75">
      <c r="A78" s="270" t="s">
        <v>93</v>
      </c>
      <c r="B78" s="271" t="s">
        <v>462</v>
      </c>
      <c r="C78" s="272" t="s">
        <v>463</v>
      </c>
      <c r="D78" s="273"/>
      <c r="E78" s="274"/>
      <c r="F78" s="274"/>
      <c r="G78" s="275"/>
      <c r="H78" s="276"/>
      <c r="I78" s="277"/>
      <c r="J78" s="278"/>
      <c r="K78" s="279"/>
      <c r="O78" s="280">
        <v>1</v>
      </c>
    </row>
    <row r="79" spans="1:80" ht="22.5">
      <c r="A79" s="281">
        <v>18</v>
      </c>
      <c r="B79" s="282" t="s">
        <v>465</v>
      </c>
      <c r="C79" s="283" t="s">
        <v>520</v>
      </c>
      <c r="D79" s="284" t="s">
        <v>185</v>
      </c>
      <c r="E79" s="285">
        <v>140</v>
      </c>
      <c r="F79" s="285">
        <v>0</v>
      </c>
      <c r="G79" s="286">
        <f>E79*F79</f>
        <v>0</v>
      </c>
      <c r="H79" s="287">
        <v>0.0051</v>
      </c>
      <c r="I79" s="288">
        <f>E79*H79</f>
        <v>0.7140000000000001</v>
      </c>
      <c r="J79" s="287"/>
      <c r="K79" s="288">
        <f>E79*J79</f>
        <v>0</v>
      </c>
      <c r="O79" s="280">
        <v>2</v>
      </c>
      <c r="AA79" s="249">
        <v>12</v>
      </c>
      <c r="AB79" s="249">
        <v>0</v>
      </c>
      <c r="AC79" s="249">
        <v>25</v>
      </c>
      <c r="AZ79" s="249">
        <v>1</v>
      </c>
      <c r="BA79" s="249">
        <f>IF(AZ79=1,G79,0)</f>
        <v>0</v>
      </c>
      <c r="BB79" s="249">
        <f>IF(AZ79=2,G79,0)</f>
        <v>0</v>
      </c>
      <c r="BC79" s="249">
        <f>IF(AZ79=3,G79,0)</f>
        <v>0</v>
      </c>
      <c r="BD79" s="249">
        <f>IF(AZ79=4,G79,0)</f>
        <v>0</v>
      </c>
      <c r="BE79" s="249">
        <f>IF(AZ79=5,G79,0)</f>
        <v>0</v>
      </c>
      <c r="CA79" s="280">
        <v>12</v>
      </c>
      <c r="CB79" s="280">
        <v>0</v>
      </c>
    </row>
    <row r="80" spans="1:15" ht="12.75">
      <c r="A80" s="289"/>
      <c r="B80" s="290"/>
      <c r="C80" s="291" t="s">
        <v>467</v>
      </c>
      <c r="D80" s="292"/>
      <c r="E80" s="292"/>
      <c r="F80" s="292"/>
      <c r="G80" s="293"/>
      <c r="I80" s="294"/>
      <c r="K80" s="294"/>
      <c r="L80" s="295" t="s">
        <v>467</v>
      </c>
      <c r="O80" s="280">
        <v>3</v>
      </c>
    </row>
    <row r="81" spans="1:15" ht="12.75">
      <c r="A81" s="289"/>
      <c r="B81" s="296"/>
      <c r="C81" s="297" t="s">
        <v>516</v>
      </c>
      <c r="D81" s="298"/>
      <c r="E81" s="299">
        <v>131</v>
      </c>
      <c r="F81" s="300"/>
      <c r="G81" s="301"/>
      <c r="H81" s="302"/>
      <c r="I81" s="294"/>
      <c r="J81" s="303"/>
      <c r="K81" s="294"/>
      <c r="M81" s="295" t="s">
        <v>516</v>
      </c>
      <c r="O81" s="280"/>
    </row>
    <row r="82" spans="1:15" ht="12.75">
      <c r="A82" s="289"/>
      <c r="B82" s="296"/>
      <c r="C82" s="297" t="s">
        <v>517</v>
      </c>
      <c r="D82" s="298"/>
      <c r="E82" s="299">
        <v>9</v>
      </c>
      <c r="F82" s="300"/>
      <c r="G82" s="301"/>
      <c r="H82" s="302"/>
      <c r="I82" s="294"/>
      <c r="J82" s="303"/>
      <c r="K82" s="294"/>
      <c r="M82" s="295" t="s">
        <v>517</v>
      </c>
      <c r="O82" s="280"/>
    </row>
    <row r="83" spans="1:57" ht="12.75">
      <c r="A83" s="304"/>
      <c r="B83" s="305" t="s">
        <v>96</v>
      </c>
      <c r="C83" s="306" t="s">
        <v>464</v>
      </c>
      <c r="D83" s="307"/>
      <c r="E83" s="308"/>
      <c r="F83" s="309"/>
      <c r="G83" s="310">
        <f>SUM(G78:G82)</f>
        <v>0</v>
      </c>
      <c r="H83" s="311"/>
      <c r="I83" s="312">
        <f>SUM(I78:I82)</f>
        <v>0.7140000000000001</v>
      </c>
      <c r="J83" s="311"/>
      <c r="K83" s="312">
        <f>SUM(K78:K82)</f>
        <v>0</v>
      </c>
      <c r="O83" s="280">
        <v>4</v>
      </c>
      <c r="BA83" s="313">
        <f>SUM(BA78:BA82)</f>
        <v>0</v>
      </c>
      <c r="BB83" s="313">
        <f>SUM(BB78:BB82)</f>
        <v>0</v>
      </c>
      <c r="BC83" s="313">
        <f>SUM(BC78:BC82)</f>
        <v>0</v>
      </c>
      <c r="BD83" s="313">
        <f>SUM(BD78:BD82)</f>
        <v>0</v>
      </c>
      <c r="BE83" s="313">
        <f>SUM(BE78:BE82)</f>
        <v>0</v>
      </c>
    </row>
    <row r="84" spans="1:15" ht="12.75">
      <c r="A84" s="270" t="s">
        <v>93</v>
      </c>
      <c r="B84" s="271" t="s">
        <v>255</v>
      </c>
      <c r="C84" s="272" t="s">
        <v>256</v>
      </c>
      <c r="D84" s="273"/>
      <c r="E84" s="274"/>
      <c r="F84" s="274"/>
      <c r="G84" s="275"/>
      <c r="H84" s="276"/>
      <c r="I84" s="277"/>
      <c r="J84" s="278"/>
      <c r="K84" s="279"/>
      <c r="O84" s="280">
        <v>1</v>
      </c>
    </row>
    <row r="85" spans="1:80" ht="12.75">
      <c r="A85" s="281">
        <v>19</v>
      </c>
      <c r="B85" s="282" t="s">
        <v>471</v>
      </c>
      <c r="C85" s="283" t="s">
        <v>472</v>
      </c>
      <c r="D85" s="284" t="s">
        <v>185</v>
      </c>
      <c r="E85" s="285">
        <v>140</v>
      </c>
      <c r="F85" s="285">
        <v>0</v>
      </c>
      <c r="G85" s="286">
        <f>E85*F85</f>
        <v>0</v>
      </c>
      <c r="H85" s="287">
        <v>0</v>
      </c>
      <c r="I85" s="288">
        <f>E85*H85</f>
        <v>0</v>
      </c>
      <c r="J85" s="287"/>
      <c r="K85" s="288">
        <f>E85*J85</f>
        <v>0</v>
      </c>
      <c r="O85" s="280">
        <v>2</v>
      </c>
      <c r="AA85" s="249">
        <v>12</v>
      </c>
      <c r="AB85" s="249">
        <v>0</v>
      </c>
      <c r="AC85" s="249">
        <v>5</v>
      </c>
      <c r="AZ85" s="249">
        <v>1</v>
      </c>
      <c r="BA85" s="249">
        <f>IF(AZ85=1,G85,0)</f>
        <v>0</v>
      </c>
      <c r="BB85" s="249">
        <f>IF(AZ85=2,G85,0)</f>
        <v>0</v>
      </c>
      <c r="BC85" s="249">
        <f>IF(AZ85=3,G85,0)</f>
        <v>0</v>
      </c>
      <c r="BD85" s="249">
        <f>IF(AZ85=4,G85,0)</f>
        <v>0</v>
      </c>
      <c r="BE85" s="249">
        <f>IF(AZ85=5,G85,0)</f>
        <v>0</v>
      </c>
      <c r="CA85" s="280">
        <v>12</v>
      </c>
      <c r="CB85" s="280">
        <v>0</v>
      </c>
    </row>
    <row r="86" spans="1:15" ht="12.75">
      <c r="A86" s="289"/>
      <c r="B86" s="296"/>
      <c r="C86" s="297" t="s">
        <v>516</v>
      </c>
      <c r="D86" s="298"/>
      <c r="E86" s="299">
        <v>131</v>
      </c>
      <c r="F86" s="300"/>
      <c r="G86" s="301"/>
      <c r="H86" s="302"/>
      <c r="I86" s="294"/>
      <c r="J86" s="303"/>
      <c r="K86" s="294"/>
      <c r="M86" s="295" t="s">
        <v>516</v>
      </c>
      <c r="O86" s="280"/>
    </row>
    <row r="87" spans="1:15" ht="12.75">
      <c r="A87" s="289"/>
      <c r="B87" s="296"/>
      <c r="C87" s="297" t="s">
        <v>517</v>
      </c>
      <c r="D87" s="298"/>
      <c r="E87" s="299">
        <v>9</v>
      </c>
      <c r="F87" s="300"/>
      <c r="G87" s="301"/>
      <c r="H87" s="302"/>
      <c r="I87" s="294"/>
      <c r="J87" s="303"/>
      <c r="K87" s="294"/>
      <c r="M87" s="295" t="s">
        <v>517</v>
      </c>
      <c r="O87" s="280"/>
    </row>
    <row r="88" spans="1:80" ht="12.75">
      <c r="A88" s="281">
        <v>20</v>
      </c>
      <c r="B88" s="282" t="s">
        <v>521</v>
      </c>
      <c r="C88" s="283" t="s">
        <v>522</v>
      </c>
      <c r="D88" s="284" t="s">
        <v>141</v>
      </c>
      <c r="E88" s="285">
        <v>28</v>
      </c>
      <c r="F88" s="285">
        <v>0</v>
      </c>
      <c r="G88" s="286">
        <f>E88*F88</f>
        <v>0</v>
      </c>
      <c r="H88" s="287">
        <v>0</v>
      </c>
      <c r="I88" s="288">
        <f>E88*H88</f>
        <v>0</v>
      </c>
      <c r="J88" s="287"/>
      <c r="K88" s="288">
        <f>E88*J88</f>
        <v>0</v>
      </c>
      <c r="O88" s="280">
        <v>2</v>
      </c>
      <c r="AA88" s="249">
        <v>12</v>
      </c>
      <c r="AB88" s="249">
        <v>0</v>
      </c>
      <c r="AC88" s="249">
        <v>26</v>
      </c>
      <c r="AZ88" s="249">
        <v>1</v>
      </c>
      <c r="BA88" s="249">
        <f>IF(AZ88=1,G88,0)</f>
        <v>0</v>
      </c>
      <c r="BB88" s="249">
        <f>IF(AZ88=2,G88,0)</f>
        <v>0</v>
      </c>
      <c r="BC88" s="249">
        <f>IF(AZ88=3,G88,0)</f>
        <v>0</v>
      </c>
      <c r="BD88" s="249">
        <f>IF(AZ88=4,G88,0)</f>
        <v>0</v>
      </c>
      <c r="BE88" s="249">
        <f>IF(AZ88=5,G88,0)</f>
        <v>0</v>
      </c>
      <c r="CA88" s="280">
        <v>12</v>
      </c>
      <c r="CB88" s="280">
        <v>0</v>
      </c>
    </row>
    <row r="89" spans="1:15" ht="12.75">
      <c r="A89" s="289"/>
      <c r="B89" s="296"/>
      <c r="C89" s="297" t="s">
        <v>523</v>
      </c>
      <c r="D89" s="298"/>
      <c r="E89" s="299">
        <v>23</v>
      </c>
      <c r="F89" s="300"/>
      <c r="G89" s="301"/>
      <c r="H89" s="302"/>
      <c r="I89" s="294"/>
      <c r="J89" s="303"/>
      <c r="K89" s="294"/>
      <c r="M89" s="295" t="s">
        <v>523</v>
      </c>
      <c r="O89" s="280"/>
    </row>
    <row r="90" spans="1:15" ht="12.75">
      <c r="A90" s="289"/>
      <c r="B90" s="296"/>
      <c r="C90" s="297" t="s">
        <v>524</v>
      </c>
      <c r="D90" s="298"/>
      <c r="E90" s="299">
        <v>5</v>
      </c>
      <c r="F90" s="300"/>
      <c r="G90" s="301"/>
      <c r="H90" s="302"/>
      <c r="I90" s="294"/>
      <c r="J90" s="303"/>
      <c r="K90" s="294"/>
      <c r="M90" s="295" t="s">
        <v>524</v>
      </c>
      <c r="O90" s="280"/>
    </row>
    <row r="91" spans="1:57" ht="12.75">
      <c r="A91" s="304"/>
      <c r="B91" s="305" t="s">
        <v>96</v>
      </c>
      <c r="C91" s="306" t="s">
        <v>257</v>
      </c>
      <c r="D91" s="307"/>
      <c r="E91" s="308"/>
      <c r="F91" s="309"/>
      <c r="G91" s="310">
        <f>SUM(G84:G90)</f>
        <v>0</v>
      </c>
      <c r="H91" s="311"/>
      <c r="I91" s="312">
        <f>SUM(I84:I90)</f>
        <v>0</v>
      </c>
      <c r="J91" s="311"/>
      <c r="K91" s="312">
        <f>SUM(K84:K90)</f>
        <v>0</v>
      </c>
      <c r="O91" s="280">
        <v>4</v>
      </c>
      <c r="BA91" s="313">
        <f>SUM(BA84:BA90)</f>
        <v>0</v>
      </c>
      <c r="BB91" s="313">
        <f>SUM(BB84:BB90)</f>
        <v>0</v>
      </c>
      <c r="BC91" s="313">
        <f>SUM(BC84:BC90)</f>
        <v>0</v>
      </c>
      <c r="BD91" s="313">
        <f>SUM(BD84:BD90)</f>
        <v>0</v>
      </c>
      <c r="BE91" s="313">
        <f>SUM(BE84:BE90)</f>
        <v>0</v>
      </c>
    </row>
    <row r="92" spans="1:15" ht="12.75">
      <c r="A92" s="270" t="s">
        <v>93</v>
      </c>
      <c r="B92" s="271" t="s">
        <v>481</v>
      </c>
      <c r="C92" s="272" t="s">
        <v>482</v>
      </c>
      <c r="D92" s="273"/>
      <c r="E92" s="274"/>
      <c r="F92" s="274"/>
      <c r="G92" s="275"/>
      <c r="H92" s="276"/>
      <c r="I92" s="277"/>
      <c r="J92" s="278"/>
      <c r="K92" s="279"/>
      <c r="O92" s="280">
        <v>1</v>
      </c>
    </row>
    <row r="93" spans="1:80" ht="22.5">
      <c r="A93" s="281">
        <v>21</v>
      </c>
      <c r="B93" s="282" t="s">
        <v>525</v>
      </c>
      <c r="C93" s="283" t="s">
        <v>526</v>
      </c>
      <c r="D93" s="284" t="s">
        <v>185</v>
      </c>
      <c r="E93" s="285">
        <v>140</v>
      </c>
      <c r="F93" s="285">
        <v>0</v>
      </c>
      <c r="G93" s="286">
        <f>E93*F93</f>
        <v>0</v>
      </c>
      <c r="H93" s="287">
        <v>0</v>
      </c>
      <c r="I93" s="288">
        <f>E93*H93</f>
        <v>0</v>
      </c>
      <c r="J93" s="287"/>
      <c r="K93" s="288">
        <f>E93*J93</f>
        <v>0</v>
      </c>
      <c r="O93" s="280">
        <v>2</v>
      </c>
      <c r="AA93" s="249">
        <v>12</v>
      </c>
      <c r="AB93" s="249">
        <v>0</v>
      </c>
      <c r="AC93" s="249">
        <v>27</v>
      </c>
      <c r="AZ93" s="249">
        <v>1</v>
      </c>
      <c r="BA93" s="249">
        <f>IF(AZ93=1,G93,0)</f>
        <v>0</v>
      </c>
      <c r="BB93" s="249">
        <f>IF(AZ93=2,G93,0)</f>
        <v>0</v>
      </c>
      <c r="BC93" s="249">
        <f>IF(AZ93=3,G93,0)</f>
        <v>0</v>
      </c>
      <c r="BD93" s="249">
        <f>IF(AZ93=4,G93,0)</f>
        <v>0</v>
      </c>
      <c r="BE93" s="249">
        <f>IF(AZ93=5,G93,0)</f>
        <v>0</v>
      </c>
      <c r="CA93" s="280">
        <v>12</v>
      </c>
      <c r="CB93" s="280">
        <v>0</v>
      </c>
    </row>
    <row r="94" spans="1:15" ht="12.75">
      <c r="A94" s="289"/>
      <c r="B94" s="296"/>
      <c r="C94" s="297" t="s">
        <v>527</v>
      </c>
      <c r="D94" s="298"/>
      <c r="E94" s="299">
        <v>140</v>
      </c>
      <c r="F94" s="300"/>
      <c r="G94" s="301"/>
      <c r="H94" s="302"/>
      <c r="I94" s="294"/>
      <c r="J94" s="303"/>
      <c r="K94" s="294"/>
      <c r="M94" s="295" t="s">
        <v>527</v>
      </c>
      <c r="O94" s="280"/>
    </row>
    <row r="95" spans="1:57" ht="12.75">
      <c r="A95" s="304"/>
      <c r="B95" s="305" t="s">
        <v>96</v>
      </c>
      <c r="C95" s="306" t="s">
        <v>483</v>
      </c>
      <c r="D95" s="307"/>
      <c r="E95" s="308"/>
      <c r="F95" s="309"/>
      <c r="G95" s="310">
        <f>SUM(G92:G94)</f>
        <v>0</v>
      </c>
      <c r="H95" s="311"/>
      <c r="I95" s="312">
        <f>SUM(I92:I94)</f>
        <v>0</v>
      </c>
      <c r="J95" s="311"/>
      <c r="K95" s="312">
        <f>SUM(K92:K94)</f>
        <v>0</v>
      </c>
      <c r="O95" s="280">
        <v>4</v>
      </c>
      <c r="BA95" s="313">
        <f>SUM(BA92:BA94)</f>
        <v>0</v>
      </c>
      <c r="BB95" s="313">
        <f>SUM(BB92:BB94)</f>
        <v>0</v>
      </c>
      <c r="BC95" s="313">
        <f>SUM(BC92:BC94)</f>
        <v>0</v>
      </c>
      <c r="BD95" s="313">
        <f>SUM(BD92:BD94)</f>
        <v>0</v>
      </c>
      <c r="BE95" s="313">
        <f>SUM(BE92:BE94)</f>
        <v>0</v>
      </c>
    </row>
    <row r="96" spans="1:15" ht="12.75">
      <c r="A96" s="270" t="s">
        <v>93</v>
      </c>
      <c r="B96" s="271" t="s">
        <v>345</v>
      </c>
      <c r="C96" s="272" t="s">
        <v>346</v>
      </c>
      <c r="D96" s="273"/>
      <c r="E96" s="274"/>
      <c r="F96" s="274"/>
      <c r="G96" s="275"/>
      <c r="H96" s="276"/>
      <c r="I96" s="277"/>
      <c r="J96" s="278"/>
      <c r="K96" s="279"/>
      <c r="O96" s="280">
        <v>1</v>
      </c>
    </row>
    <row r="97" spans="1:80" ht="12.75">
      <c r="A97" s="281">
        <v>22</v>
      </c>
      <c r="B97" s="282" t="s">
        <v>486</v>
      </c>
      <c r="C97" s="283" t="s">
        <v>487</v>
      </c>
      <c r="D97" s="284" t="s">
        <v>350</v>
      </c>
      <c r="E97" s="285">
        <v>154.7758424</v>
      </c>
      <c r="F97" s="285">
        <v>0</v>
      </c>
      <c r="G97" s="286">
        <f>E97*F97</f>
        <v>0</v>
      </c>
      <c r="H97" s="287">
        <v>0</v>
      </c>
      <c r="I97" s="288">
        <f>E97*H97</f>
        <v>0</v>
      </c>
      <c r="J97" s="287"/>
      <c r="K97" s="288">
        <f>E97*J97</f>
        <v>0</v>
      </c>
      <c r="O97" s="280">
        <v>2</v>
      </c>
      <c r="AA97" s="249">
        <v>7</v>
      </c>
      <c r="AB97" s="249">
        <v>1</v>
      </c>
      <c r="AC97" s="249">
        <v>2</v>
      </c>
      <c r="AZ97" s="249">
        <v>1</v>
      </c>
      <c r="BA97" s="249">
        <f>IF(AZ97=1,G97,0)</f>
        <v>0</v>
      </c>
      <c r="BB97" s="249">
        <f>IF(AZ97=2,G97,0)</f>
        <v>0</v>
      </c>
      <c r="BC97" s="249">
        <f>IF(AZ97=3,G97,0)</f>
        <v>0</v>
      </c>
      <c r="BD97" s="249">
        <f>IF(AZ97=4,G97,0)</f>
        <v>0</v>
      </c>
      <c r="BE97" s="249">
        <f>IF(AZ97=5,G97,0)</f>
        <v>0</v>
      </c>
      <c r="CA97" s="280">
        <v>7</v>
      </c>
      <c r="CB97" s="280">
        <v>1</v>
      </c>
    </row>
    <row r="98" spans="1:57" ht="12.75">
      <c r="A98" s="304"/>
      <c r="B98" s="305" t="s">
        <v>96</v>
      </c>
      <c r="C98" s="306" t="s">
        <v>347</v>
      </c>
      <c r="D98" s="307"/>
      <c r="E98" s="308"/>
      <c r="F98" s="309"/>
      <c r="G98" s="310">
        <f>SUM(G96:G97)</f>
        <v>0</v>
      </c>
      <c r="H98" s="311"/>
      <c r="I98" s="312">
        <f>SUM(I96:I97)</f>
        <v>0</v>
      </c>
      <c r="J98" s="311"/>
      <c r="K98" s="312">
        <f>SUM(K96:K97)</f>
        <v>0</v>
      </c>
      <c r="O98" s="280">
        <v>4</v>
      </c>
      <c r="BA98" s="313">
        <f>SUM(BA96:BA97)</f>
        <v>0</v>
      </c>
      <c r="BB98" s="313">
        <f>SUM(BB96:BB97)</f>
        <v>0</v>
      </c>
      <c r="BC98" s="313">
        <f>SUM(BC96:BC97)</f>
        <v>0</v>
      </c>
      <c r="BD98" s="313">
        <f>SUM(BD96:BD97)</f>
        <v>0</v>
      </c>
      <c r="BE98" s="313">
        <f>SUM(BE96:BE97)</f>
        <v>0</v>
      </c>
    </row>
    <row r="99" ht="12.75">
      <c r="E99" s="249"/>
    </row>
    <row r="100" ht="12.75">
      <c r="E100" s="249"/>
    </row>
    <row r="101" ht="12.75">
      <c r="E101" s="249"/>
    </row>
    <row r="102" ht="12.75">
      <c r="E102" s="249"/>
    </row>
    <row r="103" ht="12.75">
      <c r="E103" s="249"/>
    </row>
    <row r="104" ht="12.75">
      <c r="E104" s="249"/>
    </row>
    <row r="105" ht="12.75">
      <c r="E105" s="249"/>
    </row>
    <row r="106" ht="12.75">
      <c r="E106" s="249"/>
    </row>
    <row r="107" ht="12.75">
      <c r="E107" s="249"/>
    </row>
    <row r="108" ht="12.75">
      <c r="E108" s="249"/>
    </row>
    <row r="109" ht="12.75">
      <c r="E109" s="249"/>
    </row>
    <row r="110" ht="12.75">
      <c r="E110" s="249"/>
    </row>
    <row r="111" ht="12.75">
      <c r="E111" s="249"/>
    </row>
    <row r="112" ht="12.75">
      <c r="E112" s="249"/>
    </row>
    <row r="113" ht="12.75">
      <c r="E113" s="249"/>
    </row>
    <row r="114" ht="12.75">
      <c r="E114" s="249"/>
    </row>
    <row r="115" ht="12.75">
      <c r="E115" s="249"/>
    </row>
    <row r="116" ht="12.75">
      <c r="E116" s="249"/>
    </row>
    <row r="117" ht="12.75">
      <c r="E117" s="249"/>
    </row>
    <row r="118" ht="12.75">
      <c r="E118" s="249"/>
    </row>
    <row r="119" ht="12.75">
      <c r="E119" s="249"/>
    </row>
    <row r="120" ht="12.75">
      <c r="E120" s="249"/>
    </row>
    <row r="121" ht="12.75">
      <c r="E121" s="249"/>
    </row>
    <row r="122" spans="1:7" ht="12.75">
      <c r="A122" s="303"/>
      <c r="B122" s="303"/>
      <c r="C122" s="303"/>
      <c r="D122" s="303"/>
      <c r="E122" s="303"/>
      <c r="F122" s="303"/>
      <c r="G122" s="303"/>
    </row>
    <row r="123" spans="1:7" ht="12.75">
      <c r="A123" s="303"/>
      <c r="B123" s="303"/>
      <c r="C123" s="303"/>
      <c r="D123" s="303"/>
      <c r="E123" s="303"/>
      <c r="F123" s="303"/>
      <c r="G123" s="303"/>
    </row>
    <row r="124" spans="1:7" ht="12.75">
      <c r="A124" s="303"/>
      <c r="B124" s="303"/>
      <c r="C124" s="303"/>
      <c r="D124" s="303"/>
      <c r="E124" s="303"/>
      <c r="F124" s="303"/>
      <c r="G124" s="303"/>
    </row>
    <row r="125" spans="1:7" ht="12.75">
      <c r="A125" s="303"/>
      <c r="B125" s="303"/>
      <c r="C125" s="303"/>
      <c r="D125" s="303"/>
      <c r="E125" s="303"/>
      <c r="F125" s="303"/>
      <c r="G125" s="303"/>
    </row>
    <row r="126" ht="12.75">
      <c r="E126" s="249"/>
    </row>
    <row r="127" ht="12.75">
      <c r="E127" s="249"/>
    </row>
    <row r="128" ht="12.75">
      <c r="E128" s="249"/>
    </row>
    <row r="129" ht="12.75">
      <c r="E129" s="249"/>
    </row>
    <row r="130" ht="12.75">
      <c r="E130" s="249"/>
    </row>
    <row r="131" ht="12.75">
      <c r="E131" s="249"/>
    </row>
    <row r="132" ht="12.75">
      <c r="E132" s="249"/>
    </row>
    <row r="133" ht="12.75">
      <c r="E133" s="249"/>
    </row>
    <row r="134" ht="12.75">
      <c r="E134" s="249"/>
    </row>
    <row r="135" ht="12.75">
      <c r="E135" s="249"/>
    </row>
    <row r="136" ht="12.75">
      <c r="E136" s="249"/>
    </row>
    <row r="137" ht="12.75">
      <c r="E137" s="249"/>
    </row>
    <row r="138" ht="12.75">
      <c r="E138" s="249"/>
    </row>
    <row r="139" ht="12.75">
      <c r="E139" s="249"/>
    </row>
    <row r="140" ht="12.75">
      <c r="E140" s="249"/>
    </row>
    <row r="141" ht="12.75">
      <c r="E141" s="249"/>
    </row>
    <row r="142" ht="12.75">
      <c r="E142" s="249"/>
    </row>
    <row r="143" ht="12.75">
      <c r="E143" s="249"/>
    </row>
    <row r="144" ht="12.75">
      <c r="E144" s="249"/>
    </row>
    <row r="145" ht="12.75">
      <c r="E145" s="249"/>
    </row>
    <row r="146" ht="12.75">
      <c r="E146" s="249"/>
    </row>
    <row r="147" ht="12.75">
      <c r="E147" s="249"/>
    </row>
    <row r="148" ht="12.75">
      <c r="E148" s="249"/>
    </row>
    <row r="149" ht="12.75">
      <c r="E149" s="249"/>
    </row>
    <row r="150" ht="12.75">
      <c r="E150" s="249"/>
    </row>
    <row r="151" ht="12.75">
      <c r="E151" s="249"/>
    </row>
    <row r="152" ht="12.75">
      <c r="E152" s="249"/>
    </row>
    <row r="153" ht="12.75">
      <c r="E153" s="249"/>
    </row>
    <row r="154" ht="12.75">
      <c r="E154" s="249"/>
    </row>
    <row r="155" ht="12.75">
      <c r="E155" s="249"/>
    </row>
    <row r="156" ht="12.75">
      <c r="E156" s="249"/>
    </row>
    <row r="157" spans="1:2" ht="12.75">
      <c r="A157" s="314"/>
      <c r="B157" s="314"/>
    </row>
    <row r="158" spans="1:7" ht="12.75">
      <c r="A158" s="303"/>
      <c r="B158" s="303"/>
      <c r="C158" s="315"/>
      <c r="D158" s="315"/>
      <c r="E158" s="316"/>
      <c r="F158" s="315"/>
      <c r="G158" s="317"/>
    </row>
    <row r="159" spans="1:7" ht="12.75">
      <c r="A159" s="318"/>
      <c r="B159" s="318"/>
      <c r="C159" s="303"/>
      <c r="D159" s="303"/>
      <c r="E159" s="319"/>
      <c r="F159" s="303"/>
      <c r="G159" s="303"/>
    </row>
    <row r="160" spans="1:7" ht="12.75">
      <c r="A160" s="303"/>
      <c r="B160" s="303"/>
      <c r="C160" s="303"/>
      <c r="D160" s="303"/>
      <c r="E160" s="319"/>
      <c r="F160" s="303"/>
      <c r="G160" s="303"/>
    </row>
    <row r="161" spans="1:7" ht="12.75">
      <c r="A161" s="303"/>
      <c r="B161" s="303"/>
      <c r="C161" s="303"/>
      <c r="D161" s="303"/>
      <c r="E161" s="319"/>
      <c r="F161" s="303"/>
      <c r="G161" s="303"/>
    </row>
    <row r="162" spans="1:7" ht="12.75">
      <c r="A162" s="303"/>
      <c r="B162" s="303"/>
      <c r="C162" s="303"/>
      <c r="D162" s="303"/>
      <c r="E162" s="319"/>
      <c r="F162" s="303"/>
      <c r="G162" s="303"/>
    </row>
    <row r="163" spans="1:7" ht="12.75">
      <c r="A163" s="303"/>
      <c r="B163" s="303"/>
      <c r="C163" s="303"/>
      <c r="D163" s="303"/>
      <c r="E163" s="319"/>
      <c r="F163" s="303"/>
      <c r="G163" s="303"/>
    </row>
    <row r="164" spans="1:7" ht="12.75">
      <c r="A164" s="303"/>
      <c r="B164" s="303"/>
      <c r="C164" s="303"/>
      <c r="D164" s="303"/>
      <c r="E164" s="319"/>
      <c r="F164" s="303"/>
      <c r="G164" s="303"/>
    </row>
    <row r="165" spans="1:7" ht="12.75">
      <c r="A165" s="303"/>
      <c r="B165" s="303"/>
      <c r="C165" s="303"/>
      <c r="D165" s="303"/>
      <c r="E165" s="319"/>
      <c r="F165" s="303"/>
      <c r="G165" s="303"/>
    </row>
    <row r="166" spans="1:7" ht="12.75">
      <c r="A166" s="303"/>
      <c r="B166" s="303"/>
      <c r="C166" s="303"/>
      <c r="D166" s="303"/>
      <c r="E166" s="319"/>
      <c r="F166" s="303"/>
      <c r="G166" s="303"/>
    </row>
    <row r="167" spans="1:7" ht="12.75">
      <c r="A167" s="303"/>
      <c r="B167" s="303"/>
      <c r="C167" s="303"/>
      <c r="D167" s="303"/>
      <c r="E167" s="319"/>
      <c r="F167" s="303"/>
      <c r="G167" s="303"/>
    </row>
    <row r="168" spans="1:7" ht="12.75">
      <c r="A168" s="303"/>
      <c r="B168" s="303"/>
      <c r="C168" s="303"/>
      <c r="D168" s="303"/>
      <c r="E168" s="319"/>
      <c r="F168" s="303"/>
      <c r="G168" s="303"/>
    </row>
    <row r="169" spans="1:7" ht="12.75">
      <c r="A169" s="303"/>
      <c r="B169" s="303"/>
      <c r="C169" s="303"/>
      <c r="D169" s="303"/>
      <c r="E169" s="319"/>
      <c r="F169" s="303"/>
      <c r="G169" s="303"/>
    </row>
    <row r="170" spans="1:7" ht="12.75">
      <c r="A170" s="303"/>
      <c r="B170" s="303"/>
      <c r="C170" s="303"/>
      <c r="D170" s="303"/>
      <c r="E170" s="319"/>
      <c r="F170" s="303"/>
      <c r="G170" s="303"/>
    </row>
    <row r="171" spans="1:7" ht="12.75">
      <c r="A171" s="303"/>
      <c r="B171" s="303"/>
      <c r="C171" s="303"/>
      <c r="D171" s="303"/>
      <c r="E171" s="319"/>
      <c r="F171" s="303"/>
      <c r="G171" s="303"/>
    </row>
  </sheetData>
  <mergeCells count="60">
    <mergeCell ref="C94:D94"/>
    <mergeCell ref="C86:D86"/>
    <mergeCell ref="C87:D87"/>
    <mergeCell ref="C89:D89"/>
    <mergeCell ref="C90:D90"/>
    <mergeCell ref="C75:D75"/>
    <mergeCell ref="C76:D76"/>
    <mergeCell ref="C80:G80"/>
    <mergeCell ref="C81:D81"/>
    <mergeCell ref="C82:D82"/>
    <mergeCell ref="C63:G63"/>
    <mergeCell ref="C64:D64"/>
    <mergeCell ref="C65:D65"/>
    <mergeCell ref="C69:G69"/>
    <mergeCell ref="C70:D70"/>
    <mergeCell ref="C71:D71"/>
    <mergeCell ref="C54:D54"/>
    <mergeCell ref="C56:G56"/>
    <mergeCell ref="C57:D57"/>
    <mergeCell ref="C58:D58"/>
    <mergeCell ref="C60:G60"/>
    <mergeCell ref="C61:G61"/>
    <mergeCell ref="C46:D46"/>
    <mergeCell ref="C48:D48"/>
    <mergeCell ref="C49:D49"/>
    <mergeCell ref="C51:G51"/>
    <mergeCell ref="C52:D52"/>
    <mergeCell ref="C53:D53"/>
    <mergeCell ref="C39:G39"/>
    <mergeCell ref="C40:G40"/>
    <mergeCell ref="C41:D41"/>
    <mergeCell ref="C42:D42"/>
    <mergeCell ref="C44:G44"/>
    <mergeCell ref="C45:D45"/>
    <mergeCell ref="C30:D30"/>
    <mergeCell ref="C32:D32"/>
    <mergeCell ref="C33:D33"/>
    <mergeCell ref="C35:G35"/>
    <mergeCell ref="C36:D36"/>
    <mergeCell ref="C37:D37"/>
    <mergeCell ref="C22:D22"/>
    <mergeCell ref="C23:D23"/>
    <mergeCell ref="C25:G25"/>
    <mergeCell ref="C26:D26"/>
    <mergeCell ref="C27:D27"/>
    <mergeCell ref="C29:D29"/>
    <mergeCell ref="C14:D14"/>
    <mergeCell ref="C15:D15"/>
    <mergeCell ref="C17:G17"/>
    <mergeCell ref="C18:D18"/>
    <mergeCell ref="C19:D19"/>
    <mergeCell ref="C21:G21"/>
    <mergeCell ref="A1:G1"/>
    <mergeCell ref="A3:B3"/>
    <mergeCell ref="A4:B4"/>
    <mergeCell ref="E4:G4"/>
    <mergeCell ref="C9:G9"/>
    <mergeCell ref="C10:D10"/>
    <mergeCell ref="C11:D11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G22" sqref="G22:G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529</v>
      </c>
      <c r="D2" s="93" t="s">
        <v>530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529</v>
      </c>
      <c r="B5" s="106"/>
      <c r="C5" s="107" t="s">
        <v>530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05 SO 05 Rek'!E18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05 SO 05 Rek'!F18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05 SO 05 Rek'!H18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05 SO 05 Rek'!G18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05 SO 05 Rek'!I18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D32" sqref="D3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529</v>
      </c>
      <c r="I1" s="200"/>
    </row>
    <row r="2" spans="1:9" ht="13.5" thickBot="1">
      <c r="A2" s="201" t="s">
        <v>72</v>
      </c>
      <c r="B2" s="202"/>
      <c r="C2" s="203" t="s">
        <v>531</v>
      </c>
      <c r="D2" s="204"/>
      <c r="E2" s="205"/>
      <c r="F2" s="204"/>
      <c r="G2" s="206" t="s">
        <v>530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2.75">
      <c r="A7" s="320" t="str">
        <f>'SO 05 SO 05 Pol'!B7</f>
        <v>1</v>
      </c>
      <c r="B7" s="70" t="str">
        <f>'SO 05 SO 05 Pol'!C7</f>
        <v>Zemní práce</v>
      </c>
      <c r="D7" s="218"/>
      <c r="E7" s="321">
        <f>'SO 05 SO 05 Pol'!BA58</f>
        <v>0</v>
      </c>
      <c r="F7" s="322">
        <f>'SO 05 SO 05 Pol'!BB58</f>
        <v>0</v>
      </c>
      <c r="G7" s="322">
        <f>'SO 05 SO 05 Pol'!BC58</f>
        <v>0</v>
      </c>
      <c r="H7" s="322">
        <f>'SO 05 SO 05 Pol'!BD58</f>
        <v>0</v>
      </c>
      <c r="I7" s="323">
        <f>'SO 05 SO 05 Pol'!BE58</f>
        <v>0</v>
      </c>
    </row>
    <row r="8" spans="1:9" s="125" customFormat="1" ht="12.75">
      <c r="A8" s="320" t="str">
        <f>'SO 05 SO 05 Pol'!B59</f>
        <v>2</v>
      </c>
      <c r="B8" s="70" t="str">
        <f>'SO 05 SO 05 Pol'!C59</f>
        <v>Základy a zvláštní zakládání</v>
      </c>
      <c r="D8" s="218"/>
      <c r="E8" s="321">
        <f>'SO 05 SO 05 Pol'!BA62</f>
        <v>0</v>
      </c>
      <c r="F8" s="322">
        <f>'SO 05 SO 05 Pol'!BB62</f>
        <v>0</v>
      </c>
      <c r="G8" s="322">
        <f>'SO 05 SO 05 Pol'!BC62</f>
        <v>0</v>
      </c>
      <c r="H8" s="322">
        <f>'SO 05 SO 05 Pol'!BD62</f>
        <v>0</v>
      </c>
      <c r="I8" s="323">
        <f>'SO 05 SO 05 Pol'!BE62</f>
        <v>0</v>
      </c>
    </row>
    <row r="9" spans="1:9" s="125" customFormat="1" ht="12.75">
      <c r="A9" s="320" t="str">
        <f>'SO 05 SO 05 Pol'!B63</f>
        <v>4</v>
      </c>
      <c r="B9" s="70" t="str">
        <f>'SO 05 SO 05 Pol'!C63</f>
        <v>Vodorovné konstrukce</v>
      </c>
      <c r="D9" s="218"/>
      <c r="E9" s="321">
        <f>'SO 05 SO 05 Pol'!BA73</f>
        <v>0</v>
      </c>
      <c r="F9" s="322">
        <f>'SO 05 SO 05 Pol'!BB73</f>
        <v>0</v>
      </c>
      <c r="G9" s="322">
        <f>'SO 05 SO 05 Pol'!BC73</f>
        <v>0</v>
      </c>
      <c r="H9" s="322">
        <f>'SO 05 SO 05 Pol'!BD73</f>
        <v>0</v>
      </c>
      <c r="I9" s="323">
        <f>'SO 05 SO 05 Pol'!BE73</f>
        <v>0</v>
      </c>
    </row>
    <row r="10" spans="1:9" s="125" customFormat="1" ht="12.75">
      <c r="A10" s="320" t="str">
        <f>'SO 05 SO 05 Pol'!B74</f>
        <v>8</v>
      </c>
      <c r="B10" s="70" t="str">
        <f>'SO 05 SO 05 Pol'!C74</f>
        <v>Trubní vedení</v>
      </c>
      <c r="D10" s="218"/>
      <c r="E10" s="321">
        <f>'SO 05 SO 05 Pol'!BA82</f>
        <v>0</v>
      </c>
      <c r="F10" s="322">
        <f>'SO 05 SO 05 Pol'!BB82</f>
        <v>0</v>
      </c>
      <c r="G10" s="322">
        <f>'SO 05 SO 05 Pol'!BC82</f>
        <v>0</v>
      </c>
      <c r="H10" s="322">
        <f>'SO 05 SO 05 Pol'!BD82</f>
        <v>0</v>
      </c>
      <c r="I10" s="323">
        <f>'SO 05 SO 05 Pol'!BE82</f>
        <v>0</v>
      </c>
    </row>
    <row r="11" spans="1:9" s="125" customFormat="1" ht="12.75">
      <c r="A11" s="320" t="str">
        <f>'SO 05 SO 05 Pol'!B83</f>
        <v>87</v>
      </c>
      <c r="B11" s="70" t="str">
        <f>'SO 05 SO 05 Pol'!C83</f>
        <v>Potrubí z trub z plastických hmot</v>
      </c>
      <c r="D11" s="218"/>
      <c r="E11" s="321">
        <f>'SO 05 SO 05 Pol'!BA85</f>
        <v>0</v>
      </c>
      <c r="F11" s="322">
        <f>'SO 05 SO 05 Pol'!BB85</f>
        <v>0</v>
      </c>
      <c r="G11" s="322">
        <f>'SO 05 SO 05 Pol'!BC85</f>
        <v>0</v>
      </c>
      <c r="H11" s="322">
        <f>'SO 05 SO 05 Pol'!BD85</f>
        <v>0</v>
      </c>
      <c r="I11" s="323">
        <f>'SO 05 SO 05 Pol'!BE85</f>
        <v>0</v>
      </c>
    </row>
    <row r="12" spans="1:9" s="125" customFormat="1" ht="12.75">
      <c r="A12" s="320" t="str">
        <f>'SO 05 SO 05 Pol'!B86</f>
        <v>87.1</v>
      </c>
      <c r="B12" s="70" t="str">
        <f>'SO 05 SO 05 Pol'!C86</f>
        <v>Vodovodní přípojky</v>
      </c>
      <c r="D12" s="218"/>
      <c r="E12" s="321">
        <f>'SO 05 SO 05 Pol'!BA103</f>
        <v>0</v>
      </c>
      <c r="F12" s="322">
        <f>'SO 05 SO 05 Pol'!BB103</f>
        <v>0</v>
      </c>
      <c r="G12" s="322">
        <f>'SO 05 SO 05 Pol'!BC103</f>
        <v>0</v>
      </c>
      <c r="H12" s="322">
        <f>'SO 05 SO 05 Pol'!BD103</f>
        <v>0</v>
      </c>
      <c r="I12" s="323">
        <f>'SO 05 SO 05 Pol'!BE103</f>
        <v>0</v>
      </c>
    </row>
    <row r="13" spans="1:9" s="125" customFormat="1" ht="12.75">
      <c r="A13" s="320" t="str">
        <f>'SO 05 SO 05 Pol'!B104</f>
        <v>89</v>
      </c>
      <c r="B13" s="70" t="str">
        <f>'SO 05 SO 05 Pol'!C104</f>
        <v>Ostatní konstrukce na trubním vedení</v>
      </c>
      <c r="D13" s="218"/>
      <c r="E13" s="321">
        <f>'SO 05 SO 05 Pol'!BA116</f>
        <v>0</v>
      </c>
      <c r="F13" s="322">
        <f>'SO 05 SO 05 Pol'!BB116</f>
        <v>0</v>
      </c>
      <c r="G13" s="322">
        <f>'SO 05 SO 05 Pol'!BC116</f>
        <v>0</v>
      </c>
      <c r="H13" s="322">
        <f>'SO 05 SO 05 Pol'!BD116</f>
        <v>0</v>
      </c>
      <c r="I13" s="323">
        <f>'SO 05 SO 05 Pol'!BE116</f>
        <v>0</v>
      </c>
    </row>
    <row r="14" spans="1:9" s="125" customFormat="1" ht="12.75">
      <c r="A14" s="320" t="str">
        <f>'SO 05 SO 05 Pol'!B117</f>
        <v>98</v>
      </c>
      <c r="B14" s="70" t="str">
        <f>'SO 05 SO 05 Pol'!C117</f>
        <v>Demolice</v>
      </c>
      <c r="D14" s="218"/>
      <c r="E14" s="321">
        <f>'SO 05 SO 05 Pol'!BA119</f>
        <v>0</v>
      </c>
      <c r="F14" s="322">
        <f>'SO 05 SO 05 Pol'!BB119</f>
        <v>0</v>
      </c>
      <c r="G14" s="322">
        <f>'SO 05 SO 05 Pol'!BC119</f>
        <v>0</v>
      </c>
      <c r="H14" s="322">
        <f>'SO 05 SO 05 Pol'!BD119</f>
        <v>0</v>
      </c>
      <c r="I14" s="323">
        <f>'SO 05 SO 05 Pol'!BE119</f>
        <v>0</v>
      </c>
    </row>
    <row r="15" spans="1:9" s="125" customFormat="1" ht="12.75">
      <c r="A15" s="320" t="str">
        <f>'SO 05 SO 05 Pol'!B120</f>
        <v>99</v>
      </c>
      <c r="B15" s="70" t="str">
        <f>'SO 05 SO 05 Pol'!C120</f>
        <v>Staveništní přesun hmot</v>
      </c>
      <c r="D15" s="218"/>
      <c r="E15" s="321">
        <f>'SO 05 SO 05 Pol'!BA122</f>
        <v>0</v>
      </c>
      <c r="F15" s="322">
        <f>'SO 05 SO 05 Pol'!BB122</f>
        <v>0</v>
      </c>
      <c r="G15" s="322">
        <f>'SO 05 SO 05 Pol'!BC122</f>
        <v>0</v>
      </c>
      <c r="H15" s="322">
        <f>'SO 05 SO 05 Pol'!BD122</f>
        <v>0</v>
      </c>
      <c r="I15" s="323">
        <f>'SO 05 SO 05 Pol'!BE122</f>
        <v>0</v>
      </c>
    </row>
    <row r="16" spans="1:9" s="125" customFormat="1" ht="12.75">
      <c r="A16" s="320" t="str">
        <f>'SO 05 SO 05 Pol'!B123</f>
        <v>734</v>
      </c>
      <c r="B16" s="70" t="str">
        <f>'SO 05 SO 05 Pol'!C123</f>
        <v>Armatury</v>
      </c>
      <c r="D16" s="218"/>
      <c r="E16" s="321">
        <f>'SO 05 SO 05 Pol'!BA145</f>
        <v>0</v>
      </c>
      <c r="F16" s="322">
        <f>'SO 05 SO 05 Pol'!BB145</f>
        <v>0</v>
      </c>
      <c r="G16" s="322">
        <f>'SO 05 SO 05 Pol'!BC145</f>
        <v>0</v>
      </c>
      <c r="H16" s="322">
        <f>'SO 05 SO 05 Pol'!BD145</f>
        <v>0</v>
      </c>
      <c r="I16" s="323">
        <f>'SO 05 SO 05 Pol'!BE145</f>
        <v>0</v>
      </c>
    </row>
    <row r="17" spans="1:9" s="125" customFormat="1" ht="13.5" thickBot="1">
      <c r="A17" s="320" t="str">
        <f>'SO 05 SO 05 Pol'!B146</f>
        <v>737</v>
      </c>
      <c r="B17" s="70" t="str">
        <f>'SO 05 SO 05 Pol'!C146</f>
        <v>Tvarovky</v>
      </c>
      <c r="D17" s="218"/>
      <c r="E17" s="321">
        <f>'SO 05 SO 05 Pol'!BA160</f>
        <v>0</v>
      </c>
      <c r="F17" s="322">
        <f>'SO 05 SO 05 Pol'!BB160</f>
        <v>0</v>
      </c>
      <c r="G17" s="322">
        <f>'SO 05 SO 05 Pol'!BC160</f>
        <v>0</v>
      </c>
      <c r="H17" s="322">
        <f>'SO 05 SO 05 Pol'!BD160</f>
        <v>0</v>
      </c>
      <c r="I17" s="323">
        <f>'SO 05 SO 05 Pol'!BE160</f>
        <v>0</v>
      </c>
    </row>
    <row r="18" spans="1:9" s="14" customFormat="1" ht="13.5" thickBot="1">
      <c r="A18" s="219"/>
      <c r="B18" s="220" t="s">
        <v>75</v>
      </c>
      <c r="C18" s="220"/>
      <c r="D18" s="221"/>
      <c r="E18" s="222">
        <f>SUM(E7:E17)</f>
        <v>0</v>
      </c>
      <c r="F18" s="223">
        <f>SUM(F7:F17)</f>
        <v>0</v>
      </c>
      <c r="G18" s="223">
        <f>SUM(G7:G17)</f>
        <v>0</v>
      </c>
      <c r="H18" s="223">
        <f>SUM(H7:H17)</f>
        <v>0</v>
      </c>
      <c r="I18" s="224">
        <f>SUM(I7:I17)</f>
        <v>0</v>
      </c>
    </row>
    <row r="19" spans="1:9" ht="12.75">
      <c r="A19" s="125"/>
      <c r="B19" s="125"/>
      <c r="C19" s="125"/>
      <c r="D19" s="125"/>
      <c r="E19" s="125"/>
      <c r="F19" s="125"/>
      <c r="G19" s="125"/>
      <c r="H19" s="125"/>
      <c r="I19" s="125"/>
    </row>
    <row r="20" spans="2:9" ht="12.75">
      <c r="B20" s="14"/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  <row r="65" spans="6:9" ht="12.75">
      <c r="F65" s="246"/>
      <c r="G65" s="247"/>
      <c r="H65" s="247"/>
      <c r="I65" s="54"/>
    </row>
    <row r="66" spans="6:9" ht="12.75">
      <c r="F66" s="246"/>
      <c r="G66" s="247"/>
      <c r="H66" s="247"/>
      <c r="I66" s="54"/>
    </row>
    <row r="67" spans="6:9" ht="12.75">
      <c r="F67" s="246"/>
      <c r="G67" s="247"/>
      <c r="H67" s="247"/>
      <c r="I67" s="54"/>
    </row>
    <row r="68" spans="6:9" ht="12.75">
      <c r="F68" s="246"/>
      <c r="G68" s="247"/>
      <c r="H68" s="247"/>
      <c r="I68" s="54"/>
    </row>
    <row r="69" spans="6:9" ht="12.75">
      <c r="F69" s="246"/>
      <c r="G69" s="247"/>
      <c r="H69" s="247"/>
      <c r="I69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233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05 SO 05 Rek'!H1</f>
        <v>SO 05</v>
      </c>
      <c r="G3" s="256"/>
    </row>
    <row r="4" spans="1:7" ht="13.5" thickBot="1">
      <c r="A4" s="257" t="s">
        <v>72</v>
      </c>
      <c r="B4" s="202"/>
      <c r="C4" s="203" t="s">
        <v>531</v>
      </c>
      <c r="D4" s="258"/>
      <c r="E4" s="259" t="str">
        <f>'SO 05 SO 05 Rek'!G2</f>
        <v>Vodovod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404</v>
      </c>
      <c r="C8" s="283" t="s">
        <v>405</v>
      </c>
      <c r="D8" s="284" t="s">
        <v>146</v>
      </c>
      <c r="E8" s="285">
        <v>309.2175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49">
        <v>1</v>
      </c>
      <c r="AB8" s="249">
        <v>1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</v>
      </c>
      <c r="CB8" s="280">
        <v>1</v>
      </c>
    </row>
    <row r="9" spans="1:15" ht="12.75">
      <c r="A9" s="289"/>
      <c r="B9" s="290"/>
      <c r="C9" s="291" t="s">
        <v>494</v>
      </c>
      <c r="D9" s="292"/>
      <c r="E9" s="292"/>
      <c r="F9" s="292"/>
      <c r="G9" s="293"/>
      <c r="I9" s="294"/>
      <c r="K9" s="294"/>
      <c r="L9" s="295" t="s">
        <v>494</v>
      </c>
      <c r="O9" s="280">
        <v>3</v>
      </c>
    </row>
    <row r="10" spans="1:15" ht="12.75">
      <c r="A10" s="289"/>
      <c r="B10" s="296"/>
      <c r="C10" s="297" t="s">
        <v>532</v>
      </c>
      <c r="D10" s="298"/>
      <c r="E10" s="299">
        <v>309.2175</v>
      </c>
      <c r="F10" s="300"/>
      <c r="G10" s="301"/>
      <c r="H10" s="302"/>
      <c r="I10" s="294"/>
      <c r="J10" s="303"/>
      <c r="K10" s="294"/>
      <c r="M10" s="295" t="s">
        <v>532</v>
      </c>
      <c r="O10" s="280"/>
    </row>
    <row r="11" spans="1:80" ht="12.75">
      <c r="A11" s="281">
        <v>2</v>
      </c>
      <c r="B11" s="282" t="s">
        <v>408</v>
      </c>
      <c r="C11" s="283" t="s">
        <v>409</v>
      </c>
      <c r="D11" s="284" t="s">
        <v>146</v>
      </c>
      <c r="E11" s="285">
        <v>309.2175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>
        <v>0</v>
      </c>
      <c r="K11" s="288">
        <f>E11*J11</f>
        <v>0</v>
      </c>
      <c r="O11" s="280">
        <v>2</v>
      </c>
      <c r="AA11" s="249">
        <v>1</v>
      </c>
      <c r="AB11" s="249">
        <v>1</v>
      </c>
      <c r="AC11" s="249">
        <v>1</v>
      </c>
      <c r="AZ11" s="249">
        <v>1</v>
      </c>
      <c r="BA11" s="249">
        <f>IF(AZ11=1,G11,0)</f>
        <v>0</v>
      </c>
      <c r="BB11" s="249">
        <f>IF(AZ11=2,G11,0)</f>
        <v>0</v>
      </c>
      <c r="BC11" s="249">
        <f>IF(AZ11=3,G11,0)</f>
        <v>0</v>
      </c>
      <c r="BD11" s="249">
        <f>IF(AZ11=4,G11,0)</f>
        <v>0</v>
      </c>
      <c r="BE11" s="249">
        <f>IF(AZ11=5,G11,0)</f>
        <v>0</v>
      </c>
      <c r="CA11" s="280">
        <v>1</v>
      </c>
      <c r="CB11" s="280">
        <v>1</v>
      </c>
    </row>
    <row r="12" spans="1:15" ht="12.75">
      <c r="A12" s="289"/>
      <c r="B12" s="290"/>
      <c r="C12" s="291" t="s">
        <v>494</v>
      </c>
      <c r="D12" s="292"/>
      <c r="E12" s="292"/>
      <c r="F12" s="292"/>
      <c r="G12" s="293"/>
      <c r="I12" s="294"/>
      <c r="K12" s="294"/>
      <c r="L12" s="295" t="s">
        <v>494</v>
      </c>
      <c r="O12" s="280">
        <v>3</v>
      </c>
    </row>
    <row r="13" spans="1:15" ht="12.75">
      <c r="A13" s="289"/>
      <c r="B13" s="296"/>
      <c r="C13" s="297" t="s">
        <v>532</v>
      </c>
      <c r="D13" s="298"/>
      <c r="E13" s="299">
        <v>309.2175</v>
      </c>
      <c r="F13" s="300"/>
      <c r="G13" s="301"/>
      <c r="H13" s="302"/>
      <c r="I13" s="294"/>
      <c r="J13" s="303"/>
      <c r="K13" s="294"/>
      <c r="M13" s="295" t="s">
        <v>532</v>
      </c>
      <c r="O13" s="280"/>
    </row>
    <row r="14" spans="1:80" ht="12.75">
      <c r="A14" s="281">
        <v>3</v>
      </c>
      <c r="B14" s="282" t="s">
        <v>410</v>
      </c>
      <c r="C14" s="283" t="s">
        <v>411</v>
      </c>
      <c r="D14" s="284" t="s">
        <v>146</v>
      </c>
      <c r="E14" s="285">
        <v>34.3575</v>
      </c>
      <c r="F14" s="285">
        <v>0</v>
      </c>
      <c r="G14" s="286">
        <f>E14*F14</f>
        <v>0</v>
      </c>
      <c r="H14" s="287">
        <v>0</v>
      </c>
      <c r="I14" s="288">
        <f>E14*H14</f>
        <v>0</v>
      </c>
      <c r="J14" s="287">
        <v>0</v>
      </c>
      <c r="K14" s="288">
        <f>E14*J14</f>
        <v>0</v>
      </c>
      <c r="O14" s="280">
        <v>2</v>
      </c>
      <c r="AA14" s="249">
        <v>1</v>
      </c>
      <c r="AB14" s="249">
        <v>1</v>
      </c>
      <c r="AC14" s="249">
        <v>1</v>
      </c>
      <c r="AZ14" s="249">
        <v>1</v>
      </c>
      <c r="BA14" s="249">
        <f>IF(AZ14=1,G14,0)</f>
        <v>0</v>
      </c>
      <c r="BB14" s="249">
        <f>IF(AZ14=2,G14,0)</f>
        <v>0</v>
      </c>
      <c r="BC14" s="249">
        <f>IF(AZ14=3,G14,0)</f>
        <v>0</v>
      </c>
      <c r="BD14" s="249">
        <f>IF(AZ14=4,G14,0)</f>
        <v>0</v>
      </c>
      <c r="BE14" s="249">
        <f>IF(AZ14=5,G14,0)</f>
        <v>0</v>
      </c>
      <c r="CA14" s="280">
        <v>1</v>
      </c>
      <c r="CB14" s="280">
        <v>1</v>
      </c>
    </row>
    <row r="15" spans="1:15" ht="12.75">
      <c r="A15" s="289"/>
      <c r="B15" s="290"/>
      <c r="C15" s="291" t="s">
        <v>497</v>
      </c>
      <c r="D15" s="292"/>
      <c r="E15" s="292"/>
      <c r="F15" s="292"/>
      <c r="G15" s="293"/>
      <c r="I15" s="294"/>
      <c r="K15" s="294"/>
      <c r="L15" s="295" t="s">
        <v>497</v>
      </c>
      <c r="O15" s="280">
        <v>3</v>
      </c>
    </row>
    <row r="16" spans="1:15" ht="12.75">
      <c r="A16" s="289"/>
      <c r="B16" s="296"/>
      <c r="C16" s="297" t="s">
        <v>533</v>
      </c>
      <c r="D16" s="298"/>
      <c r="E16" s="299">
        <v>34.3575</v>
      </c>
      <c r="F16" s="300"/>
      <c r="G16" s="301"/>
      <c r="H16" s="302"/>
      <c r="I16" s="294"/>
      <c r="J16" s="303"/>
      <c r="K16" s="294"/>
      <c r="M16" s="295" t="s">
        <v>533</v>
      </c>
      <c r="O16" s="280"/>
    </row>
    <row r="17" spans="1:80" ht="12.75">
      <c r="A17" s="281">
        <v>4</v>
      </c>
      <c r="B17" s="282" t="s">
        <v>414</v>
      </c>
      <c r="C17" s="283" t="s">
        <v>415</v>
      </c>
      <c r="D17" s="284" t="s">
        <v>146</v>
      </c>
      <c r="E17" s="285">
        <v>34.3575</v>
      </c>
      <c r="F17" s="285">
        <v>0</v>
      </c>
      <c r="G17" s="286">
        <f>E17*F17</f>
        <v>0</v>
      </c>
      <c r="H17" s="287">
        <v>0</v>
      </c>
      <c r="I17" s="288">
        <f>E17*H17</f>
        <v>0</v>
      </c>
      <c r="J17" s="287">
        <v>0</v>
      </c>
      <c r="K17" s="288">
        <f>E17*J17</f>
        <v>0</v>
      </c>
      <c r="O17" s="280">
        <v>2</v>
      </c>
      <c r="AA17" s="249">
        <v>1</v>
      </c>
      <c r="AB17" s="249">
        <v>1</v>
      </c>
      <c r="AC17" s="249">
        <v>1</v>
      </c>
      <c r="AZ17" s="249">
        <v>1</v>
      </c>
      <c r="BA17" s="249">
        <f>IF(AZ17=1,G17,0)</f>
        <v>0</v>
      </c>
      <c r="BB17" s="249">
        <f>IF(AZ17=2,G17,0)</f>
        <v>0</v>
      </c>
      <c r="BC17" s="249">
        <f>IF(AZ17=3,G17,0)</f>
        <v>0</v>
      </c>
      <c r="BD17" s="249">
        <f>IF(AZ17=4,G17,0)</f>
        <v>0</v>
      </c>
      <c r="BE17" s="249">
        <f>IF(AZ17=5,G17,0)</f>
        <v>0</v>
      </c>
      <c r="CA17" s="280">
        <v>1</v>
      </c>
      <c r="CB17" s="280">
        <v>1</v>
      </c>
    </row>
    <row r="18" spans="1:15" ht="12.75">
      <c r="A18" s="289"/>
      <c r="B18" s="290"/>
      <c r="C18" s="291" t="s">
        <v>497</v>
      </c>
      <c r="D18" s="292"/>
      <c r="E18" s="292"/>
      <c r="F18" s="292"/>
      <c r="G18" s="293"/>
      <c r="I18" s="294"/>
      <c r="K18" s="294"/>
      <c r="L18" s="295" t="s">
        <v>497</v>
      </c>
      <c r="O18" s="280">
        <v>3</v>
      </c>
    </row>
    <row r="19" spans="1:15" ht="12.75">
      <c r="A19" s="289"/>
      <c r="B19" s="296"/>
      <c r="C19" s="297" t="s">
        <v>533</v>
      </c>
      <c r="D19" s="298"/>
      <c r="E19" s="299">
        <v>34.3575</v>
      </c>
      <c r="F19" s="300"/>
      <c r="G19" s="301"/>
      <c r="H19" s="302"/>
      <c r="I19" s="294"/>
      <c r="J19" s="303"/>
      <c r="K19" s="294"/>
      <c r="M19" s="295" t="s">
        <v>533</v>
      </c>
      <c r="O19" s="280"/>
    </row>
    <row r="20" spans="1:80" ht="12.75">
      <c r="A20" s="281">
        <v>5</v>
      </c>
      <c r="B20" s="282" t="s">
        <v>416</v>
      </c>
      <c r="C20" s="283" t="s">
        <v>417</v>
      </c>
      <c r="D20" s="284" t="s">
        <v>174</v>
      </c>
      <c r="E20" s="285">
        <v>763.5</v>
      </c>
      <c r="F20" s="285">
        <v>0</v>
      </c>
      <c r="G20" s="286">
        <f>E20*F20</f>
        <v>0</v>
      </c>
      <c r="H20" s="287">
        <v>0.00099</v>
      </c>
      <c r="I20" s="288">
        <f>E20*H20</f>
        <v>0.755865</v>
      </c>
      <c r="J20" s="287">
        <v>0</v>
      </c>
      <c r="K20" s="288">
        <f>E20*J20</f>
        <v>0</v>
      </c>
      <c r="O20" s="280">
        <v>2</v>
      </c>
      <c r="AA20" s="249">
        <v>1</v>
      </c>
      <c r="AB20" s="249">
        <v>1</v>
      </c>
      <c r="AC20" s="249">
        <v>1</v>
      </c>
      <c r="AZ20" s="249">
        <v>1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</v>
      </c>
      <c r="CB20" s="280">
        <v>1</v>
      </c>
    </row>
    <row r="21" spans="1:15" ht="12.75">
      <c r="A21" s="289"/>
      <c r="B21" s="290"/>
      <c r="C21" s="291" t="s">
        <v>418</v>
      </c>
      <c r="D21" s="292"/>
      <c r="E21" s="292"/>
      <c r="F21" s="292"/>
      <c r="G21" s="293"/>
      <c r="I21" s="294"/>
      <c r="K21" s="294"/>
      <c r="L21" s="295" t="s">
        <v>418</v>
      </c>
      <c r="O21" s="280">
        <v>3</v>
      </c>
    </row>
    <row r="22" spans="1:15" ht="12.75">
      <c r="A22" s="289"/>
      <c r="B22" s="296"/>
      <c r="C22" s="297" t="s">
        <v>534</v>
      </c>
      <c r="D22" s="298"/>
      <c r="E22" s="299">
        <v>763.5</v>
      </c>
      <c r="F22" s="300"/>
      <c r="G22" s="301"/>
      <c r="H22" s="302"/>
      <c r="I22" s="294"/>
      <c r="J22" s="303"/>
      <c r="K22" s="294"/>
      <c r="M22" s="295" t="s">
        <v>534</v>
      </c>
      <c r="O22" s="280"/>
    </row>
    <row r="23" spans="1:80" ht="12.75">
      <c r="A23" s="281">
        <v>6</v>
      </c>
      <c r="B23" s="282" t="s">
        <v>420</v>
      </c>
      <c r="C23" s="283" t="s">
        <v>421</v>
      </c>
      <c r="D23" s="284" t="s">
        <v>174</v>
      </c>
      <c r="E23" s="285">
        <v>763.5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>
        <v>0</v>
      </c>
      <c r="K23" s="288">
        <f>E23*J23</f>
        <v>0</v>
      </c>
      <c r="O23" s="280">
        <v>2</v>
      </c>
      <c r="AA23" s="249">
        <v>1</v>
      </c>
      <c r="AB23" s="249">
        <v>1</v>
      </c>
      <c r="AC23" s="249">
        <v>1</v>
      </c>
      <c r="AZ23" s="249">
        <v>1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</v>
      </c>
      <c r="CB23" s="280">
        <v>1</v>
      </c>
    </row>
    <row r="24" spans="1:15" ht="12.75">
      <c r="A24" s="289"/>
      <c r="B24" s="296"/>
      <c r="C24" s="297" t="s">
        <v>534</v>
      </c>
      <c r="D24" s="298"/>
      <c r="E24" s="299">
        <v>763.5</v>
      </c>
      <c r="F24" s="300"/>
      <c r="G24" s="301"/>
      <c r="H24" s="302"/>
      <c r="I24" s="294"/>
      <c r="J24" s="303"/>
      <c r="K24" s="294"/>
      <c r="M24" s="295" t="s">
        <v>534</v>
      </c>
      <c r="O24" s="280"/>
    </row>
    <row r="25" spans="1:80" ht="12.75">
      <c r="A25" s="281">
        <v>7</v>
      </c>
      <c r="B25" s="282" t="s">
        <v>423</v>
      </c>
      <c r="C25" s="283" t="s">
        <v>424</v>
      </c>
      <c r="D25" s="284" t="s">
        <v>146</v>
      </c>
      <c r="E25" s="285">
        <v>171.7875</v>
      </c>
      <c r="F25" s="285">
        <v>0</v>
      </c>
      <c r="G25" s="286">
        <f>E25*F25</f>
        <v>0</v>
      </c>
      <c r="H25" s="287">
        <v>0</v>
      </c>
      <c r="I25" s="288">
        <f>E25*H25</f>
        <v>0</v>
      </c>
      <c r="J25" s="287">
        <v>0</v>
      </c>
      <c r="K25" s="288">
        <f>E25*J25</f>
        <v>0</v>
      </c>
      <c r="O25" s="280">
        <v>2</v>
      </c>
      <c r="AA25" s="249">
        <v>1</v>
      </c>
      <c r="AB25" s="249">
        <v>1</v>
      </c>
      <c r="AC25" s="249">
        <v>1</v>
      </c>
      <c r="AZ25" s="249">
        <v>1</v>
      </c>
      <c r="BA25" s="249">
        <f>IF(AZ25=1,G25,0)</f>
        <v>0</v>
      </c>
      <c r="BB25" s="249">
        <f>IF(AZ25=2,G25,0)</f>
        <v>0</v>
      </c>
      <c r="BC25" s="249">
        <f>IF(AZ25=3,G25,0)</f>
        <v>0</v>
      </c>
      <c r="BD25" s="249">
        <f>IF(AZ25=4,G25,0)</f>
        <v>0</v>
      </c>
      <c r="BE25" s="249">
        <f>IF(AZ25=5,G25,0)</f>
        <v>0</v>
      </c>
      <c r="CA25" s="280">
        <v>1</v>
      </c>
      <c r="CB25" s="280">
        <v>1</v>
      </c>
    </row>
    <row r="26" spans="1:15" ht="12.75">
      <c r="A26" s="289"/>
      <c r="B26" s="296"/>
      <c r="C26" s="297" t="s">
        <v>535</v>
      </c>
      <c r="D26" s="298"/>
      <c r="E26" s="299">
        <v>171.7875</v>
      </c>
      <c r="F26" s="300"/>
      <c r="G26" s="301"/>
      <c r="H26" s="302"/>
      <c r="I26" s="294"/>
      <c r="J26" s="303"/>
      <c r="K26" s="294"/>
      <c r="M26" s="295" t="s">
        <v>535</v>
      </c>
      <c r="O26" s="280"/>
    </row>
    <row r="27" spans="1:80" ht="12.75">
      <c r="A27" s="281">
        <v>8</v>
      </c>
      <c r="B27" s="282" t="s">
        <v>152</v>
      </c>
      <c r="C27" s="283" t="s">
        <v>153</v>
      </c>
      <c r="D27" s="284" t="s">
        <v>146</v>
      </c>
      <c r="E27" s="285">
        <v>114.525</v>
      </c>
      <c r="F27" s="285">
        <v>0</v>
      </c>
      <c r="G27" s="286">
        <f>E27*F27</f>
        <v>0</v>
      </c>
      <c r="H27" s="287">
        <v>0</v>
      </c>
      <c r="I27" s="288">
        <f>E27*H27</f>
        <v>0</v>
      </c>
      <c r="J27" s="287">
        <v>0</v>
      </c>
      <c r="K27" s="288">
        <f>E27*J27</f>
        <v>0</v>
      </c>
      <c r="O27" s="280">
        <v>2</v>
      </c>
      <c r="AA27" s="249">
        <v>1</v>
      </c>
      <c r="AB27" s="249">
        <v>1</v>
      </c>
      <c r="AC27" s="249">
        <v>1</v>
      </c>
      <c r="AZ27" s="249">
        <v>1</v>
      </c>
      <c r="BA27" s="249">
        <f>IF(AZ27=1,G27,0)</f>
        <v>0</v>
      </c>
      <c r="BB27" s="249">
        <f>IF(AZ27=2,G27,0)</f>
        <v>0</v>
      </c>
      <c r="BC27" s="249">
        <f>IF(AZ27=3,G27,0)</f>
        <v>0</v>
      </c>
      <c r="BD27" s="249">
        <f>IF(AZ27=4,G27,0)</f>
        <v>0</v>
      </c>
      <c r="BE27" s="249">
        <f>IF(AZ27=5,G27,0)</f>
        <v>0</v>
      </c>
      <c r="CA27" s="280">
        <v>1</v>
      </c>
      <c r="CB27" s="280">
        <v>1</v>
      </c>
    </row>
    <row r="28" spans="1:15" ht="12.75">
      <c r="A28" s="289"/>
      <c r="B28" s="290"/>
      <c r="C28" s="291" t="s">
        <v>426</v>
      </c>
      <c r="D28" s="292"/>
      <c r="E28" s="292"/>
      <c r="F28" s="292"/>
      <c r="G28" s="293"/>
      <c r="I28" s="294"/>
      <c r="K28" s="294"/>
      <c r="L28" s="295" t="s">
        <v>426</v>
      </c>
      <c r="O28" s="280">
        <v>3</v>
      </c>
    </row>
    <row r="29" spans="1:15" ht="12.75">
      <c r="A29" s="289"/>
      <c r="B29" s="296"/>
      <c r="C29" s="297" t="s">
        <v>536</v>
      </c>
      <c r="D29" s="298"/>
      <c r="E29" s="299">
        <v>343.575</v>
      </c>
      <c r="F29" s="300"/>
      <c r="G29" s="301"/>
      <c r="H29" s="302"/>
      <c r="I29" s="294"/>
      <c r="J29" s="303"/>
      <c r="K29" s="294"/>
      <c r="M29" s="295" t="s">
        <v>536</v>
      </c>
      <c r="O29" s="280"/>
    </row>
    <row r="30" spans="1:15" ht="12.75">
      <c r="A30" s="289"/>
      <c r="B30" s="296"/>
      <c r="C30" s="297" t="s">
        <v>537</v>
      </c>
      <c r="D30" s="298"/>
      <c r="E30" s="299">
        <v>-229.05</v>
      </c>
      <c r="F30" s="300"/>
      <c r="G30" s="301"/>
      <c r="H30" s="302"/>
      <c r="I30" s="294"/>
      <c r="J30" s="303"/>
      <c r="K30" s="294"/>
      <c r="M30" s="295" t="s">
        <v>537</v>
      </c>
      <c r="O30" s="280"/>
    </row>
    <row r="31" spans="1:80" ht="12.75">
      <c r="A31" s="281">
        <v>9</v>
      </c>
      <c r="B31" s="282" t="s">
        <v>429</v>
      </c>
      <c r="C31" s="283" t="s">
        <v>430</v>
      </c>
      <c r="D31" s="284" t="s">
        <v>146</v>
      </c>
      <c r="E31" s="285">
        <v>1717.875</v>
      </c>
      <c r="F31" s="285">
        <v>0</v>
      </c>
      <c r="G31" s="286">
        <f>E31*F31</f>
        <v>0</v>
      </c>
      <c r="H31" s="287">
        <v>0</v>
      </c>
      <c r="I31" s="288">
        <f>E31*H31</f>
        <v>0</v>
      </c>
      <c r="J31" s="287">
        <v>0</v>
      </c>
      <c r="K31" s="288">
        <f>E31*J31</f>
        <v>0</v>
      </c>
      <c r="O31" s="280">
        <v>2</v>
      </c>
      <c r="AA31" s="249">
        <v>1</v>
      </c>
      <c r="AB31" s="249">
        <v>1</v>
      </c>
      <c r="AC31" s="249">
        <v>1</v>
      </c>
      <c r="AZ31" s="249">
        <v>1</v>
      </c>
      <c r="BA31" s="249">
        <f>IF(AZ31=1,G31,0)</f>
        <v>0</v>
      </c>
      <c r="BB31" s="249">
        <f>IF(AZ31=2,G31,0)</f>
        <v>0</v>
      </c>
      <c r="BC31" s="249">
        <f>IF(AZ31=3,G31,0)</f>
        <v>0</v>
      </c>
      <c r="BD31" s="249">
        <f>IF(AZ31=4,G31,0)</f>
        <v>0</v>
      </c>
      <c r="BE31" s="249">
        <f>IF(AZ31=5,G31,0)</f>
        <v>0</v>
      </c>
      <c r="CA31" s="280">
        <v>1</v>
      </c>
      <c r="CB31" s="280">
        <v>1</v>
      </c>
    </row>
    <row r="32" spans="1:15" ht="12.75">
      <c r="A32" s="289"/>
      <c r="B32" s="290"/>
      <c r="C32" s="291" t="s">
        <v>426</v>
      </c>
      <c r="D32" s="292"/>
      <c r="E32" s="292"/>
      <c r="F32" s="292"/>
      <c r="G32" s="293"/>
      <c r="I32" s="294"/>
      <c r="K32" s="294"/>
      <c r="L32" s="295" t="s">
        <v>426</v>
      </c>
      <c r="O32" s="280">
        <v>3</v>
      </c>
    </row>
    <row r="33" spans="1:15" ht="12.75">
      <c r="A33" s="289"/>
      <c r="B33" s="290"/>
      <c r="C33" s="291" t="s">
        <v>431</v>
      </c>
      <c r="D33" s="292"/>
      <c r="E33" s="292"/>
      <c r="F33" s="292"/>
      <c r="G33" s="293"/>
      <c r="I33" s="294"/>
      <c r="K33" s="294"/>
      <c r="L33" s="295" t="s">
        <v>431</v>
      </c>
      <c r="O33" s="280">
        <v>3</v>
      </c>
    </row>
    <row r="34" spans="1:15" ht="12.75">
      <c r="A34" s="289"/>
      <c r="B34" s="296"/>
      <c r="C34" s="297" t="s">
        <v>538</v>
      </c>
      <c r="D34" s="298"/>
      <c r="E34" s="299">
        <v>5153.625</v>
      </c>
      <c r="F34" s="300"/>
      <c r="G34" s="301"/>
      <c r="H34" s="302"/>
      <c r="I34" s="294"/>
      <c r="J34" s="303"/>
      <c r="K34" s="294"/>
      <c r="M34" s="295" t="s">
        <v>538</v>
      </c>
      <c r="O34" s="280"/>
    </row>
    <row r="35" spans="1:15" ht="12.75">
      <c r="A35" s="289"/>
      <c r="B35" s="296"/>
      <c r="C35" s="297" t="s">
        <v>539</v>
      </c>
      <c r="D35" s="298"/>
      <c r="E35" s="299">
        <v>-3435.75</v>
      </c>
      <c r="F35" s="300"/>
      <c r="G35" s="301"/>
      <c r="H35" s="302"/>
      <c r="I35" s="294"/>
      <c r="J35" s="303"/>
      <c r="K35" s="294"/>
      <c r="M35" s="295" t="s">
        <v>539</v>
      </c>
      <c r="O35" s="280"/>
    </row>
    <row r="36" spans="1:80" ht="12.75">
      <c r="A36" s="281">
        <v>10</v>
      </c>
      <c r="B36" s="282" t="s">
        <v>159</v>
      </c>
      <c r="C36" s="283" t="s">
        <v>160</v>
      </c>
      <c r="D36" s="284" t="s">
        <v>146</v>
      </c>
      <c r="E36" s="285">
        <v>114.525</v>
      </c>
      <c r="F36" s="285">
        <v>0</v>
      </c>
      <c r="G36" s="286">
        <f>E36*F36</f>
        <v>0</v>
      </c>
      <c r="H36" s="287">
        <v>0</v>
      </c>
      <c r="I36" s="288">
        <f>E36*H36</f>
        <v>0</v>
      </c>
      <c r="J36" s="287">
        <v>0</v>
      </c>
      <c r="K36" s="288">
        <f>E36*J36</f>
        <v>0</v>
      </c>
      <c r="O36" s="280">
        <v>2</v>
      </c>
      <c r="AA36" s="249">
        <v>1</v>
      </c>
      <c r="AB36" s="249">
        <v>1</v>
      </c>
      <c r="AC36" s="249">
        <v>1</v>
      </c>
      <c r="AZ36" s="249">
        <v>1</v>
      </c>
      <c r="BA36" s="249">
        <f>IF(AZ36=1,G36,0)</f>
        <v>0</v>
      </c>
      <c r="BB36" s="249">
        <f>IF(AZ36=2,G36,0)</f>
        <v>0</v>
      </c>
      <c r="BC36" s="249">
        <f>IF(AZ36=3,G36,0)</f>
        <v>0</v>
      </c>
      <c r="BD36" s="249">
        <f>IF(AZ36=4,G36,0)</f>
        <v>0</v>
      </c>
      <c r="BE36" s="249">
        <f>IF(AZ36=5,G36,0)</f>
        <v>0</v>
      </c>
      <c r="CA36" s="280">
        <v>1</v>
      </c>
      <c r="CB36" s="280">
        <v>1</v>
      </c>
    </row>
    <row r="37" spans="1:15" ht="12.75">
      <c r="A37" s="289"/>
      <c r="B37" s="290"/>
      <c r="C37" s="291" t="s">
        <v>426</v>
      </c>
      <c r="D37" s="292"/>
      <c r="E37" s="292"/>
      <c r="F37" s="292"/>
      <c r="G37" s="293"/>
      <c r="I37" s="294"/>
      <c r="K37" s="294"/>
      <c r="L37" s="295" t="s">
        <v>426</v>
      </c>
      <c r="O37" s="280">
        <v>3</v>
      </c>
    </row>
    <row r="38" spans="1:15" ht="12.75">
      <c r="A38" s="289"/>
      <c r="B38" s="296"/>
      <c r="C38" s="297" t="s">
        <v>536</v>
      </c>
      <c r="D38" s="298"/>
      <c r="E38" s="299">
        <v>343.575</v>
      </c>
      <c r="F38" s="300"/>
      <c r="G38" s="301"/>
      <c r="H38" s="302"/>
      <c r="I38" s="294"/>
      <c r="J38" s="303"/>
      <c r="K38" s="294"/>
      <c r="M38" s="295" t="s">
        <v>536</v>
      </c>
      <c r="O38" s="280"/>
    </row>
    <row r="39" spans="1:15" ht="12.75">
      <c r="A39" s="289"/>
      <c r="B39" s="296"/>
      <c r="C39" s="297" t="s">
        <v>537</v>
      </c>
      <c r="D39" s="298"/>
      <c r="E39" s="299">
        <v>-229.05</v>
      </c>
      <c r="F39" s="300"/>
      <c r="G39" s="301"/>
      <c r="H39" s="302"/>
      <c r="I39" s="294"/>
      <c r="J39" s="303"/>
      <c r="K39" s="294"/>
      <c r="M39" s="295" t="s">
        <v>537</v>
      </c>
      <c r="O39" s="280"/>
    </row>
    <row r="40" spans="1:80" ht="12.75">
      <c r="A40" s="281">
        <v>11</v>
      </c>
      <c r="B40" s="282" t="s">
        <v>434</v>
      </c>
      <c r="C40" s="283" t="s">
        <v>435</v>
      </c>
      <c r="D40" s="284" t="s">
        <v>146</v>
      </c>
      <c r="E40" s="285">
        <v>229.05</v>
      </c>
      <c r="F40" s="285">
        <v>0</v>
      </c>
      <c r="G40" s="286">
        <f>E40*F40</f>
        <v>0</v>
      </c>
      <c r="H40" s="287">
        <v>0</v>
      </c>
      <c r="I40" s="288">
        <f>E40*H40</f>
        <v>0</v>
      </c>
      <c r="J40" s="287">
        <v>0</v>
      </c>
      <c r="K40" s="288">
        <f>E40*J40</f>
        <v>0</v>
      </c>
      <c r="O40" s="280">
        <v>2</v>
      </c>
      <c r="AA40" s="249">
        <v>1</v>
      </c>
      <c r="AB40" s="249">
        <v>1</v>
      </c>
      <c r="AC40" s="249">
        <v>1</v>
      </c>
      <c r="AZ40" s="249">
        <v>1</v>
      </c>
      <c r="BA40" s="249">
        <f>IF(AZ40=1,G40,0)</f>
        <v>0</v>
      </c>
      <c r="BB40" s="249">
        <f>IF(AZ40=2,G40,0)</f>
        <v>0</v>
      </c>
      <c r="BC40" s="249">
        <f>IF(AZ40=3,G40,0)</f>
        <v>0</v>
      </c>
      <c r="BD40" s="249">
        <f>IF(AZ40=4,G40,0)</f>
        <v>0</v>
      </c>
      <c r="BE40" s="249">
        <f>IF(AZ40=5,G40,0)</f>
        <v>0</v>
      </c>
      <c r="CA40" s="280">
        <v>1</v>
      </c>
      <c r="CB40" s="280">
        <v>1</v>
      </c>
    </row>
    <row r="41" spans="1:15" ht="12.75">
      <c r="A41" s="289"/>
      <c r="B41" s="296"/>
      <c r="C41" s="297" t="s">
        <v>540</v>
      </c>
      <c r="D41" s="298"/>
      <c r="E41" s="299">
        <v>229.05</v>
      </c>
      <c r="F41" s="300"/>
      <c r="G41" s="301"/>
      <c r="H41" s="302"/>
      <c r="I41" s="294"/>
      <c r="J41" s="303"/>
      <c r="K41" s="294"/>
      <c r="M41" s="295" t="s">
        <v>540</v>
      </c>
      <c r="O41" s="280"/>
    </row>
    <row r="42" spans="1:80" ht="22.5">
      <c r="A42" s="281">
        <v>12</v>
      </c>
      <c r="B42" s="282" t="s">
        <v>437</v>
      </c>
      <c r="C42" s="283" t="s">
        <v>438</v>
      </c>
      <c r="D42" s="284" t="s">
        <v>146</v>
      </c>
      <c r="E42" s="285">
        <v>89.6212</v>
      </c>
      <c r="F42" s="285">
        <v>0</v>
      </c>
      <c r="G42" s="286">
        <f>E42*F42</f>
        <v>0</v>
      </c>
      <c r="H42" s="287">
        <v>1.7</v>
      </c>
      <c r="I42" s="288">
        <f>E42*H42</f>
        <v>152.35604</v>
      </c>
      <c r="J42" s="287">
        <v>0</v>
      </c>
      <c r="K42" s="288">
        <f>E42*J42</f>
        <v>0</v>
      </c>
      <c r="O42" s="280">
        <v>2</v>
      </c>
      <c r="AA42" s="249">
        <v>1</v>
      </c>
      <c r="AB42" s="249">
        <v>1</v>
      </c>
      <c r="AC42" s="249">
        <v>1</v>
      </c>
      <c r="AZ42" s="249">
        <v>1</v>
      </c>
      <c r="BA42" s="249">
        <f>IF(AZ42=1,G42,0)</f>
        <v>0</v>
      </c>
      <c r="BB42" s="249">
        <f>IF(AZ42=2,G42,0)</f>
        <v>0</v>
      </c>
      <c r="BC42" s="249">
        <f>IF(AZ42=3,G42,0)</f>
        <v>0</v>
      </c>
      <c r="BD42" s="249">
        <f>IF(AZ42=4,G42,0)</f>
        <v>0</v>
      </c>
      <c r="BE42" s="249">
        <f>IF(AZ42=5,G42,0)</f>
        <v>0</v>
      </c>
      <c r="CA42" s="280">
        <v>1</v>
      </c>
      <c r="CB42" s="280">
        <v>1</v>
      </c>
    </row>
    <row r="43" spans="1:15" ht="12.75">
      <c r="A43" s="289"/>
      <c r="B43" s="290"/>
      <c r="C43" s="291"/>
      <c r="D43" s="292"/>
      <c r="E43" s="292"/>
      <c r="F43" s="292"/>
      <c r="G43" s="293"/>
      <c r="I43" s="294"/>
      <c r="K43" s="294"/>
      <c r="L43" s="295"/>
      <c r="O43" s="280">
        <v>3</v>
      </c>
    </row>
    <row r="44" spans="1:15" ht="12.75">
      <c r="A44" s="289"/>
      <c r="B44" s="296"/>
      <c r="C44" s="297" t="s">
        <v>541</v>
      </c>
      <c r="D44" s="298"/>
      <c r="E44" s="299">
        <v>91.62</v>
      </c>
      <c r="F44" s="300"/>
      <c r="G44" s="301"/>
      <c r="H44" s="302"/>
      <c r="I44" s="294"/>
      <c r="J44" s="303"/>
      <c r="K44" s="294"/>
      <c r="M44" s="295" t="s">
        <v>541</v>
      </c>
      <c r="O44" s="280"/>
    </row>
    <row r="45" spans="1:15" ht="12.75">
      <c r="A45" s="289"/>
      <c r="B45" s="296"/>
      <c r="C45" s="297" t="s">
        <v>542</v>
      </c>
      <c r="D45" s="298"/>
      <c r="E45" s="299">
        <v>-1.9988</v>
      </c>
      <c r="F45" s="300"/>
      <c r="G45" s="301"/>
      <c r="H45" s="302"/>
      <c r="I45" s="294"/>
      <c r="J45" s="303"/>
      <c r="K45" s="294"/>
      <c r="M45" s="295" t="s">
        <v>542</v>
      </c>
      <c r="O45" s="280"/>
    </row>
    <row r="46" spans="1:80" ht="12.75">
      <c r="A46" s="281">
        <v>13</v>
      </c>
      <c r="B46" s="282" t="s">
        <v>165</v>
      </c>
      <c r="C46" s="283" t="s">
        <v>166</v>
      </c>
      <c r="D46" s="284" t="s">
        <v>146</v>
      </c>
      <c r="E46" s="285">
        <v>114.525</v>
      </c>
      <c r="F46" s="285">
        <v>0</v>
      </c>
      <c r="G46" s="286">
        <f>E46*F46</f>
        <v>0</v>
      </c>
      <c r="H46" s="287">
        <v>0</v>
      </c>
      <c r="I46" s="288">
        <f>E46*H46</f>
        <v>0</v>
      </c>
      <c r="J46" s="287">
        <v>0</v>
      </c>
      <c r="K46" s="288">
        <f>E46*J46</f>
        <v>0</v>
      </c>
      <c r="O46" s="280">
        <v>2</v>
      </c>
      <c r="AA46" s="249">
        <v>1</v>
      </c>
      <c r="AB46" s="249">
        <v>1</v>
      </c>
      <c r="AC46" s="249">
        <v>1</v>
      </c>
      <c r="AZ46" s="249">
        <v>1</v>
      </c>
      <c r="BA46" s="249">
        <f>IF(AZ46=1,G46,0)</f>
        <v>0</v>
      </c>
      <c r="BB46" s="249">
        <f>IF(AZ46=2,G46,0)</f>
        <v>0</v>
      </c>
      <c r="BC46" s="249">
        <f>IF(AZ46=3,G46,0)</f>
        <v>0</v>
      </c>
      <c r="BD46" s="249">
        <f>IF(AZ46=4,G46,0)</f>
        <v>0</v>
      </c>
      <c r="BE46" s="249">
        <f>IF(AZ46=5,G46,0)</f>
        <v>0</v>
      </c>
      <c r="CA46" s="280">
        <v>1</v>
      </c>
      <c r="CB46" s="280">
        <v>1</v>
      </c>
    </row>
    <row r="47" spans="1:15" ht="12.75">
      <c r="A47" s="289"/>
      <c r="B47" s="290"/>
      <c r="C47" s="291" t="s">
        <v>440</v>
      </c>
      <c r="D47" s="292"/>
      <c r="E47" s="292"/>
      <c r="F47" s="292"/>
      <c r="G47" s="293"/>
      <c r="I47" s="294"/>
      <c r="K47" s="294"/>
      <c r="L47" s="295" t="s">
        <v>440</v>
      </c>
      <c r="O47" s="280">
        <v>3</v>
      </c>
    </row>
    <row r="48" spans="1:15" ht="12.75">
      <c r="A48" s="289"/>
      <c r="B48" s="296"/>
      <c r="C48" s="297" t="s">
        <v>536</v>
      </c>
      <c r="D48" s="298"/>
      <c r="E48" s="299">
        <v>343.575</v>
      </c>
      <c r="F48" s="300"/>
      <c r="G48" s="301"/>
      <c r="H48" s="302"/>
      <c r="I48" s="294"/>
      <c r="J48" s="303"/>
      <c r="K48" s="294"/>
      <c r="M48" s="295" t="s">
        <v>536</v>
      </c>
      <c r="O48" s="280"/>
    </row>
    <row r="49" spans="1:15" ht="12.75">
      <c r="A49" s="289"/>
      <c r="B49" s="296"/>
      <c r="C49" s="297" t="s">
        <v>537</v>
      </c>
      <c r="D49" s="298"/>
      <c r="E49" s="299">
        <v>-229.05</v>
      </c>
      <c r="F49" s="300"/>
      <c r="G49" s="301"/>
      <c r="H49" s="302"/>
      <c r="I49" s="294"/>
      <c r="J49" s="303"/>
      <c r="K49" s="294"/>
      <c r="M49" s="295" t="s">
        <v>537</v>
      </c>
      <c r="O49" s="280"/>
    </row>
    <row r="50" spans="1:80" ht="22.5">
      <c r="A50" s="281">
        <v>14</v>
      </c>
      <c r="B50" s="282" t="s">
        <v>441</v>
      </c>
      <c r="C50" s="283" t="s">
        <v>442</v>
      </c>
      <c r="D50" s="284" t="s">
        <v>109</v>
      </c>
      <c r="E50" s="285">
        <v>1</v>
      </c>
      <c r="F50" s="285">
        <v>0</v>
      </c>
      <c r="G50" s="286">
        <f>E50*F50</f>
        <v>0</v>
      </c>
      <c r="H50" s="287">
        <v>0</v>
      </c>
      <c r="I50" s="288">
        <f>E50*H50</f>
        <v>0</v>
      </c>
      <c r="J50" s="287"/>
      <c r="K50" s="288">
        <f>E50*J50</f>
        <v>0</v>
      </c>
      <c r="O50" s="280">
        <v>2</v>
      </c>
      <c r="AA50" s="249">
        <v>12</v>
      </c>
      <c r="AB50" s="249">
        <v>0</v>
      </c>
      <c r="AC50" s="249">
        <v>1</v>
      </c>
      <c r="AZ50" s="249">
        <v>1</v>
      </c>
      <c r="BA50" s="249">
        <f>IF(AZ50=1,G50,0)</f>
        <v>0</v>
      </c>
      <c r="BB50" s="249">
        <f>IF(AZ50=2,G50,0)</f>
        <v>0</v>
      </c>
      <c r="BC50" s="249">
        <f>IF(AZ50=3,G50,0)</f>
        <v>0</v>
      </c>
      <c r="BD50" s="249">
        <f>IF(AZ50=4,G50,0)</f>
        <v>0</v>
      </c>
      <c r="BE50" s="249">
        <f>IF(AZ50=5,G50,0)</f>
        <v>0</v>
      </c>
      <c r="CA50" s="280">
        <v>12</v>
      </c>
      <c r="CB50" s="280">
        <v>0</v>
      </c>
    </row>
    <row r="51" spans="1:15" ht="12.75">
      <c r="A51" s="289"/>
      <c r="B51" s="290"/>
      <c r="C51" s="291" t="s">
        <v>443</v>
      </c>
      <c r="D51" s="292"/>
      <c r="E51" s="292"/>
      <c r="F51" s="292"/>
      <c r="G51" s="293"/>
      <c r="I51" s="294"/>
      <c r="K51" s="294"/>
      <c r="L51" s="295" t="s">
        <v>443</v>
      </c>
      <c r="O51" s="280">
        <v>3</v>
      </c>
    </row>
    <row r="52" spans="1:15" ht="12.75">
      <c r="A52" s="289"/>
      <c r="B52" s="290"/>
      <c r="C52" s="291" t="s">
        <v>444</v>
      </c>
      <c r="D52" s="292"/>
      <c r="E52" s="292"/>
      <c r="F52" s="292"/>
      <c r="G52" s="293"/>
      <c r="I52" s="294"/>
      <c r="K52" s="294"/>
      <c r="L52" s="295" t="s">
        <v>444</v>
      </c>
      <c r="O52" s="280">
        <v>3</v>
      </c>
    </row>
    <row r="53" spans="1:80" ht="12.75">
      <c r="A53" s="281">
        <v>15</v>
      </c>
      <c r="B53" s="282" t="s">
        <v>445</v>
      </c>
      <c r="C53" s="283" t="s">
        <v>446</v>
      </c>
      <c r="D53" s="284" t="s">
        <v>146</v>
      </c>
      <c r="E53" s="285">
        <v>17.1788</v>
      </c>
      <c r="F53" s="285">
        <v>0</v>
      </c>
      <c r="G53" s="286">
        <f>E53*F53</f>
        <v>0</v>
      </c>
      <c r="H53" s="287">
        <v>0</v>
      </c>
      <c r="I53" s="288">
        <f>E53*H53</f>
        <v>0</v>
      </c>
      <c r="J53" s="287"/>
      <c r="K53" s="288">
        <f>E53*J53</f>
        <v>0</v>
      </c>
      <c r="O53" s="280">
        <v>2</v>
      </c>
      <c r="AA53" s="249">
        <v>12</v>
      </c>
      <c r="AB53" s="249">
        <v>0</v>
      </c>
      <c r="AC53" s="249">
        <v>46</v>
      </c>
      <c r="AZ53" s="249">
        <v>1</v>
      </c>
      <c r="BA53" s="249">
        <f>IF(AZ53=1,G53,0)</f>
        <v>0</v>
      </c>
      <c r="BB53" s="249">
        <f>IF(AZ53=2,G53,0)</f>
        <v>0</v>
      </c>
      <c r="BC53" s="249">
        <f>IF(AZ53=3,G53,0)</f>
        <v>0</v>
      </c>
      <c r="BD53" s="249">
        <f>IF(AZ53=4,G53,0)</f>
        <v>0</v>
      </c>
      <c r="BE53" s="249">
        <f>IF(AZ53=5,G53,0)</f>
        <v>0</v>
      </c>
      <c r="CA53" s="280">
        <v>12</v>
      </c>
      <c r="CB53" s="280">
        <v>0</v>
      </c>
    </row>
    <row r="54" spans="1:15" ht="12.75">
      <c r="A54" s="289"/>
      <c r="B54" s="290"/>
      <c r="C54" s="291" t="s">
        <v>447</v>
      </c>
      <c r="D54" s="292"/>
      <c r="E54" s="292"/>
      <c r="F54" s="292"/>
      <c r="G54" s="293"/>
      <c r="I54" s="294"/>
      <c r="K54" s="294"/>
      <c r="L54" s="295" t="s">
        <v>447</v>
      </c>
      <c r="O54" s="280">
        <v>3</v>
      </c>
    </row>
    <row r="55" spans="1:15" ht="12.75">
      <c r="A55" s="289"/>
      <c r="B55" s="296"/>
      <c r="C55" s="297" t="s">
        <v>543</v>
      </c>
      <c r="D55" s="298"/>
      <c r="E55" s="299">
        <v>17.1788</v>
      </c>
      <c r="F55" s="300"/>
      <c r="G55" s="301"/>
      <c r="H55" s="302"/>
      <c r="I55" s="294"/>
      <c r="J55" s="303"/>
      <c r="K55" s="294"/>
      <c r="M55" s="295" t="s">
        <v>543</v>
      </c>
      <c r="O55" s="280"/>
    </row>
    <row r="56" spans="1:80" ht="22.5">
      <c r="A56" s="281">
        <v>16</v>
      </c>
      <c r="B56" s="282" t="s">
        <v>449</v>
      </c>
      <c r="C56" s="283" t="s">
        <v>450</v>
      </c>
      <c r="D56" s="284" t="s">
        <v>109</v>
      </c>
      <c r="E56" s="285">
        <v>2</v>
      </c>
      <c r="F56" s="285">
        <v>0</v>
      </c>
      <c r="G56" s="286">
        <f>E56*F56</f>
        <v>0</v>
      </c>
      <c r="H56" s="287">
        <v>0</v>
      </c>
      <c r="I56" s="288">
        <f>E56*H56</f>
        <v>0</v>
      </c>
      <c r="J56" s="287"/>
      <c r="K56" s="288">
        <f>E56*J56</f>
        <v>0</v>
      </c>
      <c r="O56" s="280">
        <v>2</v>
      </c>
      <c r="AA56" s="249">
        <v>12</v>
      </c>
      <c r="AB56" s="249">
        <v>0</v>
      </c>
      <c r="AC56" s="249">
        <v>70</v>
      </c>
      <c r="AZ56" s="249">
        <v>1</v>
      </c>
      <c r="BA56" s="249">
        <f>IF(AZ56=1,G56,0)</f>
        <v>0</v>
      </c>
      <c r="BB56" s="249">
        <f>IF(AZ56=2,G56,0)</f>
        <v>0</v>
      </c>
      <c r="BC56" s="249">
        <f>IF(AZ56=3,G56,0)</f>
        <v>0</v>
      </c>
      <c r="BD56" s="249">
        <f>IF(AZ56=4,G56,0)</f>
        <v>0</v>
      </c>
      <c r="BE56" s="249">
        <f>IF(AZ56=5,G56,0)</f>
        <v>0</v>
      </c>
      <c r="CA56" s="280">
        <v>12</v>
      </c>
      <c r="CB56" s="280">
        <v>0</v>
      </c>
    </row>
    <row r="57" spans="1:80" ht="12.75">
      <c r="A57" s="281">
        <v>17</v>
      </c>
      <c r="B57" s="282" t="s">
        <v>451</v>
      </c>
      <c r="C57" s="283" t="s">
        <v>452</v>
      </c>
      <c r="D57" s="284" t="s">
        <v>109</v>
      </c>
      <c r="E57" s="285">
        <v>6</v>
      </c>
      <c r="F57" s="285">
        <v>0</v>
      </c>
      <c r="G57" s="286">
        <f>E57*F57</f>
        <v>0</v>
      </c>
      <c r="H57" s="287">
        <v>0</v>
      </c>
      <c r="I57" s="288">
        <f>E57*H57</f>
        <v>0</v>
      </c>
      <c r="J57" s="287"/>
      <c r="K57" s="288">
        <f>E57*J57</f>
        <v>0</v>
      </c>
      <c r="O57" s="280">
        <v>2</v>
      </c>
      <c r="AA57" s="249">
        <v>12</v>
      </c>
      <c r="AB57" s="249">
        <v>0</v>
      </c>
      <c r="AC57" s="249">
        <v>2</v>
      </c>
      <c r="AZ57" s="249">
        <v>1</v>
      </c>
      <c r="BA57" s="249">
        <f>IF(AZ57=1,G57,0)</f>
        <v>0</v>
      </c>
      <c r="BB57" s="249">
        <f>IF(AZ57=2,G57,0)</f>
        <v>0</v>
      </c>
      <c r="BC57" s="249">
        <f>IF(AZ57=3,G57,0)</f>
        <v>0</v>
      </c>
      <c r="BD57" s="249">
        <f>IF(AZ57=4,G57,0)</f>
        <v>0</v>
      </c>
      <c r="BE57" s="249">
        <f>IF(AZ57=5,G57,0)</f>
        <v>0</v>
      </c>
      <c r="CA57" s="280">
        <v>12</v>
      </c>
      <c r="CB57" s="280">
        <v>0</v>
      </c>
    </row>
    <row r="58" spans="1:57" ht="12.75">
      <c r="A58" s="304"/>
      <c r="B58" s="305" t="s">
        <v>96</v>
      </c>
      <c r="C58" s="306" t="s">
        <v>138</v>
      </c>
      <c r="D58" s="307"/>
      <c r="E58" s="308"/>
      <c r="F58" s="309"/>
      <c r="G58" s="310">
        <f>SUM(G7:G57)</f>
        <v>0</v>
      </c>
      <c r="H58" s="311"/>
      <c r="I58" s="312">
        <f>SUM(I7:I57)</f>
        <v>153.111905</v>
      </c>
      <c r="J58" s="311"/>
      <c r="K58" s="312">
        <f>SUM(K7:K57)</f>
        <v>0</v>
      </c>
      <c r="O58" s="280">
        <v>4</v>
      </c>
      <c r="BA58" s="313">
        <f>SUM(BA7:BA57)</f>
        <v>0</v>
      </c>
      <c r="BB58" s="313">
        <f>SUM(BB7:BB57)</f>
        <v>0</v>
      </c>
      <c r="BC58" s="313">
        <f>SUM(BC7:BC57)</f>
        <v>0</v>
      </c>
      <c r="BD58" s="313">
        <f>SUM(BD7:BD57)</f>
        <v>0</v>
      </c>
      <c r="BE58" s="313">
        <f>SUM(BE7:BE57)</f>
        <v>0</v>
      </c>
    </row>
    <row r="59" spans="1:15" ht="12.75">
      <c r="A59" s="270" t="s">
        <v>93</v>
      </c>
      <c r="B59" s="271" t="s">
        <v>180</v>
      </c>
      <c r="C59" s="272" t="s">
        <v>181</v>
      </c>
      <c r="D59" s="273"/>
      <c r="E59" s="274"/>
      <c r="F59" s="274"/>
      <c r="G59" s="275"/>
      <c r="H59" s="276"/>
      <c r="I59" s="277"/>
      <c r="J59" s="278"/>
      <c r="K59" s="279"/>
      <c r="O59" s="280">
        <v>1</v>
      </c>
    </row>
    <row r="60" spans="1:80" ht="12.75">
      <c r="A60" s="281">
        <v>18</v>
      </c>
      <c r="B60" s="282" t="s">
        <v>453</v>
      </c>
      <c r="C60" s="283" t="s">
        <v>454</v>
      </c>
      <c r="D60" s="284" t="s">
        <v>185</v>
      </c>
      <c r="E60" s="285">
        <v>254.5</v>
      </c>
      <c r="F60" s="285">
        <v>0</v>
      </c>
      <c r="G60" s="286">
        <f>E60*F60</f>
        <v>0</v>
      </c>
      <c r="H60" s="287">
        <v>0.23597</v>
      </c>
      <c r="I60" s="288">
        <f>E60*H60</f>
        <v>60.054365000000004</v>
      </c>
      <c r="J60" s="287">
        <v>0</v>
      </c>
      <c r="K60" s="288">
        <f>E60*J60</f>
        <v>0</v>
      </c>
      <c r="O60" s="280">
        <v>2</v>
      </c>
      <c r="AA60" s="249">
        <v>1</v>
      </c>
      <c r="AB60" s="249">
        <v>1</v>
      </c>
      <c r="AC60" s="249">
        <v>1</v>
      </c>
      <c r="AZ60" s="249">
        <v>1</v>
      </c>
      <c r="BA60" s="249">
        <f>IF(AZ60=1,G60,0)</f>
        <v>0</v>
      </c>
      <c r="BB60" s="249">
        <f>IF(AZ60=2,G60,0)</f>
        <v>0</v>
      </c>
      <c r="BC60" s="249">
        <f>IF(AZ60=3,G60,0)</f>
        <v>0</v>
      </c>
      <c r="BD60" s="249">
        <f>IF(AZ60=4,G60,0)</f>
        <v>0</v>
      </c>
      <c r="BE60" s="249">
        <f>IF(AZ60=5,G60,0)</f>
        <v>0</v>
      </c>
      <c r="CA60" s="280">
        <v>1</v>
      </c>
      <c r="CB60" s="280">
        <v>1</v>
      </c>
    </row>
    <row r="61" spans="1:15" ht="12.75">
      <c r="A61" s="289"/>
      <c r="B61" s="290"/>
      <c r="C61" s="291" t="s">
        <v>455</v>
      </c>
      <c r="D61" s="292"/>
      <c r="E61" s="292"/>
      <c r="F61" s="292"/>
      <c r="G61" s="293"/>
      <c r="I61" s="294"/>
      <c r="K61" s="294"/>
      <c r="L61" s="295" t="s">
        <v>455</v>
      </c>
      <c r="O61" s="280">
        <v>3</v>
      </c>
    </row>
    <row r="62" spans="1:57" ht="12.75">
      <c r="A62" s="304"/>
      <c r="B62" s="305" t="s">
        <v>96</v>
      </c>
      <c r="C62" s="306" t="s">
        <v>182</v>
      </c>
      <c r="D62" s="307"/>
      <c r="E62" s="308"/>
      <c r="F62" s="309"/>
      <c r="G62" s="310">
        <f>SUM(G59:G61)</f>
        <v>0</v>
      </c>
      <c r="H62" s="311"/>
      <c r="I62" s="312">
        <f>SUM(I59:I61)</f>
        <v>60.054365000000004</v>
      </c>
      <c r="J62" s="311"/>
      <c r="K62" s="312">
        <f>SUM(K59:K61)</f>
        <v>0</v>
      </c>
      <c r="O62" s="280">
        <v>4</v>
      </c>
      <c r="BA62" s="313">
        <f>SUM(BA59:BA61)</f>
        <v>0</v>
      </c>
      <c r="BB62" s="313">
        <f>SUM(BB59:BB61)</f>
        <v>0</v>
      </c>
      <c r="BC62" s="313">
        <f>SUM(BC59:BC61)</f>
        <v>0</v>
      </c>
      <c r="BD62" s="313">
        <f>SUM(BD59:BD61)</f>
        <v>0</v>
      </c>
      <c r="BE62" s="313">
        <f>SUM(BE59:BE61)</f>
        <v>0</v>
      </c>
    </row>
    <row r="63" spans="1:15" ht="12.75">
      <c r="A63" s="270" t="s">
        <v>93</v>
      </c>
      <c r="B63" s="271" t="s">
        <v>456</v>
      </c>
      <c r="C63" s="272" t="s">
        <v>457</v>
      </c>
      <c r="D63" s="273"/>
      <c r="E63" s="274"/>
      <c r="F63" s="274"/>
      <c r="G63" s="275"/>
      <c r="H63" s="276"/>
      <c r="I63" s="277"/>
      <c r="J63" s="278"/>
      <c r="K63" s="279"/>
      <c r="O63" s="280">
        <v>1</v>
      </c>
    </row>
    <row r="64" spans="1:80" ht="12.75">
      <c r="A64" s="281">
        <v>19</v>
      </c>
      <c r="B64" s="282" t="s">
        <v>459</v>
      </c>
      <c r="C64" s="283" t="s">
        <v>460</v>
      </c>
      <c r="D64" s="284" t="s">
        <v>146</v>
      </c>
      <c r="E64" s="285">
        <v>22.905</v>
      </c>
      <c r="F64" s="285">
        <v>0</v>
      </c>
      <c r="G64" s="286">
        <f>E64*F64</f>
        <v>0</v>
      </c>
      <c r="H64" s="287">
        <v>1.89077</v>
      </c>
      <c r="I64" s="288">
        <f>E64*H64</f>
        <v>43.30808685</v>
      </c>
      <c r="J64" s="287">
        <v>0</v>
      </c>
      <c r="K64" s="288">
        <f>E64*J64</f>
        <v>0</v>
      </c>
      <c r="O64" s="280">
        <v>2</v>
      </c>
      <c r="AA64" s="249">
        <v>1</v>
      </c>
      <c r="AB64" s="249">
        <v>1</v>
      </c>
      <c r="AC64" s="249">
        <v>1</v>
      </c>
      <c r="AZ64" s="249">
        <v>1</v>
      </c>
      <c r="BA64" s="249">
        <f>IF(AZ64=1,G64,0)</f>
        <v>0</v>
      </c>
      <c r="BB64" s="249">
        <f>IF(AZ64=2,G64,0)</f>
        <v>0</v>
      </c>
      <c r="BC64" s="249">
        <f>IF(AZ64=3,G64,0)</f>
        <v>0</v>
      </c>
      <c r="BD64" s="249">
        <f>IF(AZ64=4,G64,0)</f>
        <v>0</v>
      </c>
      <c r="BE64" s="249">
        <f>IF(AZ64=5,G64,0)</f>
        <v>0</v>
      </c>
      <c r="CA64" s="280">
        <v>1</v>
      </c>
      <c r="CB64" s="280">
        <v>1</v>
      </c>
    </row>
    <row r="65" spans="1:15" ht="12.75">
      <c r="A65" s="289"/>
      <c r="B65" s="296"/>
      <c r="C65" s="297" t="s">
        <v>544</v>
      </c>
      <c r="D65" s="298"/>
      <c r="E65" s="299">
        <v>22.905</v>
      </c>
      <c r="F65" s="300"/>
      <c r="G65" s="301"/>
      <c r="H65" s="302"/>
      <c r="I65" s="294"/>
      <c r="J65" s="303"/>
      <c r="K65" s="294"/>
      <c r="M65" s="295" t="s">
        <v>544</v>
      </c>
      <c r="O65" s="280"/>
    </row>
    <row r="66" spans="1:80" ht="12.75">
      <c r="A66" s="281">
        <v>20</v>
      </c>
      <c r="B66" s="282" t="s">
        <v>545</v>
      </c>
      <c r="C66" s="283" t="s">
        <v>546</v>
      </c>
      <c r="D66" s="284" t="s">
        <v>146</v>
      </c>
      <c r="E66" s="285">
        <v>0.7</v>
      </c>
      <c r="F66" s="285">
        <v>0</v>
      </c>
      <c r="G66" s="286">
        <f>E66*F66</f>
        <v>0</v>
      </c>
      <c r="H66" s="287">
        <v>2.355</v>
      </c>
      <c r="I66" s="288">
        <f>E66*H66</f>
        <v>1.6484999999999999</v>
      </c>
      <c r="J66" s="287">
        <v>0</v>
      </c>
      <c r="K66" s="288">
        <f>E66*J66</f>
        <v>0</v>
      </c>
      <c r="O66" s="280">
        <v>2</v>
      </c>
      <c r="AA66" s="249">
        <v>1</v>
      </c>
      <c r="AB66" s="249">
        <v>1</v>
      </c>
      <c r="AC66" s="249">
        <v>1</v>
      </c>
      <c r="AZ66" s="249">
        <v>1</v>
      </c>
      <c r="BA66" s="249">
        <f>IF(AZ66=1,G66,0)</f>
        <v>0</v>
      </c>
      <c r="BB66" s="249">
        <f>IF(AZ66=2,G66,0)</f>
        <v>0</v>
      </c>
      <c r="BC66" s="249">
        <f>IF(AZ66=3,G66,0)</f>
        <v>0</v>
      </c>
      <c r="BD66" s="249">
        <f>IF(AZ66=4,G66,0)</f>
        <v>0</v>
      </c>
      <c r="BE66" s="249">
        <f>IF(AZ66=5,G66,0)</f>
        <v>0</v>
      </c>
      <c r="CA66" s="280">
        <v>1</v>
      </c>
      <c r="CB66" s="280">
        <v>1</v>
      </c>
    </row>
    <row r="67" spans="1:15" ht="12.75">
      <c r="A67" s="289"/>
      <c r="B67" s="290"/>
      <c r="C67" s="291" t="s">
        <v>547</v>
      </c>
      <c r="D67" s="292"/>
      <c r="E67" s="292"/>
      <c r="F67" s="292"/>
      <c r="G67" s="293"/>
      <c r="I67" s="294"/>
      <c r="K67" s="294"/>
      <c r="L67" s="295" t="s">
        <v>547</v>
      </c>
      <c r="O67" s="280">
        <v>3</v>
      </c>
    </row>
    <row r="68" spans="1:15" ht="12.75">
      <c r="A68" s="289"/>
      <c r="B68" s="296"/>
      <c r="C68" s="297" t="s">
        <v>548</v>
      </c>
      <c r="D68" s="298"/>
      <c r="E68" s="299">
        <v>0.7</v>
      </c>
      <c r="F68" s="300"/>
      <c r="G68" s="301"/>
      <c r="H68" s="302"/>
      <c r="I68" s="294"/>
      <c r="J68" s="303"/>
      <c r="K68" s="294"/>
      <c r="M68" s="295" t="s">
        <v>548</v>
      </c>
      <c r="O68" s="280"/>
    </row>
    <row r="69" spans="1:80" ht="12.75">
      <c r="A69" s="281">
        <v>21</v>
      </c>
      <c r="B69" s="282" t="s">
        <v>549</v>
      </c>
      <c r="C69" s="283" t="s">
        <v>550</v>
      </c>
      <c r="D69" s="284" t="s">
        <v>174</v>
      </c>
      <c r="E69" s="285">
        <v>4.2</v>
      </c>
      <c r="F69" s="285">
        <v>0</v>
      </c>
      <c r="G69" s="286">
        <f>E69*F69</f>
        <v>0</v>
      </c>
      <c r="H69" s="287">
        <v>0.0048</v>
      </c>
      <c r="I69" s="288">
        <f>E69*H69</f>
        <v>0.020159999999999997</v>
      </c>
      <c r="J69" s="287">
        <v>0</v>
      </c>
      <c r="K69" s="288">
        <f>E69*J69</f>
        <v>0</v>
      </c>
      <c r="O69" s="280">
        <v>2</v>
      </c>
      <c r="AA69" s="249">
        <v>1</v>
      </c>
      <c r="AB69" s="249">
        <v>1</v>
      </c>
      <c r="AC69" s="249">
        <v>1</v>
      </c>
      <c r="AZ69" s="249">
        <v>1</v>
      </c>
      <c r="BA69" s="249">
        <f>IF(AZ69=1,G69,0)</f>
        <v>0</v>
      </c>
      <c r="BB69" s="249">
        <f>IF(AZ69=2,G69,0)</f>
        <v>0</v>
      </c>
      <c r="BC69" s="249">
        <f>IF(AZ69=3,G69,0)</f>
        <v>0</v>
      </c>
      <c r="BD69" s="249">
        <f>IF(AZ69=4,G69,0)</f>
        <v>0</v>
      </c>
      <c r="BE69" s="249">
        <f>IF(AZ69=5,G69,0)</f>
        <v>0</v>
      </c>
      <c r="CA69" s="280">
        <v>1</v>
      </c>
      <c r="CB69" s="280">
        <v>1</v>
      </c>
    </row>
    <row r="70" spans="1:15" ht="12.75">
      <c r="A70" s="289"/>
      <c r="B70" s="290"/>
      <c r="C70" s="291" t="s">
        <v>551</v>
      </c>
      <c r="D70" s="292"/>
      <c r="E70" s="292"/>
      <c r="F70" s="292"/>
      <c r="G70" s="293"/>
      <c r="I70" s="294"/>
      <c r="K70" s="294"/>
      <c r="L70" s="295" t="s">
        <v>551</v>
      </c>
      <c r="O70" s="280">
        <v>3</v>
      </c>
    </row>
    <row r="71" spans="1:15" ht="12.75">
      <c r="A71" s="289"/>
      <c r="B71" s="290"/>
      <c r="C71" s="291" t="s">
        <v>552</v>
      </c>
      <c r="D71" s="292"/>
      <c r="E71" s="292"/>
      <c r="F71" s="292"/>
      <c r="G71" s="293"/>
      <c r="I71" s="294"/>
      <c r="K71" s="294"/>
      <c r="L71" s="295" t="s">
        <v>552</v>
      </c>
      <c r="O71" s="280">
        <v>3</v>
      </c>
    </row>
    <row r="72" spans="1:15" ht="12.75">
      <c r="A72" s="289"/>
      <c r="B72" s="296"/>
      <c r="C72" s="297" t="s">
        <v>553</v>
      </c>
      <c r="D72" s="298"/>
      <c r="E72" s="299">
        <v>4.2</v>
      </c>
      <c r="F72" s="300"/>
      <c r="G72" s="301"/>
      <c r="H72" s="302"/>
      <c r="I72" s="294"/>
      <c r="J72" s="303"/>
      <c r="K72" s="294"/>
      <c r="M72" s="295" t="s">
        <v>553</v>
      </c>
      <c r="O72" s="280"/>
    </row>
    <row r="73" spans="1:57" ht="12.75">
      <c r="A73" s="304"/>
      <c r="B73" s="305" t="s">
        <v>96</v>
      </c>
      <c r="C73" s="306" t="s">
        <v>458</v>
      </c>
      <c r="D73" s="307"/>
      <c r="E73" s="308"/>
      <c r="F73" s="309"/>
      <c r="G73" s="310">
        <f>SUM(G63:G72)</f>
        <v>0</v>
      </c>
      <c r="H73" s="311"/>
      <c r="I73" s="312">
        <f>SUM(I63:I72)</f>
        <v>44.97674685</v>
      </c>
      <c r="J73" s="311"/>
      <c r="K73" s="312">
        <f>SUM(K63:K72)</f>
        <v>0</v>
      </c>
      <c r="O73" s="280">
        <v>4</v>
      </c>
      <c r="BA73" s="313">
        <f>SUM(BA63:BA72)</f>
        <v>0</v>
      </c>
      <c r="BB73" s="313">
        <f>SUM(BB63:BB72)</f>
        <v>0</v>
      </c>
      <c r="BC73" s="313">
        <f>SUM(BC63:BC72)</f>
        <v>0</v>
      </c>
      <c r="BD73" s="313">
        <f>SUM(BD63:BD72)</f>
        <v>0</v>
      </c>
      <c r="BE73" s="313">
        <f>SUM(BE63:BE72)</f>
        <v>0</v>
      </c>
    </row>
    <row r="74" spans="1:15" ht="12.75">
      <c r="A74" s="270" t="s">
        <v>93</v>
      </c>
      <c r="B74" s="271" t="s">
        <v>554</v>
      </c>
      <c r="C74" s="272" t="s">
        <v>555</v>
      </c>
      <c r="D74" s="273"/>
      <c r="E74" s="274"/>
      <c r="F74" s="274"/>
      <c r="G74" s="275"/>
      <c r="H74" s="276"/>
      <c r="I74" s="277"/>
      <c r="J74" s="278"/>
      <c r="K74" s="279"/>
      <c r="O74" s="280">
        <v>1</v>
      </c>
    </row>
    <row r="75" spans="1:80" ht="12.75">
      <c r="A75" s="281">
        <v>22</v>
      </c>
      <c r="B75" s="282" t="s">
        <v>557</v>
      </c>
      <c r="C75" s="283" t="s">
        <v>558</v>
      </c>
      <c r="D75" s="284" t="s">
        <v>185</v>
      </c>
      <c r="E75" s="285">
        <v>254.5</v>
      </c>
      <c r="F75" s="285">
        <v>0</v>
      </c>
      <c r="G75" s="286">
        <f>E75*F75</f>
        <v>0</v>
      </c>
      <c r="H75" s="287">
        <v>0</v>
      </c>
      <c r="I75" s="288">
        <f>E75*H75</f>
        <v>0</v>
      </c>
      <c r="J75" s="287">
        <v>0</v>
      </c>
      <c r="K75" s="288">
        <f>E75*J75</f>
        <v>0</v>
      </c>
      <c r="O75" s="280">
        <v>2</v>
      </c>
      <c r="AA75" s="249">
        <v>1</v>
      </c>
      <c r="AB75" s="249">
        <v>0</v>
      </c>
      <c r="AC75" s="249">
        <v>0</v>
      </c>
      <c r="AZ75" s="249">
        <v>1</v>
      </c>
      <c r="BA75" s="249">
        <f>IF(AZ75=1,G75,0)</f>
        <v>0</v>
      </c>
      <c r="BB75" s="249">
        <f>IF(AZ75=2,G75,0)</f>
        <v>0</v>
      </c>
      <c r="BC75" s="249">
        <f>IF(AZ75=3,G75,0)</f>
        <v>0</v>
      </c>
      <c r="BD75" s="249">
        <f>IF(AZ75=4,G75,0)</f>
        <v>0</v>
      </c>
      <c r="BE75" s="249">
        <f>IF(AZ75=5,G75,0)</f>
        <v>0</v>
      </c>
      <c r="CA75" s="280">
        <v>1</v>
      </c>
      <c r="CB75" s="280">
        <v>0</v>
      </c>
    </row>
    <row r="76" spans="1:15" ht="22.5">
      <c r="A76" s="289"/>
      <c r="B76" s="290"/>
      <c r="C76" s="291" t="s">
        <v>559</v>
      </c>
      <c r="D76" s="292"/>
      <c r="E76" s="292"/>
      <c r="F76" s="292"/>
      <c r="G76" s="293"/>
      <c r="I76" s="294"/>
      <c r="K76" s="294"/>
      <c r="L76" s="295" t="s">
        <v>559</v>
      </c>
      <c r="O76" s="280">
        <v>3</v>
      </c>
    </row>
    <row r="77" spans="1:80" ht="22.5">
      <c r="A77" s="281">
        <v>23</v>
      </c>
      <c r="B77" s="282" t="s">
        <v>560</v>
      </c>
      <c r="C77" s="283" t="s">
        <v>561</v>
      </c>
      <c r="D77" s="284" t="s">
        <v>185</v>
      </c>
      <c r="E77" s="285">
        <v>254.5</v>
      </c>
      <c r="F77" s="285">
        <v>0</v>
      </c>
      <c r="G77" s="286">
        <f>E77*F77</f>
        <v>0</v>
      </c>
      <c r="H77" s="287">
        <v>0</v>
      </c>
      <c r="I77" s="288">
        <f>E77*H77</f>
        <v>0</v>
      </c>
      <c r="J77" s="287">
        <v>0</v>
      </c>
      <c r="K77" s="288">
        <f>E77*J77</f>
        <v>0</v>
      </c>
      <c r="O77" s="280">
        <v>2</v>
      </c>
      <c r="AA77" s="249">
        <v>1</v>
      </c>
      <c r="AB77" s="249">
        <v>0</v>
      </c>
      <c r="AC77" s="249">
        <v>0</v>
      </c>
      <c r="AZ77" s="249">
        <v>1</v>
      </c>
      <c r="BA77" s="249">
        <f>IF(AZ77=1,G77,0)</f>
        <v>0</v>
      </c>
      <c r="BB77" s="249">
        <f>IF(AZ77=2,G77,0)</f>
        <v>0</v>
      </c>
      <c r="BC77" s="249">
        <f>IF(AZ77=3,G77,0)</f>
        <v>0</v>
      </c>
      <c r="BD77" s="249">
        <f>IF(AZ77=4,G77,0)</f>
        <v>0</v>
      </c>
      <c r="BE77" s="249">
        <f>IF(AZ77=5,G77,0)</f>
        <v>0</v>
      </c>
      <c r="CA77" s="280">
        <v>1</v>
      </c>
      <c r="CB77" s="280">
        <v>0</v>
      </c>
    </row>
    <row r="78" spans="1:15" ht="22.5">
      <c r="A78" s="289"/>
      <c r="B78" s="290"/>
      <c r="C78" s="291" t="s">
        <v>562</v>
      </c>
      <c r="D78" s="292"/>
      <c r="E78" s="292"/>
      <c r="F78" s="292"/>
      <c r="G78" s="293"/>
      <c r="I78" s="294"/>
      <c r="K78" s="294"/>
      <c r="L78" s="295" t="s">
        <v>562</v>
      </c>
      <c r="O78" s="280">
        <v>3</v>
      </c>
    </row>
    <row r="79" spans="1:80" ht="22.5">
      <c r="A79" s="281">
        <v>24</v>
      </c>
      <c r="B79" s="282" t="s">
        <v>563</v>
      </c>
      <c r="C79" s="283" t="s">
        <v>564</v>
      </c>
      <c r="D79" s="284" t="s">
        <v>185</v>
      </c>
      <c r="E79" s="285">
        <v>150</v>
      </c>
      <c r="F79" s="285">
        <v>0</v>
      </c>
      <c r="G79" s="286">
        <f>E79*F79</f>
        <v>0</v>
      </c>
      <c r="H79" s="287">
        <v>0</v>
      </c>
      <c r="I79" s="288">
        <f>E79*H79</f>
        <v>0</v>
      </c>
      <c r="J79" s="287"/>
      <c r="K79" s="288">
        <f>E79*J79</f>
        <v>0</v>
      </c>
      <c r="O79" s="280">
        <v>2</v>
      </c>
      <c r="AA79" s="249">
        <v>12</v>
      </c>
      <c r="AB79" s="249">
        <v>0</v>
      </c>
      <c r="AC79" s="249">
        <v>3</v>
      </c>
      <c r="AZ79" s="249">
        <v>1</v>
      </c>
      <c r="BA79" s="249">
        <f>IF(AZ79=1,G79,0)</f>
        <v>0</v>
      </c>
      <c r="BB79" s="249">
        <f>IF(AZ79=2,G79,0)</f>
        <v>0</v>
      </c>
      <c r="BC79" s="249">
        <f>IF(AZ79=3,G79,0)</f>
        <v>0</v>
      </c>
      <c r="BD79" s="249">
        <f>IF(AZ79=4,G79,0)</f>
        <v>0</v>
      </c>
      <c r="BE79" s="249">
        <f>IF(AZ79=5,G79,0)</f>
        <v>0</v>
      </c>
      <c r="CA79" s="280">
        <v>12</v>
      </c>
      <c r="CB79" s="280">
        <v>0</v>
      </c>
    </row>
    <row r="80" spans="1:15" ht="12.75">
      <c r="A80" s="289"/>
      <c r="B80" s="290"/>
      <c r="C80" s="291"/>
      <c r="D80" s="292"/>
      <c r="E80" s="292"/>
      <c r="F80" s="292"/>
      <c r="G80" s="293"/>
      <c r="I80" s="294"/>
      <c r="K80" s="294"/>
      <c r="L80" s="295"/>
      <c r="O80" s="280">
        <v>3</v>
      </c>
    </row>
    <row r="81" spans="1:80" ht="22.5">
      <c r="A81" s="281">
        <v>25</v>
      </c>
      <c r="B81" s="282" t="s">
        <v>565</v>
      </c>
      <c r="C81" s="283" t="s">
        <v>566</v>
      </c>
      <c r="D81" s="284" t="s">
        <v>567</v>
      </c>
      <c r="E81" s="285">
        <v>4</v>
      </c>
      <c r="F81" s="285">
        <v>0</v>
      </c>
      <c r="G81" s="286">
        <f>E81*F81</f>
        <v>0</v>
      </c>
      <c r="H81" s="287">
        <v>0</v>
      </c>
      <c r="I81" s="288">
        <f>E81*H81</f>
        <v>0</v>
      </c>
      <c r="J81" s="287"/>
      <c r="K81" s="288">
        <f>E81*J81</f>
        <v>0</v>
      </c>
      <c r="O81" s="280">
        <v>2</v>
      </c>
      <c r="AA81" s="249">
        <v>12</v>
      </c>
      <c r="AB81" s="249">
        <v>0</v>
      </c>
      <c r="AC81" s="249">
        <v>48</v>
      </c>
      <c r="AZ81" s="249">
        <v>1</v>
      </c>
      <c r="BA81" s="249">
        <f>IF(AZ81=1,G81,0)</f>
        <v>0</v>
      </c>
      <c r="BB81" s="249">
        <f>IF(AZ81=2,G81,0)</f>
        <v>0</v>
      </c>
      <c r="BC81" s="249">
        <f>IF(AZ81=3,G81,0)</f>
        <v>0</v>
      </c>
      <c r="BD81" s="249">
        <f>IF(AZ81=4,G81,0)</f>
        <v>0</v>
      </c>
      <c r="BE81" s="249">
        <f>IF(AZ81=5,G81,0)</f>
        <v>0</v>
      </c>
      <c r="CA81" s="280">
        <v>12</v>
      </c>
      <c r="CB81" s="280">
        <v>0</v>
      </c>
    </row>
    <row r="82" spans="1:57" ht="12.75">
      <c r="A82" s="304"/>
      <c r="B82" s="305" t="s">
        <v>96</v>
      </c>
      <c r="C82" s="306" t="s">
        <v>556</v>
      </c>
      <c r="D82" s="307"/>
      <c r="E82" s="308"/>
      <c r="F82" s="309"/>
      <c r="G82" s="310">
        <f>SUM(G74:G81)</f>
        <v>0</v>
      </c>
      <c r="H82" s="311"/>
      <c r="I82" s="312">
        <f>SUM(I74:I81)</f>
        <v>0</v>
      </c>
      <c r="J82" s="311"/>
      <c r="K82" s="312">
        <f>SUM(K74:K81)</f>
        <v>0</v>
      </c>
      <c r="O82" s="280">
        <v>4</v>
      </c>
      <c r="BA82" s="313">
        <f>SUM(BA74:BA81)</f>
        <v>0</v>
      </c>
      <c r="BB82" s="313">
        <f>SUM(BB74:BB81)</f>
        <v>0</v>
      </c>
      <c r="BC82" s="313">
        <f>SUM(BC74:BC81)</f>
        <v>0</v>
      </c>
      <c r="BD82" s="313">
        <f>SUM(BD74:BD81)</f>
        <v>0</v>
      </c>
      <c r="BE82" s="313">
        <f>SUM(BE74:BE81)</f>
        <v>0</v>
      </c>
    </row>
    <row r="83" spans="1:15" ht="12.75">
      <c r="A83" s="270" t="s">
        <v>93</v>
      </c>
      <c r="B83" s="271" t="s">
        <v>462</v>
      </c>
      <c r="C83" s="272" t="s">
        <v>463</v>
      </c>
      <c r="D83" s="273"/>
      <c r="E83" s="274"/>
      <c r="F83" s="274"/>
      <c r="G83" s="275"/>
      <c r="H83" s="276"/>
      <c r="I83" s="277"/>
      <c r="J83" s="278"/>
      <c r="K83" s="279"/>
      <c r="O83" s="280">
        <v>1</v>
      </c>
    </row>
    <row r="84" spans="1:80" ht="22.5">
      <c r="A84" s="281">
        <v>26</v>
      </c>
      <c r="B84" s="282" t="s">
        <v>568</v>
      </c>
      <c r="C84" s="283" t="s">
        <v>569</v>
      </c>
      <c r="D84" s="284" t="s">
        <v>185</v>
      </c>
      <c r="E84" s="285">
        <v>254.5</v>
      </c>
      <c r="F84" s="285">
        <v>0</v>
      </c>
      <c r="G84" s="286">
        <f>E84*F84</f>
        <v>0</v>
      </c>
      <c r="H84" s="287">
        <v>0.0051</v>
      </c>
      <c r="I84" s="288">
        <f>E84*H84</f>
        <v>1.2979500000000002</v>
      </c>
      <c r="J84" s="287"/>
      <c r="K84" s="288">
        <f>E84*J84</f>
        <v>0</v>
      </c>
      <c r="O84" s="280">
        <v>2</v>
      </c>
      <c r="AA84" s="249">
        <v>12</v>
      </c>
      <c r="AB84" s="249">
        <v>0</v>
      </c>
      <c r="AC84" s="249">
        <v>49</v>
      </c>
      <c r="AZ84" s="249">
        <v>1</v>
      </c>
      <c r="BA84" s="249">
        <f>IF(AZ84=1,G84,0)</f>
        <v>0</v>
      </c>
      <c r="BB84" s="249">
        <f>IF(AZ84=2,G84,0)</f>
        <v>0</v>
      </c>
      <c r="BC84" s="249">
        <f>IF(AZ84=3,G84,0)</f>
        <v>0</v>
      </c>
      <c r="BD84" s="249">
        <f>IF(AZ84=4,G84,0)</f>
        <v>0</v>
      </c>
      <c r="BE84" s="249">
        <f>IF(AZ84=5,G84,0)</f>
        <v>0</v>
      </c>
      <c r="CA84" s="280">
        <v>12</v>
      </c>
      <c r="CB84" s="280">
        <v>0</v>
      </c>
    </row>
    <row r="85" spans="1:57" ht="12.75">
      <c r="A85" s="304"/>
      <c r="B85" s="305" t="s">
        <v>96</v>
      </c>
      <c r="C85" s="306" t="s">
        <v>464</v>
      </c>
      <c r="D85" s="307"/>
      <c r="E85" s="308"/>
      <c r="F85" s="309"/>
      <c r="G85" s="310">
        <f>SUM(G83:G84)</f>
        <v>0</v>
      </c>
      <c r="H85" s="311"/>
      <c r="I85" s="312">
        <f>SUM(I83:I84)</f>
        <v>1.2979500000000002</v>
      </c>
      <c r="J85" s="311"/>
      <c r="K85" s="312">
        <f>SUM(K83:K84)</f>
        <v>0</v>
      </c>
      <c r="O85" s="280">
        <v>4</v>
      </c>
      <c r="BA85" s="313">
        <f>SUM(BA83:BA84)</f>
        <v>0</v>
      </c>
      <c r="BB85" s="313">
        <f>SUM(BB83:BB84)</f>
        <v>0</v>
      </c>
      <c r="BC85" s="313">
        <f>SUM(BC83:BC84)</f>
        <v>0</v>
      </c>
      <c r="BD85" s="313">
        <f>SUM(BD83:BD84)</f>
        <v>0</v>
      </c>
      <c r="BE85" s="313">
        <f>SUM(BE83:BE84)</f>
        <v>0</v>
      </c>
    </row>
    <row r="86" spans="1:15" ht="12.75">
      <c r="A86" s="270" t="s">
        <v>93</v>
      </c>
      <c r="B86" s="271" t="s">
        <v>570</v>
      </c>
      <c r="C86" s="272" t="s">
        <v>571</v>
      </c>
      <c r="D86" s="273"/>
      <c r="E86" s="274"/>
      <c r="F86" s="274"/>
      <c r="G86" s="275"/>
      <c r="H86" s="276"/>
      <c r="I86" s="277"/>
      <c r="J86" s="278"/>
      <c r="K86" s="279"/>
      <c r="O86" s="280">
        <v>1</v>
      </c>
    </row>
    <row r="87" spans="1:80" ht="12.75">
      <c r="A87" s="281">
        <v>27</v>
      </c>
      <c r="B87" s="282" t="s">
        <v>573</v>
      </c>
      <c r="C87" s="283" t="s">
        <v>574</v>
      </c>
      <c r="D87" s="284" t="s">
        <v>141</v>
      </c>
      <c r="E87" s="285">
        <v>23</v>
      </c>
      <c r="F87" s="285">
        <v>0</v>
      </c>
      <c r="G87" s="286">
        <f>E87*F87</f>
        <v>0</v>
      </c>
      <c r="H87" s="287">
        <v>0</v>
      </c>
      <c r="I87" s="288">
        <f>E87*H87</f>
        <v>0</v>
      </c>
      <c r="J87" s="287">
        <v>0</v>
      </c>
      <c r="K87" s="288">
        <f>E87*J87</f>
        <v>0</v>
      </c>
      <c r="O87" s="280">
        <v>2</v>
      </c>
      <c r="AA87" s="249">
        <v>1</v>
      </c>
      <c r="AB87" s="249">
        <v>1</v>
      </c>
      <c r="AC87" s="249">
        <v>1</v>
      </c>
      <c r="AZ87" s="249">
        <v>1</v>
      </c>
      <c r="BA87" s="249">
        <f>IF(AZ87=1,G87,0)</f>
        <v>0</v>
      </c>
      <c r="BB87" s="249">
        <f>IF(AZ87=2,G87,0)</f>
        <v>0</v>
      </c>
      <c r="BC87" s="249">
        <f>IF(AZ87=3,G87,0)</f>
        <v>0</v>
      </c>
      <c r="BD87" s="249">
        <f>IF(AZ87=4,G87,0)</f>
        <v>0</v>
      </c>
      <c r="BE87" s="249">
        <f>IF(AZ87=5,G87,0)</f>
        <v>0</v>
      </c>
      <c r="CA87" s="280">
        <v>1</v>
      </c>
      <c r="CB87" s="280">
        <v>1</v>
      </c>
    </row>
    <row r="88" spans="1:15" ht="22.5">
      <c r="A88" s="289"/>
      <c r="B88" s="290"/>
      <c r="C88" s="291" t="s">
        <v>575</v>
      </c>
      <c r="D88" s="292"/>
      <c r="E88" s="292"/>
      <c r="F88" s="292"/>
      <c r="G88" s="293"/>
      <c r="I88" s="294"/>
      <c r="K88" s="294"/>
      <c r="L88" s="295" t="s">
        <v>575</v>
      </c>
      <c r="O88" s="280">
        <v>3</v>
      </c>
    </row>
    <row r="89" spans="1:15" ht="22.5">
      <c r="A89" s="289"/>
      <c r="B89" s="290"/>
      <c r="C89" s="291" t="s">
        <v>576</v>
      </c>
      <c r="D89" s="292"/>
      <c r="E89" s="292"/>
      <c r="F89" s="292"/>
      <c r="G89" s="293"/>
      <c r="I89" s="294"/>
      <c r="K89" s="294"/>
      <c r="L89" s="295" t="s">
        <v>576</v>
      </c>
      <c r="O89" s="280">
        <v>3</v>
      </c>
    </row>
    <row r="90" spans="1:15" ht="12.75">
      <c r="A90" s="289"/>
      <c r="B90" s="290"/>
      <c r="C90" s="291" t="s">
        <v>577</v>
      </c>
      <c r="D90" s="292"/>
      <c r="E90" s="292"/>
      <c r="F90" s="292"/>
      <c r="G90" s="293"/>
      <c r="I90" s="294"/>
      <c r="K90" s="294"/>
      <c r="L90" s="295" t="s">
        <v>577</v>
      </c>
      <c r="O90" s="280">
        <v>3</v>
      </c>
    </row>
    <row r="91" spans="1:15" ht="12.75">
      <c r="A91" s="289"/>
      <c r="B91" s="290"/>
      <c r="C91" s="291" t="s">
        <v>578</v>
      </c>
      <c r="D91" s="292"/>
      <c r="E91" s="292"/>
      <c r="F91" s="292"/>
      <c r="G91" s="293"/>
      <c r="I91" s="294"/>
      <c r="K91" s="294"/>
      <c r="L91" s="295" t="s">
        <v>578</v>
      </c>
      <c r="O91" s="280">
        <v>3</v>
      </c>
    </row>
    <row r="92" spans="1:15" ht="12.75">
      <c r="A92" s="289"/>
      <c r="B92" s="290"/>
      <c r="C92" s="291" t="s">
        <v>579</v>
      </c>
      <c r="D92" s="292"/>
      <c r="E92" s="292"/>
      <c r="F92" s="292"/>
      <c r="G92" s="293"/>
      <c r="I92" s="294"/>
      <c r="K92" s="294"/>
      <c r="L92" s="295" t="s">
        <v>579</v>
      </c>
      <c r="O92" s="280">
        <v>3</v>
      </c>
    </row>
    <row r="93" spans="1:80" ht="12.75">
      <c r="A93" s="281">
        <v>28</v>
      </c>
      <c r="B93" s="282" t="s">
        <v>580</v>
      </c>
      <c r="C93" s="283" t="s">
        <v>581</v>
      </c>
      <c r="D93" s="284" t="s">
        <v>141</v>
      </c>
      <c r="E93" s="285">
        <v>23</v>
      </c>
      <c r="F93" s="285">
        <v>0</v>
      </c>
      <c r="G93" s="286">
        <f>E93*F93</f>
        <v>0</v>
      </c>
      <c r="H93" s="287">
        <v>0.118</v>
      </c>
      <c r="I93" s="288">
        <f>E93*H93</f>
        <v>2.714</v>
      </c>
      <c r="J93" s="287">
        <v>0</v>
      </c>
      <c r="K93" s="288">
        <f>E93*J93</f>
        <v>0</v>
      </c>
      <c r="O93" s="280">
        <v>2</v>
      </c>
      <c r="AA93" s="249">
        <v>1</v>
      </c>
      <c r="AB93" s="249">
        <v>1</v>
      </c>
      <c r="AC93" s="249">
        <v>1</v>
      </c>
      <c r="AZ93" s="249">
        <v>1</v>
      </c>
      <c r="BA93" s="249">
        <f>IF(AZ93=1,G93,0)</f>
        <v>0</v>
      </c>
      <c r="BB93" s="249">
        <f>IF(AZ93=2,G93,0)</f>
        <v>0</v>
      </c>
      <c r="BC93" s="249">
        <f>IF(AZ93=3,G93,0)</f>
        <v>0</v>
      </c>
      <c r="BD93" s="249">
        <f>IF(AZ93=4,G93,0)</f>
        <v>0</v>
      </c>
      <c r="BE93" s="249">
        <f>IF(AZ93=5,G93,0)</f>
        <v>0</v>
      </c>
      <c r="CA93" s="280">
        <v>1</v>
      </c>
      <c r="CB93" s="280">
        <v>1</v>
      </c>
    </row>
    <row r="94" spans="1:15" ht="22.5">
      <c r="A94" s="289"/>
      <c r="B94" s="290"/>
      <c r="C94" s="291" t="s">
        <v>582</v>
      </c>
      <c r="D94" s="292"/>
      <c r="E94" s="292"/>
      <c r="F94" s="292"/>
      <c r="G94" s="293"/>
      <c r="I94" s="294"/>
      <c r="K94" s="294"/>
      <c r="L94" s="295" t="s">
        <v>582</v>
      </c>
      <c r="O94" s="280">
        <v>3</v>
      </c>
    </row>
    <row r="95" spans="1:80" ht="22.5">
      <c r="A95" s="281">
        <v>29</v>
      </c>
      <c r="B95" s="282" t="s">
        <v>583</v>
      </c>
      <c r="C95" s="283" t="s">
        <v>584</v>
      </c>
      <c r="D95" s="284" t="s">
        <v>141</v>
      </c>
      <c r="E95" s="285">
        <v>23</v>
      </c>
      <c r="F95" s="285">
        <v>0</v>
      </c>
      <c r="G95" s="286">
        <f>E95*F95</f>
        <v>0</v>
      </c>
      <c r="H95" s="287">
        <v>0.0036</v>
      </c>
      <c r="I95" s="288">
        <f>E95*H95</f>
        <v>0.0828</v>
      </c>
      <c r="J95" s="287"/>
      <c r="K95" s="288">
        <f>E95*J95</f>
        <v>0</v>
      </c>
      <c r="O95" s="280">
        <v>2</v>
      </c>
      <c r="AA95" s="249">
        <v>12</v>
      </c>
      <c r="AB95" s="249">
        <v>0</v>
      </c>
      <c r="AC95" s="249">
        <v>6</v>
      </c>
      <c r="AZ95" s="249">
        <v>1</v>
      </c>
      <c r="BA95" s="249">
        <f>IF(AZ95=1,G95,0)</f>
        <v>0</v>
      </c>
      <c r="BB95" s="249">
        <f>IF(AZ95=2,G95,0)</f>
        <v>0</v>
      </c>
      <c r="BC95" s="249">
        <f>IF(AZ95=3,G95,0)</f>
        <v>0</v>
      </c>
      <c r="BD95" s="249">
        <f>IF(AZ95=4,G95,0)</f>
        <v>0</v>
      </c>
      <c r="BE95" s="249">
        <f>IF(AZ95=5,G95,0)</f>
        <v>0</v>
      </c>
      <c r="CA95" s="280">
        <v>12</v>
      </c>
      <c r="CB95" s="280">
        <v>0</v>
      </c>
    </row>
    <row r="96" spans="1:80" ht="22.5">
      <c r="A96" s="281">
        <v>30</v>
      </c>
      <c r="B96" s="282" t="s">
        <v>585</v>
      </c>
      <c r="C96" s="283" t="s">
        <v>586</v>
      </c>
      <c r="D96" s="284" t="s">
        <v>141</v>
      </c>
      <c r="E96" s="285">
        <v>23</v>
      </c>
      <c r="F96" s="285">
        <v>0</v>
      </c>
      <c r="G96" s="286">
        <f>E96*F96</f>
        <v>0</v>
      </c>
      <c r="H96" s="287">
        <v>0.0031</v>
      </c>
      <c r="I96" s="288">
        <f>E96*H96</f>
        <v>0.0713</v>
      </c>
      <c r="J96" s="287"/>
      <c r="K96" s="288">
        <f>E96*J96</f>
        <v>0</v>
      </c>
      <c r="O96" s="280">
        <v>2</v>
      </c>
      <c r="AA96" s="249">
        <v>12</v>
      </c>
      <c r="AB96" s="249">
        <v>0</v>
      </c>
      <c r="AC96" s="249">
        <v>7</v>
      </c>
      <c r="AZ96" s="249">
        <v>1</v>
      </c>
      <c r="BA96" s="249">
        <f>IF(AZ96=1,G96,0)</f>
        <v>0</v>
      </c>
      <c r="BB96" s="249">
        <f>IF(AZ96=2,G96,0)</f>
        <v>0</v>
      </c>
      <c r="BC96" s="249">
        <f>IF(AZ96=3,G96,0)</f>
        <v>0</v>
      </c>
      <c r="BD96" s="249">
        <f>IF(AZ96=4,G96,0)</f>
        <v>0</v>
      </c>
      <c r="BE96" s="249">
        <f>IF(AZ96=5,G96,0)</f>
        <v>0</v>
      </c>
      <c r="CA96" s="280">
        <v>12</v>
      </c>
      <c r="CB96" s="280">
        <v>0</v>
      </c>
    </row>
    <row r="97" spans="1:80" ht="12.75">
      <c r="A97" s="281">
        <v>31</v>
      </c>
      <c r="B97" s="282" t="s">
        <v>587</v>
      </c>
      <c r="C97" s="283" t="s">
        <v>588</v>
      </c>
      <c r="D97" s="284" t="s">
        <v>141</v>
      </c>
      <c r="E97" s="285">
        <v>23</v>
      </c>
      <c r="F97" s="285">
        <v>0</v>
      </c>
      <c r="G97" s="286">
        <f>E97*F97</f>
        <v>0</v>
      </c>
      <c r="H97" s="287">
        <v>0.0065</v>
      </c>
      <c r="I97" s="288">
        <f>E97*H97</f>
        <v>0.1495</v>
      </c>
      <c r="J97" s="287"/>
      <c r="K97" s="288">
        <f>E97*J97</f>
        <v>0</v>
      </c>
      <c r="O97" s="280">
        <v>2</v>
      </c>
      <c r="AA97" s="249">
        <v>12</v>
      </c>
      <c r="AB97" s="249">
        <v>0</v>
      </c>
      <c r="AC97" s="249">
        <v>8</v>
      </c>
      <c r="AZ97" s="249">
        <v>1</v>
      </c>
      <c r="BA97" s="249">
        <f>IF(AZ97=1,G97,0)</f>
        <v>0</v>
      </c>
      <c r="BB97" s="249">
        <f>IF(AZ97=2,G97,0)</f>
        <v>0</v>
      </c>
      <c r="BC97" s="249">
        <f>IF(AZ97=3,G97,0)</f>
        <v>0</v>
      </c>
      <c r="BD97" s="249">
        <f>IF(AZ97=4,G97,0)</f>
        <v>0</v>
      </c>
      <c r="BE97" s="249">
        <f>IF(AZ97=5,G97,0)</f>
        <v>0</v>
      </c>
      <c r="CA97" s="280">
        <v>12</v>
      </c>
      <c r="CB97" s="280">
        <v>0</v>
      </c>
    </row>
    <row r="98" spans="1:15" ht="22.5">
      <c r="A98" s="289"/>
      <c r="B98" s="290"/>
      <c r="C98" s="291" t="s">
        <v>589</v>
      </c>
      <c r="D98" s="292"/>
      <c r="E98" s="292"/>
      <c r="F98" s="292"/>
      <c r="G98" s="293"/>
      <c r="I98" s="294"/>
      <c r="K98" s="294"/>
      <c r="L98" s="295" t="s">
        <v>589</v>
      </c>
      <c r="O98" s="280">
        <v>3</v>
      </c>
    </row>
    <row r="99" spans="1:80" ht="22.5">
      <c r="A99" s="281">
        <v>32</v>
      </c>
      <c r="B99" s="282" t="s">
        <v>590</v>
      </c>
      <c r="C99" s="283" t="s">
        <v>591</v>
      </c>
      <c r="D99" s="284" t="s">
        <v>141</v>
      </c>
      <c r="E99" s="285">
        <v>23</v>
      </c>
      <c r="F99" s="285">
        <v>0</v>
      </c>
      <c r="G99" s="286">
        <f>E99*F99</f>
        <v>0</v>
      </c>
      <c r="H99" s="287">
        <v>0.0006</v>
      </c>
      <c r="I99" s="288">
        <f>E99*H99</f>
        <v>0.013799999999999998</v>
      </c>
      <c r="J99" s="287"/>
      <c r="K99" s="288">
        <f>E99*J99</f>
        <v>0</v>
      </c>
      <c r="O99" s="280">
        <v>2</v>
      </c>
      <c r="AA99" s="249">
        <v>12</v>
      </c>
      <c r="AB99" s="249">
        <v>0</v>
      </c>
      <c r="AC99" s="249">
        <v>9</v>
      </c>
      <c r="AZ99" s="249">
        <v>1</v>
      </c>
      <c r="BA99" s="249">
        <f>IF(AZ99=1,G99,0)</f>
        <v>0</v>
      </c>
      <c r="BB99" s="249">
        <f>IF(AZ99=2,G99,0)</f>
        <v>0</v>
      </c>
      <c r="BC99" s="249">
        <f>IF(AZ99=3,G99,0)</f>
        <v>0</v>
      </c>
      <c r="BD99" s="249">
        <f>IF(AZ99=4,G99,0)</f>
        <v>0</v>
      </c>
      <c r="BE99" s="249">
        <f>IF(AZ99=5,G99,0)</f>
        <v>0</v>
      </c>
      <c r="CA99" s="280">
        <v>12</v>
      </c>
      <c r="CB99" s="280">
        <v>0</v>
      </c>
    </row>
    <row r="100" spans="1:15" ht="12.75">
      <c r="A100" s="289"/>
      <c r="B100" s="290"/>
      <c r="C100" s="291" t="s">
        <v>592</v>
      </c>
      <c r="D100" s="292"/>
      <c r="E100" s="292"/>
      <c r="F100" s="292"/>
      <c r="G100" s="293"/>
      <c r="I100" s="294"/>
      <c r="K100" s="294"/>
      <c r="L100" s="295" t="s">
        <v>592</v>
      </c>
      <c r="O100" s="280">
        <v>3</v>
      </c>
    </row>
    <row r="101" spans="1:80" ht="22.5">
      <c r="A101" s="281">
        <v>33</v>
      </c>
      <c r="B101" s="282" t="s">
        <v>593</v>
      </c>
      <c r="C101" s="283" t="s">
        <v>594</v>
      </c>
      <c r="D101" s="284" t="s">
        <v>141</v>
      </c>
      <c r="E101" s="285">
        <v>23</v>
      </c>
      <c r="F101" s="285">
        <v>0</v>
      </c>
      <c r="G101" s="286">
        <f>E101*F101</f>
        <v>0</v>
      </c>
      <c r="H101" s="287">
        <v>0.0035</v>
      </c>
      <c r="I101" s="288">
        <f>E101*H101</f>
        <v>0.0805</v>
      </c>
      <c r="J101" s="287"/>
      <c r="K101" s="288">
        <f>E101*J101</f>
        <v>0</v>
      </c>
      <c r="O101" s="280">
        <v>2</v>
      </c>
      <c r="AA101" s="249">
        <v>12</v>
      </c>
      <c r="AB101" s="249">
        <v>0</v>
      </c>
      <c r="AC101" s="249">
        <v>10</v>
      </c>
      <c r="AZ101" s="249">
        <v>1</v>
      </c>
      <c r="BA101" s="249">
        <f>IF(AZ101=1,G101,0)</f>
        <v>0</v>
      </c>
      <c r="BB101" s="249">
        <f>IF(AZ101=2,G101,0)</f>
        <v>0</v>
      </c>
      <c r="BC101" s="249">
        <f>IF(AZ101=3,G101,0)</f>
        <v>0</v>
      </c>
      <c r="BD101" s="249">
        <f>IF(AZ101=4,G101,0)</f>
        <v>0</v>
      </c>
      <c r="BE101" s="249">
        <f>IF(AZ101=5,G101,0)</f>
        <v>0</v>
      </c>
      <c r="CA101" s="280">
        <v>12</v>
      </c>
      <c r="CB101" s="280">
        <v>0</v>
      </c>
    </row>
    <row r="102" spans="1:15" ht="12.75">
      <c r="A102" s="289"/>
      <c r="B102" s="290"/>
      <c r="C102" s="291" t="s">
        <v>595</v>
      </c>
      <c r="D102" s="292"/>
      <c r="E102" s="292"/>
      <c r="F102" s="292"/>
      <c r="G102" s="293"/>
      <c r="I102" s="294"/>
      <c r="K102" s="294"/>
      <c r="L102" s="295" t="s">
        <v>595</v>
      </c>
      <c r="O102" s="280">
        <v>3</v>
      </c>
    </row>
    <row r="103" spans="1:57" ht="12.75">
      <c r="A103" s="304"/>
      <c r="B103" s="305" t="s">
        <v>96</v>
      </c>
      <c r="C103" s="306" t="s">
        <v>572</v>
      </c>
      <c r="D103" s="307"/>
      <c r="E103" s="308"/>
      <c r="F103" s="309"/>
      <c r="G103" s="310">
        <f>SUM(G86:G102)</f>
        <v>0</v>
      </c>
      <c r="H103" s="311"/>
      <c r="I103" s="312">
        <f>SUM(I86:I102)</f>
        <v>3.1119</v>
      </c>
      <c r="J103" s="311"/>
      <c r="K103" s="312">
        <f>SUM(K86:K102)</f>
        <v>0</v>
      </c>
      <c r="O103" s="280">
        <v>4</v>
      </c>
      <c r="BA103" s="313">
        <f>SUM(BA86:BA102)</f>
        <v>0</v>
      </c>
      <c r="BB103" s="313">
        <f>SUM(BB86:BB102)</f>
        <v>0</v>
      </c>
      <c r="BC103" s="313">
        <f>SUM(BC86:BC102)</f>
        <v>0</v>
      </c>
      <c r="BD103" s="313">
        <f>SUM(BD86:BD102)</f>
        <v>0</v>
      </c>
      <c r="BE103" s="313">
        <f>SUM(BE86:BE102)</f>
        <v>0</v>
      </c>
    </row>
    <row r="104" spans="1:15" ht="12.75">
      <c r="A104" s="270" t="s">
        <v>93</v>
      </c>
      <c r="B104" s="271" t="s">
        <v>255</v>
      </c>
      <c r="C104" s="272" t="s">
        <v>256</v>
      </c>
      <c r="D104" s="273"/>
      <c r="E104" s="274"/>
      <c r="F104" s="274"/>
      <c r="G104" s="275"/>
      <c r="H104" s="276"/>
      <c r="I104" s="277"/>
      <c r="J104" s="278"/>
      <c r="K104" s="279"/>
      <c r="O104" s="280">
        <v>1</v>
      </c>
    </row>
    <row r="105" spans="1:80" ht="12.75">
      <c r="A105" s="281">
        <v>34</v>
      </c>
      <c r="B105" s="282" t="s">
        <v>596</v>
      </c>
      <c r="C105" s="283" t="s">
        <v>597</v>
      </c>
      <c r="D105" s="284" t="s">
        <v>141</v>
      </c>
      <c r="E105" s="285">
        <v>5</v>
      </c>
      <c r="F105" s="285">
        <v>0</v>
      </c>
      <c r="G105" s="286">
        <f>E105*F105</f>
        <v>0</v>
      </c>
      <c r="H105" s="287">
        <v>0.00021</v>
      </c>
      <c r="I105" s="288">
        <f>E105*H105</f>
        <v>0.0010500000000000002</v>
      </c>
      <c r="J105" s="287">
        <v>0</v>
      </c>
      <c r="K105" s="288">
        <f>E105*J105</f>
        <v>0</v>
      </c>
      <c r="O105" s="280">
        <v>2</v>
      </c>
      <c r="AA105" s="249">
        <v>1</v>
      </c>
      <c r="AB105" s="249">
        <v>1</v>
      </c>
      <c r="AC105" s="249">
        <v>1</v>
      </c>
      <c r="AZ105" s="249">
        <v>1</v>
      </c>
      <c r="BA105" s="249">
        <f>IF(AZ105=1,G105,0)</f>
        <v>0</v>
      </c>
      <c r="BB105" s="249">
        <f>IF(AZ105=2,G105,0)</f>
        <v>0</v>
      </c>
      <c r="BC105" s="249">
        <f>IF(AZ105=3,G105,0)</f>
        <v>0</v>
      </c>
      <c r="BD105" s="249">
        <f>IF(AZ105=4,G105,0)</f>
        <v>0</v>
      </c>
      <c r="BE105" s="249">
        <f>IF(AZ105=5,G105,0)</f>
        <v>0</v>
      </c>
      <c r="CA105" s="280">
        <v>1</v>
      </c>
      <c r="CB105" s="280">
        <v>1</v>
      </c>
    </row>
    <row r="106" spans="1:15" ht="22.5">
      <c r="A106" s="289"/>
      <c r="B106" s="290"/>
      <c r="C106" s="291" t="s">
        <v>598</v>
      </c>
      <c r="D106" s="292"/>
      <c r="E106" s="292"/>
      <c r="F106" s="292"/>
      <c r="G106" s="293"/>
      <c r="I106" s="294"/>
      <c r="K106" s="294"/>
      <c r="L106" s="295" t="s">
        <v>598</v>
      </c>
      <c r="O106" s="280">
        <v>3</v>
      </c>
    </row>
    <row r="107" spans="1:80" ht="12.75">
      <c r="A107" s="281">
        <v>35</v>
      </c>
      <c r="B107" s="282" t="s">
        <v>473</v>
      </c>
      <c r="C107" s="283" t="s">
        <v>599</v>
      </c>
      <c r="D107" s="284" t="s">
        <v>185</v>
      </c>
      <c r="E107" s="285">
        <v>254.5</v>
      </c>
      <c r="F107" s="285">
        <v>0</v>
      </c>
      <c r="G107" s="286">
        <f>E107*F107</f>
        <v>0</v>
      </c>
      <c r="H107" s="287">
        <v>0</v>
      </c>
      <c r="I107" s="288">
        <f>E107*H107</f>
        <v>0</v>
      </c>
      <c r="J107" s="287"/>
      <c r="K107" s="288">
        <f>E107*J107</f>
        <v>0</v>
      </c>
      <c r="O107" s="280">
        <v>2</v>
      </c>
      <c r="AA107" s="249">
        <v>12</v>
      </c>
      <c r="AB107" s="249">
        <v>0</v>
      </c>
      <c r="AC107" s="249">
        <v>11</v>
      </c>
      <c r="AZ107" s="249">
        <v>1</v>
      </c>
      <c r="BA107" s="249">
        <f>IF(AZ107=1,G107,0)</f>
        <v>0</v>
      </c>
      <c r="BB107" s="249">
        <f>IF(AZ107=2,G107,0)</f>
        <v>0</v>
      </c>
      <c r="BC107" s="249">
        <f>IF(AZ107=3,G107,0)</f>
        <v>0</v>
      </c>
      <c r="BD107" s="249">
        <f>IF(AZ107=4,G107,0)</f>
        <v>0</v>
      </c>
      <c r="BE107" s="249">
        <f>IF(AZ107=5,G107,0)</f>
        <v>0</v>
      </c>
      <c r="CA107" s="280">
        <v>12</v>
      </c>
      <c r="CB107" s="280">
        <v>0</v>
      </c>
    </row>
    <row r="108" spans="1:80" ht="22.5">
      <c r="A108" s="281">
        <v>36</v>
      </c>
      <c r="B108" s="282" t="s">
        <v>475</v>
      </c>
      <c r="C108" s="283" t="s">
        <v>600</v>
      </c>
      <c r="D108" s="284" t="s">
        <v>185</v>
      </c>
      <c r="E108" s="285">
        <v>279.95</v>
      </c>
      <c r="F108" s="285">
        <v>0</v>
      </c>
      <c r="G108" s="286">
        <f>E108*F108</f>
        <v>0</v>
      </c>
      <c r="H108" s="287">
        <v>0</v>
      </c>
      <c r="I108" s="288">
        <f>E108*H108</f>
        <v>0</v>
      </c>
      <c r="J108" s="287"/>
      <c r="K108" s="288">
        <f>E108*J108</f>
        <v>0</v>
      </c>
      <c r="O108" s="280">
        <v>2</v>
      </c>
      <c r="AA108" s="249">
        <v>12</v>
      </c>
      <c r="AB108" s="249">
        <v>0</v>
      </c>
      <c r="AC108" s="249">
        <v>12</v>
      </c>
      <c r="AZ108" s="249">
        <v>1</v>
      </c>
      <c r="BA108" s="249">
        <f>IF(AZ108=1,G108,0)</f>
        <v>0</v>
      </c>
      <c r="BB108" s="249">
        <f>IF(AZ108=2,G108,0)</f>
        <v>0</v>
      </c>
      <c r="BC108" s="249">
        <f>IF(AZ108=3,G108,0)</f>
        <v>0</v>
      </c>
      <c r="BD108" s="249">
        <f>IF(AZ108=4,G108,0)</f>
        <v>0</v>
      </c>
      <c r="BE108" s="249">
        <f>IF(AZ108=5,G108,0)</f>
        <v>0</v>
      </c>
      <c r="CA108" s="280">
        <v>12</v>
      </c>
      <c r="CB108" s="280">
        <v>0</v>
      </c>
    </row>
    <row r="109" spans="1:15" ht="12.75">
      <c r="A109" s="289"/>
      <c r="B109" s="296"/>
      <c r="C109" s="297" t="s">
        <v>601</v>
      </c>
      <c r="D109" s="298"/>
      <c r="E109" s="299">
        <v>279.95</v>
      </c>
      <c r="F109" s="300"/>
      <c r="G109" s="301"/>
      <c r="H109" s="302"/>
      <c r="I109" s="294"/>
      <c r="J109" s="303"/>
      <c r="K109" s="294"/>
      <c r="M109" s="295" t="s">
        <v>601</v>
      </c>
      <c r="O109" s="280"/>
    </row>
    <row r="110" spans="1:80" ht="22.5">
      <c r="A110" s="281">
        <v>37</v>
      </c>
      <c r="B110" s="282" t="s">
        <v>602</v>
      </c>
      <c r="C110" s="283" t="s">
        <v>603</v>
      </c>
      <c r="D110" s="284" t="s">
        <v>109</v>
      </c>
      <c r="E110" s="285">
        <v>28</v>
      </c>
      <c r="F110" s="285">
        <v>0</v>
      </c>
      <c r="G110" s="286">
        <f>E110*F110</f>
        <v>0</v>
      </c>
      <c r="H110" s="287">
        <v>0</v>
      </c>
      <c r="I110" s="288">
        <f>E110*H110</f>
        <v>0</v>
      </c>
      <c r="J110" s="287"/>
      <c r="K110" s="288">
        <f>E110*J110</f>
        <v>0</v>
      </c>
      <c r="O110" s="280">
        <v>2</v>
      </c>
      <c r="AA110" s="249">
        <v>12</v>
      </c>
      <c r="AB110" s="249">
        <v>0</v>
      </c>
      <c r="AC110" s="249">
        <v>13</v>
      </c>
      <c r="AZ110" s="249">
        <v>1</v>
      </c>
      <c r="BA110" s="249">
        <f>IF(AZ110=1,G110,0)</f>
        <v>0</v>
      </c>
      <c r="BB110" s="249">
        <f>IF(AZ110=2,G110,0)</f>
        <v>0</v>
      </c>
      <c r="BC110" s="249">
        <f>IF(AZ110=3,G110,0)</f>
        <v>0</v>
      </c>
      <c r="BD110" s="249">
        <f>IF(AZ110=4,G110,0)</f>
        <v>0</v>
      </c>
      <c r="BE110" s="249">
        <f>IF(AZ110=5,G110,0)</f>
        <v>0</v>
      </c>
      <c r="CA110" s="280">
        <v>12</v>
      </c>
      <c r="CB110" s="280">
        <v>0</v>
      </c>
    </row>
    <row r="111" spans="1:15" ht="12.75">
      <c r="A111" s="289"/>
      <c r="B111" s="296"/>
      <c r="C111" s="297" t="s">
        <v>604</v>
      </c>
      <c r="D111" s="298"/>
      <c r="E111" s="299">
        <v>3</v>
      </c>
      <c r="F111" s="300"/>
      <c r="G111" s="301"/>
      <c r="H111" s="302"/>
      <c r="I111" s="294"/>
      <c r="J111" s="303"/>
      <c r="K111" s="294"/>
      <c r="M111" s="295" t="s">
        <v>604</v>
      </c>
      <c r="O111" s="280"/>
    </row>
    <row r="112" spans="1:15" ht="12.75">
      <c r="A112" s="289"/>
      <c r="B112" s="296"/>
      <c r="C112" s="297" t="s">
        <v>605</v>
      </c>
      <c r="D112" s="298"/>
      <c r="E112" s="299">
        <v>2</v>
      </c>
      <c r="F112" s="300"/>
      <c r="G112" s="301"/>
      <c r="H112" s="302"/>
      <c r="I112" s="294"/>
      <c r="J112" s="303"/>
      <c r="K112" s="294"/>
      <c r="M112" s="295" t="s">
        <v>605</v>
      </c>
      <c r="O112" s="280"/>
    </row>
    <row r="113" spans="1:15" ht="12.75">
      <c r="A113" s="289"/>
      <c r="B113" s="296"/>
      <c r="C113" s="297" t="s">
        <v>606</v>
      </c>
      <c r="D113" s="298"/>
      <c r="E113" s="299">
        <v>23</v>
      </c>
      <c r="F113" s="300"/>
      <c r="G113" s="301"/>
      <c r="H113" s="302"/>
      <c r="I113" s="294"/>
      <c r="J113" s="303"/>
      <c r="K113" s="294"/>
      <c r="M113" s="295" t="s">
        <v>606</v>
      </c>
      <c r="O113" s="280"/>
    </row>
    <row r="114" spans="1:80" ht="12.75">
      <c r="A114" s="281">
        <v>38</v>
      </c>
      <c r="B114" s="282" t="s">
        <v>607</v>
      </c>
      <c r="C114" s="283" t="s">
        <v>608</v>
      </c>
      <c r="D114" s="284" t="s">
        <v>109</v>
      </c>
      <c r="E114" s="285">
        <v>2</v>
      </c>
      <c r="F114" s="285">
        <v>0</v>
      </c>
      <c r="G114" s="286">
        <f>E114*F114</f>
        <v>0</v>
      </c>
      <c r="H114" s="287">
        <v>0</v>
      </c>
      <c r="I114" s="288">
        <f>E114*H114</f>
        <v>0</v>
      </c>
      <c r="J114" s="287"/>
      <c r="K114" s="288">
        <f>E114*J114</f>
        <v>0</v>
      </c>
      <c r="O114" s="280">
        <v>2</v>
      </c>
      <c r="AA114" s="249">
        <v>12</v>
      </c>
      <c r="AB114" s="249">
        <v>0</v>
      </c>
      <c r="AC114" s="249">
        <v>14</v>
      </c>
      <c r="AZ114" s="249">
        <v>1</v>
      </c>
      <c r="BA114" s="249">
        <f>IF(AZ114=1,G114,0)</f>
        <v>0</v>
      </c>
      <c r="BB114" s="249">
        <f>IF(AZ114=2,G114,0)</f>
        <v>0</v>
      </c>
      <c r="BC114" s="249">
        <f>IF(AZ114=3,G114,0)</f>
        <v>0</v>
      </c>
      <c r="BD114" s="249">
        <f>IF(AZ114=4,G114,0)</f>
        <v>0</v>
      </c>
      <c r="BE114" s="249">
        <f>IF(AZ114=5,G114,0)</f>
        <v>0</v>
      </c>
      <c r="CA114" s="280">
        <v>12</v>
      </c>
      <c r="CB114" s="280">
        <v>0</v>
      </c>
    </row>
    <row r="115" spans="1:15" ht="22.5">
      <c r="A115" s="289"/>
      <c r="B115" s="290"/>
      <c r="C115" s="291" t="s">
        <v>609</v>
      </c>
      <c r="D115" s="292"/>
      <c r="E115" s="292"/>
      <c r="F115" s="292"/>
      <c r="G115" s="293"/>
      <c r="I115" s="294"/>
      <c r="K115" s="294"/>
      <c r="L115" s="295" t="s">
        <v>609</v>
      </c>
      <c r="O115" s="280">
        <v>3</v>
      </c>
    </row>
    <row r="116" spans="1:57" ht="12.75">
      <c r="A116" s="304"/>
      <c r="B116" s="305" t="s">
        <v>96</v>
      </c>
      <c r="C116" s="306" t="s">
        <v>257</v>
      </c>
      <c r="D116" s="307"/>
      <c r="E116" s="308"/>
      <c r="F116" s="309"/>
      <c r="G116" s="310">
        <f>SUM(G104:G115)</f>
        <v>0</v>
      </c>
      <c r="H116" s="311"/>
      <c r="I116" s="312">
        <f>SUM(I104:I115)</f>
        <v>0.0010500000000000002</v>
      </c>
      <c r="J116" s="311"/>
      <c r="K116" s="312">
        <f>SUM(K104:K115)</f>
        <v>0</v>
      </c>
      <c r="O116" s="280">
        <v>4</v>
      </c>
      <c r="BA116" s="313">
        <f>SUM(BA104:BA115)</f>
        <v>0</v>
      </c>
      <c r="BB116" s="313">
        <f>SUM(BB104:BB115)</f>
        <v>0</v>
      </c>
      <c r="BC116" s="313">
        <f>SUM(BC104:BC115)</f>
        <v>0</v>
      </c>
      <c r="BD116" s="313">
        <f>SUM(BD104:BD115)</f>
        <v>0</v>
      </c>
      <c r="BE116" s="313">
        <f>SUM(BE104:BE115)</f>
        <v>0</v>
      </c>
    </row>
    <row r="117" spans="1:15" ht="12.75">
      <c r="A117" s="270" t="s">
        <v>93</v>
      </c>
      <c r="B117" s="271" t="s">
        <v>481</v>
      </c>
      <c r="C117" s="272" t="s">
        <v>482</v>
      </c>
      <c r="D117" s="273"/>
      <c r="E117" s="274"/>
      <c r="F117" s="274"/>
      <c r="G117" s="275"/>
      <c r="H117" s="276"/>
      <c r="I117" s="277"/>
      <c r="J117" s="278"/>
      <c r="K117" s="279"/>
      <c r="O117" s="280">
        <v>1</v>
      </c>
    </row>
    <row r="118" spans="1:80" ht="22.5">
      <c r="A118" s="281">
        <v>39</v>
      </c>
      <c r="B118" s="282" t="s">
        <v>610</v>
      </c>
      <c r="C118" s="283" t="s">
        <v>611</v>
      </c>
      <c r="D118" s="284" t="s">
        <v>185</v>
      </c>
      <c r="E118" s="285">
        <v>254.5</v>
      </c>
      <c r="F118" s="285">
        <v>0</v>
      </c>
      <c r="G118" s="286">
        <f>E118*F118</f>
        <v>0</v>
      </c>
      <c r="H118" s="287">
        <v>0</v>
      </c>
      <c r="I118" s="288">
        <f>E118*H118</f>
        <v>0</v>
      </c>
      <c r="J118" s="287"/>
      <c r="K118" s="288">
        <f>E118*J118</f>
        <v>0</v>
      </c>
      <c r="O118" s="280">
        <v>2</v>
      </c>
      <c r="AA118" s="249">
        <v>12</v>
      </c>
      <c r="AB118" s="249">
        <v>0</v>
      </c>
      <c r="AC118" s="249">
        <v>47</v>
      </c>
      <c r="AZ118" s="249">
        <v>1</v>
      </c>
      <c r="BA118" s="249">
        <f>IF(AZ118=1,G118,0)</f>
        <v>0</v>
      </c>
      <c r="BB118" s="249">
        <f>IF(AZ118=2,G118,0)</f>
        <v>0</v>
      </c>
      <c r="BC118" s="249">
        <f>IF(AZ118=3,G118,0)</f>
        <v>0</v>
      </c>
      <c r="BD118" s="249">
        <f>IF(AZ118=4,G118,0)</f>
        <v>0</v>
      </c>
      <c r="BE118" s="249">
        <f>IF(AZ118=5,G118,0)</f>
        <v>0</v>
      </c>
      <c r="CA118" s="280">
        <v>12</v>
      </c>
      <c r="CB118" s="280">
        <v>0</v>
      </c>
    </row>
    <row r="119" spans="1:57" ht="12.75">
      <c r="A119" s="304"/>
      <c r="B119" s="305" t="s">
        <v>96</v>
      </c>
      <c r="C119" s="306" t="s">
        <v>483</v>
      </c>
      <c r="D119" s="307"/>
      <c r="E119" s="308"/>
      <c r="F119" s="309"/>
      <c r="G119" s="310">
        <f>SUM(G117:G118)</f>
        <v>0</v>
      </c>
      <c r="H119" s="311"/>
      <c r="I119" s="312">
        <f>SUM(I117:I118)</f>
        <v>0</v>
      </c>
      <c r="J119" s="311"/>
      <c r="K119" s="312">
        <f>SUM(K117:K118)</f>
        <v>0</v>
      </c>
      <c r="O119" s="280">
        <v>4</v>
      </c>
      <c r="BA119" s="313">
        <f>SUM(BA117:BA118)</f>
        <v>0</v>
      </c>
      <c r="BB119" s="313">
        <f>SUM(BB117:BB118)</f>
        <v>0</v>
      </c>
      <c r="BC119" s="313">
        <f>SUM(BC117:BC118)</f>
        <v>0</v>
      </c>
      <c r="BD119" s="313">
        <f>SUM(BD117:BD118)</f>
        <v>0</v>
      </c>
      <c r="BE119" s="313">
        <f>SUM(BE117:BE118)</f>
        <v>0</v>
      </c>
    </row>
    <row r="120" spans="1:15" ht="12.75">
      <c r="A120" s="270" t="s">
        <v>93</v>
      </c>
      <c r="B120" s="271" t="s">
        <v>345</v>
      </c>
      <c r="C120" s="272" t="s">
        <v>346</v>
      </c>
      <c r="D120" s="273"/>
      <c r="E120" s="274"/>
      <c r="F120" s="274"/>
      <c r="G120" s="275"/>
      <c r="H120" s="276"/>
      <c r="I120" s="277"/>
      <c r="J120" s="278"/>
      <c r="K120" s="279"/>
      <c r="O120" s="280">
        <v>1</v>
      </c>
    </row>
    <row r="121" spans="1:80" ht="12.75">
      <c r="A121" s="281">
        <v>40</v>
      </c>
      <c r="B121" s="282" t="s">
        <v>612</v>
      </c>
      <c r="C121" s="283" t="s">
        <v>613</v>
      </c>
      <c r="D121" s="284" t="s">
        <v>350</v>
      </c>
      <c r="E121" s="285">
        <v>262.55391685</v>
      </c>
      <c r="F121" s="285">
        <v>0</v>
      </c>
      <c r="G121" s="286">
        <f>E121*F121</f>
        <v>0</v>
      </c>
      <c r="H121" s="287">
        <v>0</v>
      </c>
      <c r="I121" s="288">
        <f>E121*H121</f>
        <v>0</v>
      </c>
      <c r="J121" s="287"/>
      <c r="K121" s="288">
        <f>E121*J121</f>
        <v>0</v>
      </c>
      <c r="O121" s="280">
        <v>2</v>
      </c>
      <c r="AA121" s="249">
        <v>7</v>
      </c>
      <c r="AB121" s="249">
        <v>1</v>
      </c>
      <c r="AC121" s="249">
        <v>2</v>
      </c>
      <c r="AZ121" s="249">
        <v>1</v>
      </c>
      <c r="BA121" s="249">
        <f>IF(AZ121=1,G121,0)</f>
        <v>0</v>
      </c>
      <c r="BB121" s="249">
        <f>IF(AZ121=2,G121,0)</f>
        <v>0</v>
      </c>
      <c r="BC121" s="249">
        <f>IF(AZ121=3,G121,0)</f>
        <v>0</v>
      </c>
      <c r="BD121" s="249">
        <f>IF(AZ121=4,G121,0)</f>
        <v>0</v>
      </c>
      <c r="BE121" s="249">
        <f>IF(AZ121=5,G121,0)</f>
        <v>0</v>
      </c>
      <c r="CA121" s="280">
        <v>7</v>
      </c>
      <c r="CB121" s="280">
        <v>1</v>
      </c>
    </row>
    <row r="122" spans="1:57" ht="12.75">
      <c r="A122" s="304"/>
      <c r="B122" s="305" t="s">
        <v>96</v>
      </c>
      <c r="C122" s="306" t="s">
        <v>347</v>
      </c>
      <c r="D122" s="307"/>
      <c r="E122" s="308"/>
      <c r="F122" s="309"/>
      <c r="G122" s="310">
        <f>SUM(G120:G121)</f>
        <v>0</v>
      </c>
      <c r="H122" s="311"/>
      <c r="I122" s="312">
        <f>SUM(I120:I121)</f>
        <v>0</v>
      </c>
      <c r="J122" s="311"/>
      <c r="K122" s="312">
        <f>SUM(K120:K121)</f>
        <v>0</v>
      </c>
      <c r="O122" s="280">
        <v>4</v>
      </c>
      <c r="BA122" s="313">
        <f>SUM(BA120:BA121)</f>
        <v>0</v>
      </c>
      <c r="BB122" s="313">
        <f>SUM(BB120:BB121)</f>
        <v>0</v>
      </c>
      <c r="BC122" s="313">
        <f>SUM(BC120:BC121)</f>
        <v>0</v>
      </c>
      <c r="BD122" s="313">
        <f>SUM(BD120:BD121)</f>
        <v>0</v>
      </c>
      <c r="BE122" s="313">
        <f>SUM(BE120:BE121)</f>
        <v>0</v>
      </c>
    </row>
    <row r="123" spans="1:15" ht="12.75">
      <c r="A123" s="270" t="s">
        <v>93</v>
      </c>
      <c r="B123" s="271" t="s">
        <v>614</v>
      </c>
      <c r="C123" s="272" t="s">
        <v>615</v>
      </c>
      <c r="D123" s="273"/>
      <c r="E123" s="274"/>
      <c r="F123" s="274"/>
      <c r="G123" s="275"/>
      <c r="H123" s="276"/>
      <c r="I123" s="277"/>
      <c r="J123" s="278"/>
      <c r="K123" s="279"/>
      <c r="O123" s="280">
        <v>1</v>
      </c>
    </row>
    <row r="124" spans="1:80" ht="12.75">
      <c r="A124" s="281">
        <v>41</v>
      </c>
      <c r="B124" s="282" t="s">
        <v>617</v>
      </c>
      <c r="C124" s="283" t="s">
        <v>618</v>
      </c>
      <c r="D124" s="284" t="s">
        <v>141</v>
      </c>
      <c r="E124" s="285">
        <v>3</v>
      </c>
      <c r="F124" s="285">
        <v>0</v>
      </c>
      <c r="G124" s="286">
        <f>E124*F124</f>
        <v>0</v>
      </c>
      <c r="H124" s="287">
        <v>0.00022</v>
      </c>
      <c r="I124" s="288">
        <f>E124*H124</f>
        <v>0.00066</v>
      </c>
      <c r="J124" s="287">
        <v>0</v>
      </c>
      <c r="K124" s="288">
        <f>E124*J124</f>
        <v>0</v>
      </c>
      <c r="O124" s="280">
        <v>2</v>
      </c>
      <c r="AA124" s="249">
        <v>1</v>
      </c>
      <c r="AB124" s="249">
        <v>1</v>
      </c>
      <c r="AC124" s="249">
        <v>1</v>
      </c>
      <c r="AZ124" s="249">
        <v>2</v>
      </c>
      <c r="BA124" s="249">
        <f>IF(AZ124=1,G124,0)</f>
        <v>0</v>
      </c>
      <c r="BB124" s="249">
        <f>IF(AZ124=2,G124,0)</f>
        <v>0</v>
      </c>
      <c r="BC124" s="249">
        <f>IF(AZ124=3,G124,0)</f>
        <v>0</v>
      </c>
      <c r="BD124" s="249">
        <f>IF(AZ124=4,G124,0)</f>
        <v>0</v>
      </c>
      <c r="BE124" s="249">
        <f>IF(AZ124=5,G124,0)</f>
        <v>0</v>
      </c>
      <c r="CA124" s="280">
        <v>1</v>
      </c>
      <c r="CB124" s="280">
        <v>1</v>
      </c>
    </row>
    <row r="125" spans="1:15" ht="33.75">
      <c r="A125" s="289"/>
      <c r="B125" s="290"/>
      <c r="C125" s="291" t="s">
        <v>619</v>
      </c>
      <c r="D125" s="292"/>
      <c r="E125" s="292"/>
      <c r="F125" s="292"/>
      <c r="G125" s="293"/>
      <c r="I125" s="294"/>
      <c r="K125" s="294"/>
      <c r="L125" s="295" t="s">
        <v>619</v>
      </c>
      <c r="O125" s="280">
        <v>3</v>
      </c>
    </row>
    <row r="126" spans="1:15" ht="12.75">
      <c r="A126" s="289"/>
      <c r="B126" s="290"/>
      <c r="C126" s="291" t="s">
        <v>577</v>
      </c>
      <c r="D126" s="292"/>
      <c r="E126" s="292"/>
      <c r="F126" s="292"/>
      <c r="G126" s="293"/>
      <c r="I126" s="294"/>
      <c r="K126" s="294"/>
      <c r="L126" s="295" t="s">
        <v>577</v>
      </c>
      <c r="O126" s="280">
        <v>3</v>
      </c>
    </row>
    <row r="127" spans="1:15" ht="12.75">
      <c r="A127" s="289"/>
      <c r="B127" s="290"/>
      <c r="C127" s="291" t="s">
        <v>620</v>
      </c>
      <c r="D127" s="292"/>
      <c r="E127" s="292"/>
      <c r="F127" s="292"/>
      <c r="G127" s="293"/>
      <c r="I127" s="294"/>
      <c r="K127" s="294"/>
      <c r="L127" s="295" t="s">
        <v>620</v>
      </c>
      <c r="O127" s="280">
        <v>3</v>
      </c>
    </row>
    <row r="128" spans="1:15" ht="12.75">
      <c r="A128" s="289"/>
      <c r="B128" s="290"/>
      <c r="C128" s="291" t="s">
        <v>621</v>
      </c>
      <c r="D128" s="292"/>
      <c r="E128" s="292"/>
      <c r="F128" s="292"/>
      <c r="G128" s="293"/>
      <c r="I128" s="294"/>
      <c r="K128" s="294"/>
      <c r="L128" s="295" t="s">
        <v>621</v>
      </c>
      <c r="O128" s="280">
        <v>3</v>
      </c>
    </row>
    <row r="129" spans="1:15" ht="12.75">
      <c r="A129" s="289"/>
      <c r="B129" s="290"/>
      <c r="C129" s="291" t="s">
        <v>622</v>
      </c>
      <c r="D129" s="292"/>
      <c r="E129" s="292"/>
      <c r="F129" s="292"/>
      <c r="G129" s="293"/>
      <c r="I129" s="294"/>
      <c r="K129" s="294"/>
      <c r="L129" s="295" t="s">
        <v>622</v>
      </c>
      <c r="O129" s="280">
        <v>3</v>
      </c>
    </row>
    <row r="130" spans="1:80" ht="12.75">
      <c r="A130" s="281">
        <v>42</v>
      </c>
      <c r="B130" s="282" t="s">
        <v>623</v>
      </c>
      <c r="C130" s="283" t="s">
        <v>624</v>
      </c>
      <c r="D130" s="284" t="s">
        <v>141</v>
      </c>
      <c r="E130" s="285">
        <v>2</v>
      </c>
      <c r="F130" s="285">
        <v>0</v>
      </c>
      <c r="G130" s="286">
        <f>E130*F130</f>
        <v>0</v>
      </c>
      <c r="H130" s="287">
        <v>0.00011</v>
      </c>
      <c r="I130" s="288">
        <f>E130*H130</f>
        <v>0.00022</v>
      </c>
      <c r="J130" s="287">
        <v>0</v>
      </c>
      <c r="K130" s="288">
        <f>E130*J130</f>
        <v>0</v>
      </c>
      <c r="O130" s="280">
        <v>2</v>
      </c>
      <c r="AA130" s="249">
        <v>1</v>
      </c>
      <c r="AB130" s="249">
        <v>1</v>
      </c>
      <c r="AC130" s="249">
        <v>1</v>
      </c>
      <c r="AZ130" s="249">
        <v>2</v>
      </c>
      <c r="BA130" s="249">
        <f>IF(AZ130=1,G130,0)</f>
        <v>0</v>
      </c>
      <c r="BB130" s="249">
        <f>IF(AZ130=2,G130,0)</f>
        <v>0</v>
      </c>
      <c r="BC130" s="249">
        <f>IF(AZ130=3,G130,0)</f>
        <v>0</v>
      </c>
      <c r="BD130" s="249">
        <f>IF(AZ130=4,G130,0)</f>
        <v>0</v>
      </c>
      <c r="BE130" s="249">
        <f>IF(AZ130=5,G130,0)</f>
        <v>0</v>
      </c>
      <c r="CA130" s="280">
        <v>1</v>
      </c>
      <c r="CB130" s="280">
        <v>1</v>
      </c>
    </row>
    <row r="131" spans="1:15" ht="12.75">
      <c r="A131" s="289"/>
      <c r="B131" s="290"/>
      <c r="C131" s="291" t="s">
        <v>625</v>
      </c>
      <c r="D131" s="292"/>
      <c r="E131" s="292"/>
      <c r="F131" s="292"/>
      <c r="G131" s="293"/>
      <c r="I131" s="294"/>
      <c r="K131" s="294"/>
      <c r="L131" s="295" t="s">
        <v>625</v>
      </c>
      <c r="O131" s="280">
        <v>3</v>
      </c>
    </row>
    <row r="132" spans="1:15" ht="12.75">
      <c r="A132" s="289"/>
      <c r="B132" s="290"/>
      <c r="C132" s="291" t="s">
        <v>626</v>
      </c>
      <c r="D132" s="292"/>
      <c r="E132" s="292"/>
      <c r="F132" s="292"/>
      <c r="G132" s="293"/>
      <c r="I132" s="294"/>
      <c r="K132" s="294"/>
      <c r="L132" s="295" t="s">
        <v>626</v>
      </c>
      <c r="O132" s="280">
        <v>3</v>
      </c>
    </row>
    <row r="133" spans="1:80" ht="12.75">
      <c r="A133" s="281">
        <v>43</v>
      </c>
      <c r="B133" s="282" t="s">
        <v>580</v>
      </c>
      <c r="C133" s="283" t="s">
        <v>581</v>
      </c>
      <c r="D133" s="284" t="s">
        <v>141</v>
      </c>
      <c r="E133" s="285">
        <v>3</v>
      </c>
      <c r="F133" s="285">
        <v>0</v>
      </c>
      <c r="G133" s="286">
        <f>E133*F133</f>
        <v>0</v>
      </c>
      <c r="H133" s="287">
        <v>0.118</v>
      </c>
      <c r="I133" s="288">
        <f>E133*H133</f>
        <v>0.354</v>
      </c>
      <c r="J133" s="287">
        <v>0</v>
      </c>
      <c r="K133" s="288">
        <f>E133*J133</f>
        <v>0</v>
      </c>
      <c r="O133" s="280">
        <v>2</v>
      </c>
      <c r="AA133" s="249">
        <v>1</v>
      </c>
      <c r="AB133" s="249">
        <v>1</v>
      </c>
      <c r="AC133" s="249">
        <v>1</v>
      </c>
      <c r="AZ133" s="249">
        <v>2</v>
      </c>
      <c r="BA133" s="249">
        <f>IF(AZ133=1,G133,0)</f>
        <v>0</v>
      </c>
      <c r="BB133" s="249">
        <f>IF(AZ133=2,G133,0)</f>
        <v>0</v>
      </c>
      <c r="BC133" s="249">
        <f>IF(AZ133=3,G133,0)</f>
        <v>0</v>
      </c>
      <c r="BD133" s="249">
        <f>IF(AZ133=4,G133,0)</f>
        <v>0</v>
      </c>
      <c r="BE133" s="249">
        <f>IF(AZ133=5,G133,0)</f>
        <v>0</v>
      </c>
      <c r="CA133" s="280">
        <v>1</v>
      </c>
      <c r="CB133" s="280">
        <v>1</v>
      </c>
    </row>
    <row r="134" spans="1:15" ht="22.5">
      <c r="A134" s="289"/>
      <c r="B134" s="290"/>
      <c r="C134" s="291" t="s">
        <v>582</v>
      </c>
      <c r="D134" s="292"/>
      <c r="E134" s="292"/>
      <c r="F134" s="292"/>
      <c r="G134" s="293"/>
      <c r="I134" s="294"/>
      <c r="K134" s="294"/>
      <c r="L134" s="295" t="s">
        <v>582</v>
      </c>
      <c r="O134" s="280">
        <v>3</v>
      </c>
    </row>
    <row r="135" spans="1:80" ht="12.75">
      <c r="A135" s="281">
        <v>44</v>
      </c>
      <c r="B135" s="282" t="s">
        <v>627</v>
      </c>
      <c r="C135" s="283" t="s">
        <v>628</v>
      </c>
      <c r="D135" s="284" t="s">
        <v>141</v>
      </c>
      <c r="E135" s="285">
        <v>3</v>
      </c>
      <c r="F135" s="285">
        <v>0</v>
      </c>
      <c r="G135" s="286">
        <f>E135*F135</f>
        <v>0</v>
      </c>
      <c r="H135" s="287">
        <v>0.29823</v>
      </c>
      <c r="I135" s="288">
        <f>E135*H135</f>
        <v>0.89469</v>
      </c>
      <c r="J135" s="287">
        <v>0</v>
      </c>
      <c r="K135" s="288">
        <f>E135*J135</f>
        <v>0</v>
      </c>
      <c r="O135" s="280">
        <v>2</v>
      </c>
      <c r="AA135" s="249">
        <v>1</v>
      </c>
      <c r="AB135" s="249">
        <v>1</v>
      </c>
      <c r="AC135" s="249">
        <v>1</v>
      </c>
      <c r="AZ135" s="249">
        <v>2</v>
      </c>
      <c r="BA135" s="249">
        <f>IF(AZ135=1,G135,0)</f>
        <v>0</v>
      </c>
      <c r="BB135" s="249">
        <f>IF(AZ135=2,G135,0)</f>
        <v>0</v>
      </c>
      <c r="BC135" s="249">
        <f>IF(AZ135=3,G135,0)</f>
        <v>0</v>
      </c>
      <c r="BD135" s="249">
        <f>IF(AZ135=4,G135,0)</f>
        <v>0</v>
      </c>
      <c r="BE135" s="249">
        <f>IF(AZ135=5,G135,0)</f>
        <v>0</v>
      </c>
      <c r="CA135" s="280">
        <v>1</v>
      </c>
      <c r="CB135" s="280">
        <v>1</v>
      </c>
    </row>
    <row r="136" spans="1:15" ht="22.5">
      <c r="A136" s="289"/>
      <c r="B136" s="290"/>
      <c r="C136" s="291" t="s">
        <v>582</v>
      </c>
      <c r="D136" s="292"/>
      <c r="E136" s="292"/>
      <c r="F136" s="292"/>
      <c r="G136" s="293"/>
      <c r="I136" s="294"/>
      <c r="K136" s="294"/>
      <c r="L136" s="295" t="s">
        <v>582</v>
      </c>
      <c r="O136" s="280">
        <v>3</v>
      </c>
    </row>
    <row r="137" spans="1:80" ht="22.5">
      <c r="A137" s="281">
        <v>45</v>
      </c>
      <c r="B137" s="282" t="s">
        <v>629</v>
      </c>
      <c r="C137" s="283" t="s">
        <v>630</v>
      </c>
      <c r="D137" s="284" t="s">
        <v>141</v>
      </c>
      <c r="E137" s="285">
        <v>1</v>
      </c>
      <c r="F137" s="285">
        <v>0</v>
      </c>
      <c r="G137" s="286">
        <f>E137*F137</f>
        <v>0</v>
      </c>
      <c r="H137" s="287">
        <v>0.145</v>
      </c>
      <c r="I137" s="288">
        <f>E137*H137</f>
        <v>0.145</v>
      </c>
      <c r="J137" s="287"/>
      <c r="K137" s="288">
        <f>E137*J137</f>
        <v>0</v>
      </c>
      <c r="O137" s="280">
        <v>2</v>
      </c>
      <c r="AA137" s="249">
        <v>12</v>
      </c>
      <c r="AB137" s="249">
        <v>0</v>
      </c>
      <c r="AC137" s="249">
        <v>66</v>
      </c>
      <c r="AZ137" s="249">
        <v>2</v>
      </c>
      <c r="BA137" s="249">
        <f>IF(AZ137=1,G137,0)</f>
        <v>0</v>
      </c>
      <c r="BB137" s="249">
        <f>IF(AZ137=2,G137,0)</f>
        <v>0</v>
      </c>
      <c r="BC137" s="249">
        <f>IF(AZ137=3,G137,0)</f>
        <v>0</v>
      </c>
      <c r="BD137" s="249">
        <f>IF(AZ137=4,G137,0)</f>
        <v>0</v>
      </c>
      <c r="BE137" s="249">
        <f>IF(AZ137=5,G137,0)</f>
        <v>0</v>
      </c>
      <c r="CA137" s="280">
        <v>12</v>
      </c>
      <c r="CB137" s="280">
        <v>0</v>
      </c>
    </row>
    <row r="138" spans="1:80" ht="12.75">
      <c r="A138" s="281">
        <v>46</v>
      </c>
      <c r="B138" s="282" t="s">
        <v>631</v>
      </c>
      <c r="C138" s="283" t="s">
        <v>632</v>
      </c>
      <c r="D138" s="284" t="s">
        <v>141</v>
      </c>
      <c r="E138" s="285">
        <v>2</v>
      </c>
      <c r="F138" s="285">
        <v>0</v>
      </c>
      <c r="G138" s="286">
        <f>E138*F138</f>
        <v>0</v>
      </c>
      <c r="H138" s="287">
        <v>0.145</v>
      </c>
      <c r="I138" s="288">
        <f>E138*H138</f>
        <v>0.29</v>
      </c>
      <c r="J138" s="287"/>
      <c r="K138" s="288">
        <f>E138*J138</f>
        <v>0</v>
      </c>
      <c r="O138" s="280">
        <v>2</v>
      </c>
      <c r="AA138" s="249">
        <v>12</v>
      </c>
      <c r="AB138" s="249">
        <v>0</v>
      </c>
      <c r="AC138" s="249">
        <v>61</v>
      </c>
      <c r="AZ138" s="249">
        <v>2</v>
      </c>
      <c r="BA138" s="249">
        <f>IF(AZ138=1,G138,0)</f>
        <v>0</v>
      </c>
      <c r="BB138" s="249">
        <f>IF(AZ138=2,G138,0)</f>
        <v>0</v>
      </c>
      <c r="BC138" s="249">
        <f>IF(AZ138=3,G138,0)</f>
        <v>0</v>
      </c>
      <c r="BD138" s="249">
        <f>IF(AZ138=4,G138,0)</f>
        <v>0</v>
      </c>
      <c r="BE138" s="249">
        <f>IF(AZ138=5,G138,0)</f>
        <v>0</v>
      </c>
      <c r="CA138" s="280">
        <v>12</v>
      </c>
      <c r="CB138" s="280">
        <v>0</v>
      </c>
    </row>
    <row r="139" spans="1:80" ht="12.75">
      <c r="A139" s="281">
        <v>47</v>
      </c>
      <c r="B139" s="282" t="s">
        <v>633</v>
      </c>
      <c r="C139" s="283" t="s">
        <v>634</v>
      </c>
      <c r="D139" s="284" t="s">
        <v>141</v>
      </c>
      <c r="E139" s="285">
        <v>3</v>
      </c>
      <c r="F139" s="285">
        <v>0</v>
      </c>
      <c r="G139" s="286">
        <f>E139*F139</f>
        <v>0</v>
      </c>
      <c r="H139" s="287">
        <v>0.032</v>
      </c>
      <c r="I139" s="288">
        <f>E139*H139</f>
        <v>0.096</v>
      </c>
      <c r="J139" s="287"/>
      <c r="K139" s="288">
        <f>E139*J139</f>
        <v>0</v>
      </c>
      <c r="O139" s="280">
        <v>2</v>
      </c>
      <c r="AA139" s="249">
        <v>12</v>
      </c>
      <c r="AB139" s="249">
        <v>0</v>
      </c>
      <c r="AC139" s="249">
        <v>62</v>
      </c>
      <c r="AZ139" s="249">
        <v>2</v>
      </c>
      <c r="BA139" s="249">
        <f>IF(AZ139=1,G139,0)</f>
        <v>0</v>
      </c>
      <c r="BB139" s="249">
        <f>IF(AZ139=2,G139,0)</f>
        <v>0</v>
      </c>
      <c r="BC139" s="249">
        <f>IF(AZ139=3,G139,0)</f>
        <v>0</v>
      </c>
      <c r="BD139" s="249">
        <f>IF(AZ139=4,G139,0)</f>
        <v>0</v>
      </c>
      <c r="BE139" s="249">
        <f>IF(AZ139=5,G139,0)</f>
        <v>0</v>
      </c>
      <c r="CA139" s="280">
        <v>12</v>
      </c>
      <c r="CB139" s="280">
        <v>0</v>
      </c>
    </row>
    <row r="140" spans="1:80" ht="12.75">
      <c r="A140" s="281">
        <v>48</v>
      </c>
      <c r="B140" s="282" t="s">
        <v>635</v>
      </c>
      <c r="C140" s="283" t="s">
        <v>636</v>
      </c>
      <c r="D140" s="284" t="s">
        <v>141</v>
      </c>
      <c r="E140" s="285">
        <v>3</v>
      </c>
      <c r="F140" s="285">
        <v>0</v>
      </c>
      <c r="G140" s="286">
        <f>E140*F140</f>
        <v>0</v>
      </c>
      <c r="H140" s="287">
        <v>0.002</v>
      </c>
      <c r="I140" s="288">
        <f>E140*H140</f>
        <v>0.006</v>
      </c>
      <c r="J140" s="287"/>
      <c r="K140" s="288">
        <f>E140*J140</f>
        <v>0</v>
      </c>
      <c r="O140" s="280">
        <v>2</v>
      </c>
      <c r="AA140" s="249">
        <v>12</v>
      </c>
      <c r="AB140" s="249">
        <v>0</v>
      </c>
      <c r="AC140" s="249">
        <v>63</v>
      </c>
      <c r="AZ140" s="249">
        <v>2</v>
      </c>
      <c r="BA140" s="249">
        <f>IF(AZ140=1,G140,0)</f>
        <v>0</v>
      </c>
      <c r="BB140" s="249">
        <f>IF(AZ140=2,G140,0)</f>
        <v>0</v>
      </c>
      <c r="BC140" s="249">
        <f>IF(AZ140=3,G140,0)</f>
        <v>0</v>
      </c>
      <c r="BD140" s="249">
        <f>IF(AZ140=4,G140,0)</f>
        <v>0</v>
      </c>
      <c r="BE140" s="249">
        <f>IF(AZ140=5,G140,0)</f>
        <v>0</v>
      </c>
      <c r="CA140" s="280">
        <v>12</v>
      </c>
      <c r="CB140" s="280">
        <v>0</v>
      </c>
    </row>
    <row r="141" spans="1:80" ht="22.5">
      <c r="A141" s="281">
        <v>49</v>
      </c>
      <c r="B141" s="282" t="s">
        <v>637</v>
      </c>
      <c r="C141" s="283" t="s">
        <v>638</v>
      </c>
      <c r="D141" s="284" t="s">
        <v>141</v>
      </c>
      <c r="E141" s="285">
        <v>3</v>
      </c>
      <c r="F141" s="285">
        <v>0</v>
      </c>
      <c r="G141" s="286">
        <f>E141*F141</f>
        <v>0</v>
      </c>
      <c r="H141" s="287">
        <v>0.0185</v>
      </c>
      <c r="I141" s="288">
        <f>E141*H141</f>
        <v>0.055499999999999994</v>
      </c>
      <c r="J141" s="287"/>
      <c r="K141" s="288">
        <f>E141*J141</f>
        <v>0</v>
      </c>
      <c r="O141" s="280">
        <v>2</v>
      </c>
      <c r="AA141" s="249">
        <v>12</v>
      </c>
      <c r="AB141" s="249">
        <v>1</v>
      </c>
      <c r="AC141" s="249">
        <v>16</v>
      </c>
      <c r="AZ141" s="249">
        <v>2</v>
      </c>
      <c r="BA141" s="249">
        <f>IF(AZ141=1,G141,0)</f>
        <v>0</v>
      </c>
      <c r="BB141" s="249">
        <f>IF(AZ141=2,G141,0)</f>
        <v>0</v>
      </c>
      <c r="BC141" s="249">
        <f>IF(AZ141=3,G141,0)</f>
        <v>0</v>
      </c>
      <c r="BD141" s="249">
        <f>IF(AZ141=4,G141,0)</f>
        <v>0</v>
      </c>
      <c r="BE141" s="249">
        <f>IF(AZ141=5,G141,0)</f>
        <v>0</v>
      </c>
      <c r="CA141" s="280">
        <v>12</v>
      </c>
      <c r="CB141" s="280">
        <v>1</v>
      </c>
    </row>
    <row r="142" spans="1:80" ht="12.75">
      <c r="A142" s="281">
        <v>50</v>
      </c>
      <c r="B142" s="282" t="s">
        <v>639</v>
      </c>
      <c r="C142" s="283" t="s">
        <v>640</v>
      </c>
      <c r="D142" s="284" t="s">
        <v>141</v>
      </c>
      <c r="E142" s="285">
        <v>3</v>
      </c>
      <c r="F142" s="285">
        <v>0</v>
      </c>
      <c r="G142" s="286">
        <f>E142*F142</f>
        <v>0</v>
      </c>
      <c r="H142" s="287">
        <v>0.011</v>
      </c>
      <c r="I142" s="288">
        <f>E142*H142</f>
        <v>0.033</v>
      </c>
      <c r="J142" s="287"/>
      <c r="K142" s="288">
        <f>E142*J142</f>
        <v>0</v>
      </c>
      <c r="O142" s="280">
        <v>2</v>
      </c>
      <c r="AA142" s="249">
        <v>12</v>
      </c>
      <c r="AB142" s="249">
        <v>1</v>
      </c>
      <c r="AC142" s="249">
        <v>17</v>
      </c>
      <c r="AZ142" s="249">
        <v>2</v>
      </c>
      <c r="BA142" s="249">
        <f>IF(AZ142=1,G142,0)</f>
        <v>0</v>
      </c>
      <c r="BB142" s="249">
        <f>IF(AZ142=2,G142,0)</f>
        <v>0</v>
      </c>
      <c r="BC142" s="249">
        <f>IF(AZ142=3,G142,0)</f>
        <v>0</v>
      </c>
      <c r="BD142" s="249">
        <f>IF(AZ142=4,G142,0)</f>
        <v>0</v>
      </c>
      <c r="BE142" s="249">
        <f>IF(AZ142=5,G142,0)</f>
        <v>0</v>
      </c>
      <c r="CA142" s="280">
        <v>12</v>
      </c>
      <c r="CB142" s="280">
        <v>1</v>
      </c>
    </row>
    <row r="143" spans="1:80" ht="22.5">
      <c r="A143" s="281">
        <v>51</v>
      </c>
      <c r="B143" s="282" t="s">
        <v>641</v>
      </c>
      <c r="C143" s="283" t="s">
        <v>642</v>
      </c>
      <c r="D143" s="284" t="s">
        <v>141</v>
      </c>
      <c r="E143" s="285">
        <v>3</v>
      </c>
      <c r="F143" s="285">
        <v>0</v>
      </c>
      <c r="G143" s="286">
        <f>E143*F143</f>
        <v>0</v>
      </c>
      <c r="H143" s="287">
        <v>0.0006</v>
      </c>
      <c r="I143" s="288">
        <f>E143*H143</f>
        <v>0.0018</v>
      </c>
      <c r="J143" s="287"/>
      <c r="K143" s="288">
        <f>E143*J143</f>
        <v>0</v>
      </c>
      <c r="O143" s="280">
        <v>2</v>
      </c>
      <c r="AA143" s="249">
        <v>12</v>
      </c>
      <c r="AB143" s="249">
        <v>1</v>
      </c>
      <c r="AC143" s="249">
        <v>18</v>
      </c>
      <c r="AZ143" s="249">
        <v>2</v>
      </c>
      <c r="BA143" s="249">
        <f>IF(AZ143=1,G143,0)</f>
        <v>0</v>
      </c>
      <c r="BB143" s="249">
        <f>IF(AZ143=2,G143,0)</f>
        <v>0</v>
      </c>
      <c r="BC143" s="249">
        <f>IF(AZ143=3,G143,0)</f>
        <v>0</v>
      </c>
      <c r="BD143" s="249">
        <f>IF(AZ143=4,G143,0)</f>
        <v>0</v>
      </c>
      <c r="BE143" s="249">
        <f>IF(AZ143=5,G143,0)</f>
        <v>0</v>
      </c>
      <c r="CA143" s="280">
        <v>12</v>
      </c>
      <c r="CB143" s="280">
        <v>1</v>
      </c>
    </row>
    <row r="144" spans="1:80" ht="22.5">
      <c r="A144" s="281">
        <v>52</v>
      </c>
      <c r="B144" s="282" t="s">
        <v>643</v>
      </c>
      <c r="C144" s="283" t="s">
        <v>644</v>
      </c>
      <c r="D144" s="284" t="s">
        <v>141</v>
      </c>
      <c r="E144" s="285">
        <v>3</v>
      </c>
      <c r="F144" s="285">
        <v>0</v>
      </c>
      <c r="G144" s="286">
        <f>E144*F144</f>
        <v>0</v>
      </c>
      <c r="H144" s="287">
        <v>0.0065</v>
      </c>
      <c r="I144" s="288">
        <f>E144*H144</f>
        <v>0.0195</v>
      </c>
      <c r="J144" s="287"/>
      <c r="K144" s="288">
        <f>E144*J144</f>
        <v>0</v>
      </c>
      <c r="O144" s="280">
        <v>2</v>
      </c>
      <c r="AA144" s="249">
        <v>12</v>
      </c>
      <c r="AB144" s="249">
        <v>1</v>
      </c>
      <c r="AC144" s="249">
        <v>19</v>
      </c>
      <c r="AZ144" s="249">
        <v>2</v>
      </c>
      <c r="BA144" s="249">
        <f>IF(AZ144=1,G144,0)</f>
        <v>0</v>
      </c>
      <c r="BB144" s="249">
        <f>IF(AZ144=2,G144,0)</f>
        <v>0</v>
      </c>
      <c r="BC144" s="249">
        <f>IF(AZ144=3,G144,0)</f>
        <v>0</v>
      </c>
      <c r="BD144" s="249">
        <f>IF(AZ144=4,G144,0)</f>
        <v>0</v>
      </c>
      <c r="BE144" s="249">
        <f>IF(AZ144=5,G144,0)</f>
        <v>0</v>
      </c>
      <c r="CA144" s="280">
        <v>12</v>
      </c>
      <c r="CB144" s="280">
        <v>1</v>
      </c>
    </row>
    <row r="145" spans="1:57" ht="12.75">
      <c r="A145" s="304"/>
      <c r="B145" s="305" t="s">
        <v>96</v>
      </c>
      <c r="C145" s="306" t="s">
        <v>616</v>
      </c>
      <c r="D145" s="307"/>
      <c r="E145" s="308"/>
      <c r="F145" s="309"/>
      <c r="G145" s="310">
        <f>SUM(G123:G144)</f>
        <v>0</v>
      </c>
      <c r="H145" s="311"/>
      <c r="I145" s="312">
        <f>SUM(I123:I144)</f>
        <v>1.8963700000000001</v>
      </c>
      <c r="J145" s="311"/>
      <c r="K145" s="312">
        <f>SUM(K123:K144)</f>
        <v>0</v>
      </c>
      <c r="O145" s="280">
        <v>4</v>
      </c>
      <c r="BA145" s="313">
        <f>SUM(BA123:BA144)</f>
        <v>0</v>
      </c>
      <c r="BB145" s="313">
        <f>SUM(BB123:BB144)</f>
        <v>0</v>
      </c>
      <c r="BC145" s="313">
        <f>SUM(BC123:BC144)</f>
        <v>0</v>
      </c>
      <c r="BD145" s="313">
        <f>SUM(BD123:BD144)</f>
        <v>0</v>
      </c>
      <c r="BE145" s="313">
        <f>SUM(BE123:BE144)</f>
        <v>0</v>
      </c>
    </row>
    <row r="146" spans="1:15" ht="12.75">
      <c r="A146" s="270" t="s">
        <v>93</v>
      </c>
      <c r="B146" s="271" t="s">
        <v>645</v>
      </c>
      <c r="C146" s="272" t="s">
        <v>646</v>
      </c>
      <c r="D146" s="273"/>
      <c r="E146" s="274"/>
      <c r="F146" s="274"/>
      <c r="G146" s="275"/>
      <c r="H146" s="276"/>
      <c r="I146" s="277"/>
      <c r="J146" s="278"/>
      <c r="K146" s="279"/>
      <c r="O146" s="280">
        <v>1</v>
      </c>
    </row>
    <row r="147" spans="1:80" ht="12.75">
      <c r="A147" s="281">
        <v>53</v>
      </c>
      <c r="B147" s="282" t="s">
        <v>648</v>
      </c>
      <c r="C147" s="283" t="s">
        <v>649</v>
      </c>
      <c r="D147" s="284" t="s">
        <v>141</v>
      </c>
      <c r="E147" s="285">
        <v>3</v>
      </c>
      <c r="F147" s="285">
        <v>0</v>
      </c>
      <c r="G147" s="286">
        <f>E147*F147</f>
        <v>0</v>
      </c>
      <c r="H147" s="287">
        <v>0.00022</v>
      </c>
      <c r="I147" s="288">
        <f>E147*H147</f>
        <v>0.00066</v>
      </c>
      <c r="J147" s="287">
        <v>0</v>
      </c>
      <c r="K147" s="288">
        <f>E147*J147</f>
        <v>0</v>
      </c>
      <c r="O147" s="280">
        <v>2</v>
      </c>
      <c r="AA147" s="249">
        <v>1</v>
      </c>
      <c r="AB147" s="249">
        <v>1</v>
      </c>
      <c r="AC147" s="249">
        <v>1</v>
      </c>
      <c r="AZ147" s="249">
        <v>2</v>
      </c>
      <c r="BA147" s="249">
        <f>IF(AZ147=1,G147,0)</f>
        <v>0</v>
      </c>
      <c r="BB147" s="249">
        <f>IF(AZ147=2,G147,0)</f>
        <v>0</v>
      </c>
      <c r="BC147" s="249">
        <f>IF(AZ147=3,G147,0)</f>
        <v>0</v>
      </c>
      <c r="BD147" s="249">
        <f>IF(AZ147=4,G147,0)</f>
        <v>0</v>
      </c>
      <c r="BE147" s="249">
        <f>IF(AZ147=5,G147,0)</f>
        <v>0</v>
      </c>
      <c r="CA147" s="280">
        <v>1</v>
      </c>
      <c r="CB147" s="280">
        <v>1</v>
      </c>
    </row>
    <row r="148" spans="1:15" ht="33.75">
      <c r="A148" s="289"/>
      <c r="B148" s="290"/>
      <c r="C148" s="291" t="s">
        <v>650</v>
      </c>
      <c r="D148" s="292"/>
      <c r="E148" s="292"/>
      <c r="F148" s="292"/>
      <c r="G148" s="293"/>
      <c r="I148" s="294"/>
      <c r="K148" s="294"/>
      <c r="L148" s="295" t="s">
        <v>650</v>
      </c>
      <c r="O148" s="280">
        <v>3</v>
      </c>
    </row>
    <row r="149" spans="1:80" ht="12.75">
      <c r="A149" s="281">
        <v>54</v>
      </c>
      <c r="B149" s="282" t="s">
        <v>651</v>
      </c>
      <c r="C149" s="283" t="s">
        <v>652</v>
      </c>
      <c r="D149" s="284" t="s">
        <v>141</v>
      </c>
      <c r="E149" s="285">
        <v>3</v>
      </c>
      <c r="F149" s="285">
        <v>0</v>
      </c>
      <c r="G149" s="286">
        <f>E149*F149</f>
        <v>0</v>
      </c>
      <c r="H149" s="287">
        <v>0.00062</v>
      </c>
      <c r="I149" s="288">
        <f>E149*H149</f>
        <v>0.00186</v>
      </c>
      <c r="J149" s="287">
        <v>0</v>
      </c>
      <c r="K149" s="288">
        <f>E149*J149</f>
        <v>0</v>
      </c>
      <c r="O149" s="280">
        <v>2</v>
      </c>
      <c r="AA149" s="249">
        <v>1</v>
      </c>
      <c r="AB149" s="249">
        <v>1</v>
      </c>
      <c r="AC149" s="249">
        <v>1</v>
      </c>
      <c r="AZ149" s="249">
        <v>2</v>
      </c>
      <c r="BA149" s="249">
        <f>IF(AZ149=1,G149,0)</f>
        <v>0</v>
      </c>
      <c r="BB149" s="249">
        <f>IF(AZ149=2,G149,0)</f>
        <v>0</v>
      </c>
      <c r="BC149" s="249">
        <f>IF(AZ149=3,G149,0)</f>
        <v>0</v>
      </c>
      <c r="BD149" s="249">
        <f>IF(AZ149=4,G149,0)</f>
        <v>0</v>
      </c>
      <c r="BE149" s="249">
        <f>IF(AZ149=5,G149,0)</f>
        <v>0</v>
      </c>
      <c r="CA149" s="280">
        <v>1</v>
      </c>
      <c r="CB149" s="280">
        <v>1</v>
      </c>
    </row>
    <row r="150" spans="1:15" ht="33.75">
      <c r="A150" s="289"/>
      <c r="B150" s="290"/>
      <c r="C150" s="291" t="s">
        <v>653</v>
      </c>
      <c r="D150" s="292"/>
      <c r="E150" s="292"/>
      <c r="F150" s="292"/>
      <c r="G150" s="293"/>
      <c r="I150" s="294"/>
      <c r="K150" s="294"/>
      <c r="L150" s="295" t="s">
        <v>653</v>
      </c>
      <c r="O150" s="280">
        <v>3</v>
      </c>
    </row>
    <row r="151" spans="1:80" ht="12.75">
      <c r="A151" s="281">
        <v>55</v>
      </c>
      <c r="B151" s="282" t="s">
        <v>654</v>
      </c>
      <c r="C151" s="283" t="s">
        <v>655</v>
      </c>
      <c r="D151" s="284" t="s">
        <v>141</v>
      </c>
      <c r="E151" s="285">
        <v>1</v>
      </c>
      <c r="F151" s="285">
        <v>0</v>
      </c>
      <c r="G151" s="286">
        <f>E151*F151</f>
        <v>0</v>
      </c>
      <c r="H151" s="287">
        <v>0.0005</v>
      </c>
      <c r="I151" s="288">
        <f>E151*H151</f>
        <v>0.0005</v>
      </c>
      <c r="J151" s="287"/>
      <c r="K151" s="288">
        <f>E151*J151</f>
        <v>0</v>
      </c>
      <c r="O151" s="280">
        <v>2</v>
      </c>
      <c r="AA151" s="249">
        <v>12</v>
      </c>
      <c r="AB151" s="249">
        <v>0</v>
      </c>
      <c r="AC151" s="249">
        <v>69</v>
      </c>
      <c r="AZ151" s="249">
        <v>2</v>
      </c>
      <c r="BA151" s="249">
        <f>IF(AZ151=1,G151,0)</f>
        <v>0</v>
      </c>
      <c r="BB151" s="249">
        <f>IF(AZ151=2,G151,0)</f>
        <v>0</v>
      </c>
      <c r="BC151" s="249">
        <f>IF(AZ151=3,G151,0)</f>
        <v>0</v>
      </c>
      <c r="BD151" s="249">
        <f>IF(AZ151=4,G151,0)</f>
        <v>0</v>
      </c>
      <c r="BE151" s="249">
        <f>IF(AZ151=5,G151,0)</f>
        <v>0</v>
      </c>
      <c r="CA151" s="280">
        <v>12</v>
      </c>
      <c r="CB151" s="280">
        <v>0</v>
      </c>
    </row>
    <row r="152" spans="1:80" ht="22.5">
      <c r="A152" s="281">
        <v>56</v>
      </c>
      <c r="B152" s="282" t="s">
        <v>656</v>
      </c>
      <c r="C152" s="283" t="s">
        <v>657</v>
      </c>
      <c r="D152" s="284" t="s">
        <v>141</v>
      </c>
      <c r="E152" s="285">
        <v>8</v>
      </c>
      <c r="F152" s="285">
        <v>0</v>
      </c>
      <c r="G152" s="286">
        <f>E152*F152</f>
        <v>0</v>
      </c>
      <c r="H152" s="287">
        <v>0</v>
      </c>
      <c r="I152" s="288">
        <f>E152*H152</f>
        <v>0</v>
      </c>
      <c r="J152" s="287"/>
      <c r="K152" s="288">
        <f>E152*J152</f>
        <v>0</v>
      </c>
      <c r="O152" s="280">
        <v>2</v>
      </c>
      <c r="AA152" s="249">
        <v>12</v>
      </c>
      <c r="AB152" s="249">
        <v>0</v>
      </c>
      <c r="AC152" s="249">
        <v>52</v>
      </c>
      <c r="AZ152" s="249">
        <v>2</v>
      </c>
      <c r="BA152" s="249">
        <f>IF(AZ152=1,G152,0)</f>
        <v>0</v>
      </c>
      <c r="BB152" s="249">
        <f>IF(AZ152=2,G152,0)</f>
        <v>0</v>
      </c>
      <c r="BC152" s="249">
        <f>IF(AZ152=3,G152,0)</f>
        <v>0</v>
      </c>
      <c r="BD152" s="249">
        <f>IF(AZ152=4,G152,0)</f>
        <v>0</v>
      </c>
      <c r="BE152" s="249">
        <f>IF(AZ152=5,G152,0)</f>
        <v>0</v>
      </c>
      <c r="CA152" s="280">
        <v>12</v>
      </c>
      <c r="CB152" s="280">
        <v>0</v>
      </c>
    </row>
    <row r="153" spans="1:80" ht="22.5">
      <c r="A153" s="281">
        <v>57</v>
      </c>
      <c r="B153" s="282" t="s">
        <v>658</v>
      </c>
      <c r="C153" s="283" t="s">
        <v>659</v>
      </c>
      <c r="D153" s="284" t="s">
        <v>109</v>
      </c>
      <c r="E153" s="285">
        <v>8</v>
      </c>
      <c r="F153" s="285">
        <v>0</v>
      </c>
      <c r="G153" s="286">
        <f>E153*F153</f>
        <v>0</v>
      </c>
      <c r="H153" s="287">
        <v>0</v>
      </c>
      <c r="I153" s="288">
        <f>E153*H153</f>
        <v>0</v>
      </c>
      <c r="J153" s="287"/>
      <c r="K153" s="288">
        <f>E153*J153</f>
        <v>0</v>
      </c>
      <c r="O153" s="280">
        <v>2</v>
      </c>
      <c r="AA153" s="249">
        <v>12</v>
      </c>
      <c r="AB153" s="249">
        <v>0</v>
      </c>
      <c r="AC153" s="249">
        <v>54</v>
      </c>
      <c r="AZ153" s="249">
        <v>2</v>
      </c>
      <c r="BA153" s="249">
        <f>IF(AZ153=1,G153,0)</f>
        <v>0</v>
      </c>
      <c r="BB153" s="249">
        <f>IF(AZ153=2,G153,0)</f>
        <v>0</v>
      </c>
      <c r="BC153" s="249">
        <f>IF(AZ153=3,G153,0)</f>
        <v>0</v>
      </c>
      <c r="BD153" s="249">
        <f>IF(AZ153=4,G153,0)</f>
        <v>0</v>
      </c>
      <c r="BE153" s="249">
        <f>IF(AZ153=5,G153,0)</f>
        <v>0</v>
      </c>
      <c r="CA153" s="280">
        <v>12</v>
      </c>
      <c r="CB153" s="280">
        <v>0</v>
      </c>
    </row>
    <row r="154" spans="1:15" ht="12.75">
      <c r="A154" s="289"/>
      <c r="B154" s="290"/>
      <c r="C154" s="291" t="s">
        <v>660</v>
      </c>
      <c r="D154" s="292"/>
      <c r="E154" s="292"/>
      <c r="F154" s="292"/>
      <c r="G154" s="293"/>
      <c r="I154" s="294"/>
      <c r="K154" s="294"/>
      <c r="L154" s="295" t="s">
        <v>660</v>
      </c>
      <c r="O154" s="280">
        <v>3</v>
      </c>
    </row>
    <row r="155" spans="1:80" ht="22.5">
      <c r="A155" s="281">
        <v>58</v>
      </c>
      <c r="B155" s="282" t="s">
        <v>661</v>
      </c>
      <c r="C155" s="283" t="s">
        <v>662</v>
      </c>
      <c r="D155" s="284" t="s">
        <v>109</v>
      </c>
      <c r="E155" s="285">
        <v>9</v>
      </c>
      <c r="F155" s="285">
        <v>0</v>
      </c>
      <c r="G155" s="286">
        <f>E155*F155</f>
        <v>0</v>
      </c>
      <c r="H155" s="287">
        <v>0</v>
      </c>
      <c r="I155" s="288">
        <f>E155*H155</f>
        <v>0</v>
      </c>
      <c r="J155" s="287"/>
      <c r="K155" s="288">
        <f>E155*J155</f>
        <v>0</v>
      </c>
      <c r="O155" s="280">
        <v>2</v>
      </c>
      <c r="AA155" s="249">
        <v>12</v>
      </c>
      <c r="AB155" s="249">
        <v>0</v>
      </c>
      <c r="AC155" s="249">
        <v>53</v>
      </c>
      <c r="AZ155" s="249">
        <v>2</v>
      </c>
      <c r="BA155" s="249">
        <f>IF(AZ155=1,G155,0)</f>
        <v>0</v>
      </c>
      <c r="BB155" s="249">
        <f>IF(AZ155=2,G155,0)</f>
        <v>0</v>
      </c>
      <c r="BC155" s="249">
        <f>IF(AZ155=3,G155,0)</f>
        <v>0</v>
      </c>
      <c r="BD155" s="249">
        <f>IF(AZ155=4,G155,0)</f>
        <v>0</v>
      </c>
      <c r="BE155" s="249">
        <f>IF(AZ155=5,G155,0)</f>
        <v>0</v>
      </c>
      <c r="CA155" s="280">
        <v>12</v>
      </c>
      <c r="CB155" s="280">
        <v>0</v>
      </c>
    </row>
    <row r="156" spans="1:15" ht="12.75">
      <c r="A156" s="289"/>
      <c r="B156" s="290"/>
      <c r="C156" s="291" t="s">
        <v>660</v>
      </c>
      <c r="D156" s="292"/>
      <c r="E156" s="292"/>
      <c r="F156" s="292"/>
      <c r="G156" s="293"/>
      <c r="I156" s="294"/>
      <c r="K156" s="294"/>
      <c r="L156" s="295" t="s">
        <v>660</v>
      </c>
      <c r="O156" s="280">
        <v>3</v>
      </c>
    </row>
    <row r="157" spans="1:80" ht="12.75">
      <c r="A157" s="281">
        <v>59</v>
      </c>
      <c r="B157" s="282" t="s">
        <v>663</v>
      </c>
      <c r="C157" s="283" t="s">
        <v>664</v>
      </c>
      <c r="D157" s="284" t="s">
        <v>141</v>
      </c>
      <c r="E157" s="285">
        <v>3</v>
      </c>
      <c r="F157" s="285">
        <v>0</v>
      </c>
      <c r="G157" s="286">
        <f>E157*F157</f>
        <v>0</v>
      </c>
      <c r="H157" s="287">
        <v>0.0178</v>
      </c>
      <c r="I157" s="288">
        <f>E157*H157</f>
        <v>0.0534</v>
      </c>
      <c r="J157" s="287"/>
      <c r="K157" s="288">
        <f>E157*J157</f>
        <v>0</v>
      </c>
      <c r="O157" s="280">
        <v>2</v>
      </c>
      <c r="AA157" s="249">
        <v>3</v>
      </c>
      <c r="AB157" s="249">
        <v>0</v>
      </c>
      <c r="AC157" s="249">
        <v>552599943</v>
      </c>
      <c r="AZ157" s="249">
        <v>2</v>
      </c>
      <c r="BA157" s="249">
        <f>IF(AZ157=1,G157,0)</f>
        <v>0</v>
      </c>
      <c r="BB157" s="249">
        <f>IF(AZ157=2,G157,0)</f>
        <v>0</v>
      </c>
      <c r="BC157" s="249">
        <f>IF(AZ157=3,G157,0)</f>
        <v>0</v>
      </c>
      <c r="BD157" s="249">
        <f>IF(AZ157=4,G157,0)</f>
        <v>0</v>
      </c>
      <c r="BE157" s="249">
        <f>IF(AZ157=5,G157,0)</f>
        <v>0</v>
      </c>
      <c r="CA157" s="280">
        <v>3</v>
      </c>
      <c r="CB157" s="280">
        <v>0</v>
      </c>
    </row>
    <row r="158" spans="1:80" ht="12.75">
      <c r="A158" s="281">
        <v>60</v>
      </c>
      <c r="B158" s="282" t="s">
        <v>665</v>
      </c>
      <c r="C158" s="283" t="s">
        <v>666</v>
      </c>
      <c r="D158" s="284" t="s">
        <v>141</v>
      </c>
      <c r="E158" s="285">
        <v>3</v>
      </c>
      <c r="F158" s="285">
        <v>0</v>
      </c>
      <c r="G158" s="286">
        <f>E158*F158</f>
        <v>0</v>
      </c>
      <c r="H158" s="287">
        <v>0.0122</v>
      </c>
      <c r="I158" s="288">
        <f>E158*H158</f>
        <v>0.0366</v>
      </c>
      <c r="J158" s="287"/>
      <c r="K158" s="288">
        <f>E158*J158</f>
        <v>0</v>
      </c>
      <c r="O158" s="280">
        <v>2</v>
      </c>
      <c r="AA158" s="249">
        <v>3</v>
      </c>
      <c r="AB158" s="249">
        <v>0</v>
      </c>
      <c r="AC158" s="249">
        <v>5526009702</v>
      </c>
      <c r="AZ158" s="249">
        <v>2</v>
      </c>
      <c r="BA158" s="249">
        <f>IF(AZ158=1,G158,0)</f>
        <v>0</v>
      </c>
      <c r="BB158" s="249">
        <f>IF(AZ158=2,G158,0)</f>
        <v>0</v>
      </c>
      <c r="BC158" s="249">
        <f>IF(AZ158=3,G158,0)</f>
        <v>0</v>
      </c>
      <c r="BD158" s="249">
        <f>IF(AZ158=4,G158,0)</f>
        <v>0</v>
      </c>
      <c r="BE158" s="249">
        <f>IF(AZ158=5,G158,0)</f>
        <v>0</v>
      </c>
      <c r="CA158" s="280">
        <v>3</v>
      </c>
      <c r="CB158" s="280">
        <v>0</v>
      </c>
    </row>
    <row r="159" spans="1:15" ht="12.75">
      <c r="A159" s="289"/>
      <c r="B159" s="290"/>
      <c r="C159" s="291" t="s">
        <v>667</v>
      </c>
      <c r="D159" s="292"/>
      <c r="E159" s="292"/>
      <c r="F159" s="292"/>
      <c r="G159" s="293"/>
      <c r="I159" s="294"/>
      <c r="K159" s="294"/>
      <c r="L159" s="295" t="s">
        <v>667</v>
      </c>
      <c r="O159" s="280">
        <v>3</v>
      </c>
    </row>
    <row r="160" spans="1:57" ht="12.75">
      <c r="A160" s="304"/>
      <c r="B160" s="305" t="s">
        <v>96</v>
      </c>
      <c r="C160" s="306" t="s">
        <v>647</v>
      </c>
      <c r="D160" s="307"/>
      <c r="E160" s="308"/>
      <c r="F160" s="309"/>
      <c r="G160" s="310">
        <f>SUM(G146:G159)</f>
        <v>0</v>
      </c>
      <c r="H160" s="311"/>
      <c r="I160" s="312">
        <f>SUM(I146:I159)</f>
        <v>0.09302</v>
      </c>
      <c r="J160" s="311"/>
      <c r="K160" s="312">
        <f>SUM(K146:K159)</f>
        <v>0</v>
      </c>
      <c r="O160" s="280">
        <v>4</v>
      </c>
      <c r="BA160" s="313">
        <f>SUM(BA146:BA159)</f>
        <v>0</v>
      </c>
      <c r="BB160" s="313">
        <f>SUM(BB146:BB159)</f>
        <v>0</v>
      </c>
      <c r="BC160" s="313">
        <f>SUM(BC146:BC159)</f>
        <v>0</v>
      </c>
      <c r="BD160" s="313">
        <f>SUM(BD146:BD159)</f>
        <v>0</v>
      </c>
      <c r="BE160" s="313">
        <f>SUM(BE146:BE159)</f>
        <v>0</v>
      </c>
    </row>
    <row r="161" ht="12.75">
      <c r="E161" s="249"/>
    </row>
    <row r="162" ht="12.75">
      <c r="E162" s="249"/>
    </row>
    <row r="163" ht="12.75">
      <c r="E163" s="249"/>
    </row>
    <row r="164" ht="12.75">
      <c r="E164" s="249"/>
    </row>
    <row r="165" ht="12.75">
      <c r="E165" s="249"/>
    </row>
    <row r="166" ht="12.75">
      <c r="E166" s="249"/>
    </row>
    <row r="167" ht="12.75">
      <c r="E167" s="249"/>
    </row>
    <row r="168" ht="12.75">
      <c r="E168" s="249"/>
    </row>
    <row r="169" ht="12.75">
      <c r="E169" s="249"/>
    </row>
    <row r="170" ht="12.75">
      <c r="E170" s="249"/>
    </row>
    <row r="171" ht="12.75">
      <c r="E171" s="249"/>
    </row>
    <row r="172" ht="12.75">
      <c r="E172" s="249"/>
    </row>
    <row r="173" ht="12.75">
      <c r="E173" s="249"/>
    </row>
    <row r="174" ht="12.75">
      <c r="E174" s="249"/>
    </row>
    <row r="175" ht="12.75">
      <c r="E175" s="249"/>
    </row>
    <row r="176" ht="12.75">
      <c r="E176" s="249"/>
    </row>
    <row r="177" ht="12.75">
      <c r="E177" s="249"/>
    </row>
    <row r="178" ht="12.75">
      <c r="E178" s="249"/>
    </row>
    <row r="179" ht="12.75">
      <c r="E179" s="249"/>
    </row>
    <row r="180" ht="12.75">
      <c r="E180" s="249"/>
    </row>
    <row r="181" ht="12.75">
      <c r="E181" s="249"/>
    </row>
    <row r="182" ht="12.75">
      <c r="E182" s="249"/>
    </row>
    <row r="183" ht="12.75">
      <c r="E183" s="249"/>
    </row>
    <row r="184" spans="1:7" ht="12.75">
      <c r="A184" s="303"/>
      <c r="B184" s="303"/>
      <c r="C184" s="303"/>
      <c r="D184" s="303"/>
      <c r="E184" s="303"/>
      <c r="F184" s="303"/>
      <c r="G184" s="303"/>
    </row>
    <row r="185" spans="1:7" ht="12.75">
      <c r="A185" s="303"/>
      <c r="B185" s="303"/>
      <c r="C185" s="303"/>
      <c r="D185" s="303"/>
      <c r="E185" s="303"/>
      <c r="F185" s="303"/>
      <c r="G185" s="303"/>
    </row>
    <row r="186" spans="1:7" ht="12.75">
      <c r="A186" s="303"/>
      <c r="B186" s="303"/>
      <c r="C186" s="303"/>
      <c r="D186" s="303"/>
      <c r="E186" s="303"/>
      <c r="F186" s="303"/>
      <c r="G186" s="303"/>
    </row>
    <row r="187" spans="1:7" ht="12.75">
      <c r="A187" s="303"/>
      <c r="B187" s="303"/>
      <c r="C187" s="303"/>
      <c r="D187" s="303"/>
      <c r="E187" s="303"/>
      <c r="F187" s="303"/>
      <c r="G187" s="303"/>
    </row>
    <row r="188" ht="12.75">
      <c r="E188" s="249"/>
    </row>
    <row r="189" ht="12.75">
      <c r="E189" s="249"/>
    </row>
    <row r="190" ht="12.75">
      <c r="E190" s="249"/>
    </row>
    <row r="191" ht="12.75">
      <c r="E191" s="249"/>
    </row>
    <row r="192" ht="12.75">
      <c r="E192" s="249"/>
    </row>
    <row r="193" ht="12.75">
      <c r="E193" s="249"/>
    </row>
    <row r="194" ht="12.75">
      <c r="E194" s="249"/>
    </row>
    <row r="195" ht="12.75">
      <c r="E195" s="249"/>
    </row>
    <row r="196" ht="12.75">
      <c r="E196" s="249"/>
    </row>
    <row r="197" ht="12.75">
      <c r="E197" s="249"/>
    </row>
    <row r="198" ht="12.75">
      <c r="E198" s="249"/>
    </row>
    <row r="199" ht="12.75">
      <c r="E199" s="249"/>
    </row>
    <row r="200" ht="12.75">
      <c r="E200" s="249"/>
    </row>
    <row r="201" ht="12.75">
      <c r="E201" s="249"/>
    </row>
    <row r="202" ht="12.75">
      <c r="E202" s="249"/>
    </row>
    <row r="203" ht="12.75">
      <c r="E203" s="249"/>
    </row>
    <row r="204" ht="12.75">
      <c r="E204" s="249"/>
    </row>
    <row r="205" ht="12.75">
      <c r="E205" s="249"/>
    </row>
    <row r="206" ht="12.75">
      <c r="E206" s="249"/>
    </row>
    <row r="207" ht="12.75">
      <c r="E207" s="249"/>
    </row>
    <row r="208" ht="12.75">
      <c r="E208" s="249"/>
    </row>
    <row r="209" ht="12.75">
      <c r="E209" s="249"/>
    </row>
    <row r="210" ht="12.75">
      <c r="E210" s="249"/>
    </row>
    <row r="211" ht="12.75">
      <c r="E211" s="249"/>
    </row>
    <row r="212" ht="12.75">
      <c r="E212" s="249"/>
    </row>
    <row r="213" ht="12.75">
      <c r="E213" s="249"/>
    </row>
    <row r="214" ht="12.75">
      <c r="E214" s="249"/>
    </row>
    <row r="215" ht="12.75">
      <c r="E215" s="249"/>
    </row>
    <row r="216" ht="12.75">
      <c r="E216" s="249"/>
    </row>
    <row r="217" ht="12.75">
      <c r="E217" s="249"/>
    </row>
    <row r="218" ht="12.75">
      <c r="E218" s="249"/>
    </row>
    <row r="219" spans="1:2" ht="12.75">
      <c r="A219" s="314"/>
      <c r="B219" s="314"/>
    </row>
    <row r="220" spans="1:7" ht="12.75">
      <c r="A220" s="303"/>
      <c r="B220" s="303"/>
      <c r="C220" s="315"/>
      <c r="D220" s="315"/>
      <c r="E220" s="316"/>
      <c r="F220" s="315"/>
      <c r="G220" s="317"/>
    </row>
    <row r="221" spans="1:7" ht="12.75">
      <c r="A221" s="318"/>
      <c r="B221" s="318"/>
      <c r="C221" s="303"/>
      <c r="D221" s="303"/>
      <c r="E221" s="319"/>
      <c r="F221" s="303"/>
      <c r="G221" s="303"/>
    </row>
    <row r="222" spans="1:7" ht="12.75">
      <c r="A222" s="303"/>
      <c r="B222" s="303"/>
      <c r="C222" s="303"/>
      <c r="D222" s="303"/>
      <c r="E222" s="319"/>
      <c r="F222" s="303"/>
      <c r="G222" s="303"/>
    </row>
    <row r="223" spans="1:7" ht="12.75">
      <c r="A223" s="303"/>
      <c r="B223" s="303"/>
      <c r="C223" s="303"/>
      <c r="D223" s="303"/>
      <c r="E223" s="319"/>
      <c r="F223" s="303"/>
      <c r="G223" s="303"/>
    </row>
    <row r="224" spans="1:7" ht="12.75">
      <c r="A224" s="303"/>
      <c r="B224" s="303"/>
      <c r="C224" s="303"/>
      <c r="D224" s="303"/>
      <c r="E224" s="319"/>
      <c r="F224" s="303"/>
      <c r="G224" s="303"/>
    </row>
    <row r="225" spans="1:7" ht="12.75">
      <c r="A225" s="303"/>
      <c r="B225" s="303"/>
      <c r="C225" s="303"/>
      <c r="D225" s="303"/>
      <c r="E225" s="319"/>
      <c r="F225" s="303"/>
      <c r="G225" s="303"/>
    </row>
    <row r="226" spans="1:7" ht="12.75">
      <c r="A226" s="303"/>
      <c r="B226" s="303"/>
      <c r="C226" s="303"/>
      <c r="D226" s="303"/>
      <c r="E226" s="319"/>
      <c r="F226" s="303"/>
      <c r="G226" s="303"/>
    </row>
    <row r="227" spans="1:7" ht="12.75">
      <c r="A227" s="303"/>
      <c r="B227" s="303"/>
      <c r="C227" s="303"/>
      <c r="D227" s="303"/>
      <c r="E227" s="319"/>
      <c r="F227" s="303"/>
      <c r="G227" s="303"/>
    </row>
    <row r="228" spans="1:7" ht="12.75">
      <c r="A228" s="303"/>
      <c r="B228" s="303"/>
      <c r="C228" s="303"/>
      <c r="D228" s="303"/>
      <c r="E228" s="319"/>
      <c r="F228" s="303"/>
      <c r="G228" s="303"/>
    </row>
    <row r="229" spans="1:7" ht="12.75">
      <c r="A229" s="303"/>
      <c r="B229" s="303"/>
      <c r="C229" s="303"/>
      <c r="D229" s="303"/>
      <c r="E229" s="319"/>
      <c r="F229" s="303"/>
      <c r="G229" s="303"/>
    </row>
    <row r="230" spans="1:7" ht="12.75">
      <c r="A230" s="303"/>
      <c r="B230" s="303"/>
      <c r="C230" s="303"/>
      <c r="D230" s="303"/>
      <c r="E230" s="319"/>
      <c r="F230" s="303"/>
      <c r="G230" s="303"/>
    </row>
    <row r="231" spans="1:7" ht="12.75">
      <c r="A231" s="303"/>
      <c r="B231" s="303"/>
      <c r="C231" s="303"/>
      <c r="D231" s="303"/>
      <c r="E231" s="319"/>
      <c r="F231" s="303"/>
      <c r="G231" s="303"/>
    </row>
    <row r="232" spans="1:7" ht="12.75">
      <c r="A232" s="303"/>
      <c r="B232" s="303"/>
      <c r="C232" s="303"/>
      <c r="D232" s="303"/>
      <c r="E232" s="319"/>
      <c r="F232" s="303"/>
      <c r="G232" s="303"/>
    </row>
    <row r="233" spans="1:7" ht="12.75">
      <c r="A233" s="303"/>
      <c r="B233" s="303"/>
      <c r="C233" s="303"/>
      <c r="D233" s="303"/>
      <c r="E233" s="319"/>
      <c r="F233" s="303"/>
      <c r="G233" s="303"/>
    </row>
  </sheetData>
  <mergeCells count="76">
    <mergeCell ref="C148:G148"/>
    <mergeCell ref="C150:G150"/>
    <mergeCell ref="C154:G154"/>
    <mergeCell ref="C156:G156"/>
    <mergeCell ref="C159:G159"/>
    <mergeCell ref="C129:G129"/>
    <mergeCell ref="C131:G131"/>
    <mergeCell ref="C132:G132"/>
    <mergeCell ref="C134:G134"/>
    <mergeCell ref="C136:G136"/>
    <mergeCell ref="C125:G125"/>
    <mergeCell ref="C126:G126"/>
    <mergeCell ref="C127:G127"/>
    <mergeCell ref="C128:G128"/>
    <mergeCell ref="C100:G100"/>
    <mergeCell ref="C102:G102"/>
    <mergeCell ref="C106:G106"/>
    <mergeCell ref="C109:D109"/>
    <mergeCell ref="C111:D111"/>
    <mergeCell ref="C112:D112"/>
    <mergeCell ref="C113:D113"/>
    <mergeCell ref="C115:G115"/>
    <mergeCell ref="C88:G88"/>
    <mergeCell ref="C89:G89"/>
    <mergeCell ref="C90:G90"/>
    <mergeCell ref="C91:G91"/>
    <mergeCell ref="C92:G92"/>
    <mergeCell ref="C94:G94"/>
    <mergeCell ref="C98:G98"/>
    <mergeCell ref="C76:G76"/>
    <mergeCell ref="C78:G78"/>
    <mergeCell ref="C80:G80"/>
    <mergeCell ref="C61:G61"/>
    <mergeCell ref="C65:D65"/>
    <mergeCell ref="C67:G67"/>
    <mergeCell ref="C68:D68"/>
    <mergeCell ref="C70:G70"/>
    <mergeCell ref="C71:G71"/>
    <mergeCell ref="C72:D72"/>
    <mergeCell ref="C49:D49"/>
    <mergeCell ref="C51:G51"/>
    <mergeCell ref="C52:G52"/>
    <mergeCell ref="C54:G54"/>
    <mergeCell ref="C55:D55"/>
    <mergeCell ref="C41:D41"/>
    <mergeCell ref="C43:G43"/>
    <mergeCell ref="C44:D44"/>
    <mergeCell ref="C45:D45"/>
    <mergeCell ref="C47:G47"/>
    <mergeCell ref="C48:D48"/>
    <mergeCell ref="C33:G33"/>
    <mergeCell ref="C34:D34"/>
    <mergeCell ref="C35:D35"/>
    <mergeCell ref="C37:G37"/>
    <mergeCell ref="C38:D38"/>
    <mergeCell ref="C39:D39"/>
    <mergeCell ref="C24:D24"/>
    <mergeCell ref="C26:D26"/>
    <mergeCell ref="C28:G28"/>
    <mergeCell ref="C29:D29"/>
    <mergeCell ref="C30:D30"/>
    <mergeCell ref="C32:G32"/>
    <mergeCell ref="C15:G15"/>
    <mergeCell ref="C16:D16"/>
    <mergeCell ref="C18:G18"/>
    <mergeCell ref="C19:D19"/>
    <mergeCell ref="C21:G21"/>
    <mergeCell ref="C22:D22"/>
    <mergeCell ref="A1:G1"/>
    <mergeCell ref="A3:B3"/>
    <mergeCell ref="A4:B4"/>
    <mergeCell ref="E4:G4"/>
    <mergeCell ref="C9:G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20" sqref="D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102</v>
      </c>
      <c r="D2" s="93" t="s">
        <v>103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102</v>
      </c>
      <c r="B5" s="106"/>
      <c r="C5" s="107" t="s">
        <v>103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'00 00 Rek'!E8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'00 00 Rek'!F8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'00 00 Rek'!H8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'00 00 Rek'!G8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'00 00 Rek'!I8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G22" sqref="G22:G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668</v>
      </c>
      <c r="D2" s="93" t="s">
        <v>571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668</v>
      </c>
      <c r="B5" s="106"/>
      <c r="C5" s="107" t="s">
        <v>571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06 SO 06 Rek'!E15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06 SO 06 Rek'!F15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06 SO 06 Rek'!H15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06 SO 06 Rek'!G15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06 SO 06 Rek'!I15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D27" sqref="D2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668</v>
      </c>
      <c r="I1" s="200"/>
    </row>
    <row r="2" spans="1:9" ht="13.5" thickBot="1">
      <c r="A2" s="201" t="s">
        <v>72</v>
      </c>
      <c r="B2" s="202"/>
      <c r="C2" s="203" t="s">
        <v>669</v>
      </c>
      <c r="D2" s="204"/>
      <c r="E2" s="205"/>
      <c r="F2" s="204"/>
      <c r="G2" s="206" t="s">
        <v>571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2.75">
      <c r="A7" s="320" t="str">
        <f>'SO 06 SO 06 Pol'!B7</f>
        <v>1</v>
      </c>
      <c r="B7" s="70" t="str">
        <f>'SO 06 SO 06 Pol'!C7</f>
        <v>Zemní práce</v>
      </c>
      <c r="D7" s="218"/>
      <c r="E7" s="321">
        <f>'SO 06 SO 06 Pol'!BA55</f>
        <v>0</v>
      </c>
      <c r="F7" s="322">
        <f>'SO 06 SO 06 Pol'!BB55</f>
        <v>0</v>
      </c>
      <c r="G7" s="322">
        <f>'SO 06 SO 06 Pol'!BC55</f>
        <v>0</v>
      </c>
      <c r="H7" s="322">
        <f>'SO 06 SO 06 Pol'!BD55</f>
        <v>0</v>
      </c>
      <c r="I7" s="323">
        <f>'SO 06 SO 06 Pol'!BE55</f>
        <v>0</v>
      </c>
    </row>
    <row r="8" spans="1:9" s="125" customFormat="1" ht="12.75">
      <c r="A8" s="320" t="str">
        <f>'SO 06 SO 06 Pol'!B56</f>
        <v>2</v>
      </c>
      <c r="B8" s="70" t="str">
        <f>'SO 06 SO 06 Pol'!C56</f>
        <v>Základy a zvláštní zakládání</v>
      </c>
      <c r="D8" s="218"/>
      <c r="E8" s="321">
        <f>'SO 06 SO 06 Pol'!BA59</f>
        <v>0</v>
      </c>
      <c r="F8" s="322">
        <f>'SO 06 SO 06 Pol'!BB59</f>
        <v>0</v>
      </c>
      <c r="G8" s="322">
        <f>'SO 06 SO 06 Pol'!BC59</f>
        <v>0</v>
      </c>
      <c r="H8" s="322">
        <f>'SO 06 SO 06 Pol'!BD59</f>
        <v>0</v>
      </c>
      <c r="I8" s="323">
        <f>'SO 06 SO 06 Pol'!BE59</f>
        <v>0</v>
      </c>
    </row>
    <row r="9" spans="1:9" s="125" customFormat="1" ht="12.75">
      <c r="A9" s="320" t="str">
        <f>'SO 06 SO 06 Pol'!B60</f>
        <v>4</v>
      </c>
      <c r="B9" s="70" t="str">
        <f>'SO 06 SO 06 Pol'!C60</f>
        <v>Vodorovné konstrukce</v>
      </c>
      <c r="D9" s="218"/>
      <c r="E9" s="321">
        <f>'SO 06 SO 06 Pol'!BA63</f>
        <v>0</v>
      </c>
      <c r="F9" s="322">
        <f>'SO 06 SO 06 Pol'!BB63</f>
        <v>0</v>
      </c>
      <c r="G9" s="322">
        <f>'SO 06 SO 06 Pol'!BC63</f>
        <v>0</v>
      </c>
      <c r="H9" s="322">
        <f>'SO 06 SO 06 Pol'!BD63</f>
        <v>0</v>
      </c>
      <c r="I9" s="323">
        <f>'SO 06 SO 06 Pol'!BE63</f>
        <v>0</v>
      </c>
    </row>
    <row r="10" spans="1:9" s="125" customFormat="1" ht="12.75">
      <c r="A10" s="320" t="str">
        <f>'SO 06 SO 06 Pol'!B64</f>
        <v>8</v>
      </c>
      <c r="B10" s="70" t="str">
        <f>'SO 06 SO 06 Pol'!C64</f>
        <v>Trubní vedení</v>
      </c>
      <c r="D10" s="218"/>
      <c r="E10" s="321">
        <f>'SO 06 SO 06 Pol'!BA69</f>
        <v>0</v>
      </c>
      <c r="F10" s="322">
        <f>'SO 06 SO 06 Pol'!BB69</f>
        <v>0</v>
      </c>
      <c r="G10" s="322">
        <f>'SO 06 SO 06 Pol'!BC69</f>
        <v>0</v>
      </c>
      <c r="H10" s="322">
        <f>'SO 06 SO 06 Pol'!BD69</f>
        <v>0</v>
      </c>
      <c r="I10" s="323">
        <f>'SO 06 SO 06 Pol'!BE69</f>
        <v>0</v>
      </c>
    </row>
    <row r="11" spans="1:9" s="125" customFormat="1" ht="12.75">
      <c r="A11" s="320" t="str">
        <f>'SO 06 SO 06 Pol'!B70</f>
        <v>87</v>
      </c>
      <c r="B11" s="70" t="str">
        <f>'SO 06 SO 06 Pol'!C70</f>
        <v>Potrubí z trub z plastických hmot</v>
      </c>
      <c r="D11" s="218"/>
      <c r="E11" s="321">
        <f>'SO 06 SO 06 Pol'!BA72</f>
        <v>0</v>
      </c>
      <c r="F11" s="322">
        <f>'SO 06 SO 06 Pol'!BB72</f>
        <v>0</v>
      </c>
      <c r="G11" s="322">
        <f>'SO 06 SO 06 Pol'!BC72</f>
        <v>0</v>
      </c>
      <c r="H11" s="322">
        <f>'SO 06 SO 06 Pol'!BD72</f>
        <v>0</v>
      </c>
      <c r="I11" s="323">
        <f>'SO 06 SO 06 Pol'!BE72</f>
        <v>0</v>
      </c>
    </row>
    <row r="12" spans="1:9" s="125" customFormat="1" ht="12.75">
      <c r="A12" s="320" t="str">
        <f>'SO 06 SO 06 Pol'!B73</f>
        <v>89</v>
      </c>
      <c r="B12" s="70" t="str">
        <f>'SO 06 SO 06 Pol'!C73</f>
        <v>Ostatní konstrukce na trubním vedení</v>
      </c>
      <c r="D12" s="218"/>
      <c r="E12" s="321">
        <f>'SO 06 SO 06 Pol'!BA78</f>
        <v>0</v>
      </c>
      <c r="F12" s="322">
        <f>'SO 06 SO 06 Pol'!BB78</f>
        <v>0</v>
      </c>
      <c r="G12" s="322">
        <f>'SO 06 SO 06 Pol'!BC78</f>
        <v>0</v>
      </c>
      <c r="H12" s="322">
        <f>'SO 06 SO 06 Pol'!BD78</f>
        <v>0</v>
      </c>
      <c r="I12" s="323">
        <f>'SO 06 SO 06 Pol'!BE78</f>
        <v>0</v>
      </c>
    </row>
    <row r="13" spans="1:9" s="125" customFormat="1" ht="12.75">
      <c r="A13" s="320" t="str">
        <f>'SO 06 SO 06 Pol'!B79</f>
        <v>98</v>
      </c>
      <c r="B13" s="70" t="str">
        <f>'SO 06 SO 06 Pol'!C79</f>
        <v>Demolice</v>
      </c>
      <c r="D13" s="218"/>
      <c r="E13" s="321">
        <f>'SO 06 SO 06 Pol'!BA81</f>
        <v>0</v>
      </c>
      <c r="F13" s="322">
        <f>'SO 06 SO 06 Pol'!BB81</f>
        <v>0</v>
      </c>
      <c r="G13" s="322">
        <f>'SO 06 SO 06 Pol'!BC81</f>
        <v>0</v>
      </c>
      <c r="H13" s="322">
        <f>'SO 06 SO 06 Pol'!BD81</f>
        <v>0</v>
      </c>
      <c r="I13" s="323">
        <f>'SO 06 SO 06 Pol'!BE81</f>
        <v>0</v>
      </c>
    </row>
    <row r="14" spans="1:9" s="125" customFormat="1" ht="13.5" thickBot="1">
      <c r="A14" s="320" t="str">
        <f>'SO 06 SO 06 Pol'!B82</f>
        <v>99</v>
      </c>
      <c r="B14" s="70" t="str">
        <f>'SO 06 SO 06 Pol'!C82</f>
        <v>Staveništní přesun hmot</v>
      </c>
      <c r="D14" s="218"/>
      <c r="E14" s="321">
        <f>'SO 06 SO 06 Pol'!BA84</f>
        <v>0</v>
      </c>
      <c r="F14" s="322">
        <f>'SO 06 SO 06 Pol'!BB84</f>
        <v>0</v>
      </c>
      <c r="G14" s="322">
        <f>'SO 06 SO 06 Pol'!BC84</f>
        <v>0</v>
      </c>
      <c r="H14" s="322">
        <f>'SO 06 SO 06 Pol'!BD84</f>
        <v>0</v>
      </c>
      <c r="I14" s="323">
        <f>'SO 06 SO 06 Pol'!BE84</f>
        <v>0</v>
      </c>
    </row>
    <row r="15" spans="1:9" s="14" customFormat="1" ht="13.5" thickBot="1">
      <c r="A15" s="219"/>
      <c r="B15" s="220" t="s">
        <v>75</v>
      </c>
      <c r="C15" s="220"/>
      <c r="D15" s="221"/>
      <c r="E15" s="222">
        <f>SUM(E7:E14)</f>
        <v>0</v>
      </c>
      <c r="F15" s="223">
        <f>SUM(F7:F14)</f>
        <v>0</v>
      </c>
      <c r="G15" s="223">
        <f>SUM(G7:G14)</f>
        <v>0</v>
      </c>
      <c r="H15" s="223">
        <f>SUM(H7:H14)</f>
        <v>0</v>
      </c>
      <c r="I15" s="224">
        <f>SUM(I7:I14)</f>
        <v>0</v>
      </c>
    </row>
    <row r="16" spans="1:9" ht="12.75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6:9" ht="12.75">
      <c r="F17" s="246"/>
      <c r="G17" s="247"/>
      <c r="H17" s="247"/>
      <c r="I17" s="54"/>
    </row>
    <row r="18" spans="6:9" ht="12.75"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  <row r="65" spans="6:9" ht="12.75">
      <c r="F65" s="246"/>
      <c r="G65" s="247"/>
      <c r="H65" s="247"/>
      <c r="I65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57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06 SO 06 Rek'!H1</f>
        <v>SO 06</v>
      </c>
      <c r="G3" s="256"/>
    </row>
    <row r="4" spans="1:7" ht="13.5" thickBot="1">
      <c r="A4" s="257" t="s">
        <v>72</v>
      </c>
      <c r="B4" s="202"/>
      <c r="C4" s="203" t="s">
        <v>669</v>
      </c>
      <c r="D4" s="258"/>
      <c r="E4" s="259" t="str">
        <f>'SO 06 SO 06 Rek'!G2</f>
        <v>Vodovodní přípojky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404</v>
      </c>
      <c r="C8" s="283" t="s">
        <v>405</v>
      </c>
      <c r="D8" s="284" t="s">
        <v>146</v>
      </c>
      <c r="E8" s="285">
        <v>149.445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49">
        <v>1</v>
      </c>
      <c r="AB8" s="249">
        <v>1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</v>
      </c>
      <c r="CB8" s="280">
        <v>1</v>
      </c>
    </row>
    <row r="9" spans="1:15" ht="12.75">
      <c r="A9" s="289"/>
      <c r="B9" s="290"/>
      <c r="C9" s="291" t="s">
        <v>494</v>
      </c>
      <c r="D9" s="292"/>
      <c r="E9" s="292"/>
      <c r="F9" s="292"/>
      <c r="G9" s="293"/>
      <c r="I9" s="294"/>
      <c r="K9" s="294"/>
      <c r="L9" s="295" t="s">
        <v>494</v>
      </c>
      <c r="O9" s="280">
        <v>3</v>
      </c>
    </row>
    <row r="10" spans="1:15" ht="12.75">
      <c r="A10" s="289"/>
      <c r="B10" s="296"/>
      <c r="C10" s="297" t="s">
        <v>670</v>
      </c>
      <c r="D10" s="298"/>
      <c r="E10" s="299">
        <v>149.445</v>
      </c>
      <c r="F10" s="300"/>
      <c r="G10" s="301"/>
      <c r="H10" s="302"/>
      <c r="I10" s="294"/>
      <c r="J10" s="303"/>
      <c r="K10" s="294"/>
      <c r="M10" s="295" t="s">
        <v>670</v>
      </c>
      <c r="O10" s="280"/>
    </row>
    <row r="11" spans="1:80" ht="12.75">
      <c r="A11" s="281">
        <v>2</v>
      </c>
      <c r="B11" s="282" t="s">
        <v>408</v>
      </c>
      <c r="C11" s="283" t="s">
        <v>409</v>
      </c>
      <c r="D11" s="284" t="s">
        <v>146</v>
      </c>
      <c r="E11" s="285">
        <v>149.445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>
        <v>0</v>
      </c>
      <c r="K11" s="288">
        <f>E11*J11</f>
        <v>0</v>
      </c>
      <c r="O11" s="280">
        <v>2</v>
      </c>
      <c r="AA11" s="249">
        <v>1</v>
      </c>
      <c r="AB11" s="249">
        <v>1</v>
      </c>
      <c r="AC11" s="249">
        <v>1</v>
      </c>
      <c r="AZ11" s="249">
        <v>1</v>
      </c>
      <c r="BA11" s="249">
        <f>IF(AZ11=1,G11,0)</f>
        <v>0</v>
      </c>
      <c r="BB11" s="249">
        <f>IF(AZ11=2,G11,0)</f>
        <v>0</v>
      </c>
      <c r="BC11" s="249">
        <f>IF(AZ11=3,G11,0)</f>
        <v>0</v>
      </c>
      <c r="BD11" s="249">
        <f>IF(AZ11=4,G11,0)</f>
        <v>0</v>
      </c>
      <c r="BE11" s="249">
        <f>IF(AZ11=5,G11,0)</f>
        <v>0</v>
      </c>
      <c r="CA11" s="280">
        <v>1</v>
      </c>
      <c r="CB11" s="280">
        <v>1</v>
      </c>
    </row>
    <row r="12" spans="1:15" ht="12.75">
      <c r="A12" s="289"/>
      <c r="B12" s="290"/>
      <c r="C12" s="291" t="s">
        <v>494</v>
      </c>
      <c r="D12" s="292"/>
      <c r="E12" s="292"/>
      <c r="F12" s="292"/>
      <c r="G12" s="293"/>
      <c r="I12" s="294"/>
      <c r="K12" s="294"/>
      <c r="L12" s="295" t="s">
        <v>494</v>
      </c>
      <c r="O12" s="280">
        <v>3</v>
      </c>
    </row>
    <row r="13" spans="1:15" ht="12.75">
      <c r="A13" s="289"/>
      <c r="B13" s="296"/>
      <c r="C13" s="297" t="s">
        <v>670</v>
      </c>
      <c r="D13" s="298"/>
      <c r="E13" s="299">
        <v>149.445</v>
      </c>
      <c r="F13" s="300"/>
      <c r="G13" s="301"/>
      <c r="H13" s="302"/>
      <c r="I13" s="294"/>
      <c r="J13" s="303"/>
      <c r="K13" s="294"/>
      <c r="M13" s="295" t="s">
        <v>670</v>
      </c>
      <c r="O13" s="280"/>
    </row>
    <row r="14" spans="1:80" ht="12.75">
      <c r="A14" s="281">
        <v>3</v>
      </c>
      <c r="B14" s="282" t="s">
        <v>410</v>
      </c>
      <c r="C14" s="283" t="s">
        <v>411</v>
      </c>
      <c r="D14" s="284" t="s">
        <v>146</v>
      </c>
      <c r="E14" s="285">
        <v>16.605</v>
      </c>
      <c r="F14" s="285">
        <v>0</v>
      </c>
      <c r="G14" s="286">
        <f>E14*F14</f>
        <v>0</v>
      </c>
      <c r="H14" s="287">
        <v>0</v>
      </c>
      <c r="I14" s="288">
        <f>E14*H14</f>
        <v>0</v>
      </c>
      <c r="J14" s="287">
        <v>0</v>
      </c>
      <c r="K14" s="288">
        <f>E14*J14</f>
        <v>0</v>
      </c>
      <c r="O14" s="280">
        <v>2</v>
      </c>
      <c r="AA14" s="249">
        <v>1</v>
      </c>
      <c r="AB14" s="249">
        <v>1</v>
      </c>
      <c r="AC14" s="249">
        <v>1</v>
      </c>
      <c r="AZ14" s="249">
        <v>1</v>
      </c>
      <c r="BA14" s="249">
        <f>IF(AZ14=1,G14,0)</f>
        <v>0</v>
      </c>
      <c r="BB14" s="249">
        <f>IF(AZ14=2,G14,0)</f>
        <v>0</v>
      </c>
      <c r="BC14" s="249">
        <f>IF(AZ14=3,G14,0)</f>
        <v>0</v>
      </c>
      <c r="BD14" s="249">
        <f>IF(AZ14=4,G14,0)</f>
        <v>0</v>
      </c>
      <c r="BE14" s="249">
        <f>IF(AZ14=5,G14,0)</f>
        <v>0</v>
      </c>
      <c r="CA14" s="280">
        <v>1</v>
      </c>
      <c r="CB14" s="280">
        <v>1</v>
      </c>
    </row>
    <row r="15" spans="1:15" ht="12.75">
      <c r="A15" s="289"/>
      <c r="B15" s="290"/>
      <c r="C15" s="291" t="s">
        <v>497</v>
      </c>
      <c r="D15" s="292"/>
      <c r="E15" s="292"/>
      <c r="F15" s="292"/>
      <c r="G15" s="293"/>
      <c r="I15" s="294"/>
      <c r="K15" s="294"/>
      <c r="L15" s="295" t="s">
        <v>497</v>
      </c>
      <c r="O15" s="280">
        <v>3</v>
      </c>
    </row>
    <row r="16" spans="1:15" ht="12.75">
      <c r="A16" s="289"/>
      <c r="B16" s="296"/>
      <c r="C16" s="297" t="s">
        <v>671</v>
      </c>
      <c r="D16" s="298"/>
      <c r="E16" s="299">
        <v>16.605</v>
      </c>
      <c r="F16" s="300"/>
      <c r="G16" s="301"/>
      <c r="H16" s="302"/>
      <c r="I16" s="294"/>
      <c r="J16" s="303"/>
      <c r="K16" s="294"/>
      <c r="M16" s="295" t="s">
        <v>671</v>
      </c>
      <c r="O16" s="280"/>
    </row>
    <row r="17" spans="1:80" ht="12.75">
      <c r="A17" s="281">
        <v>4</v>
      </c>
      <c r="B17" s="282" t="s">
        <v>414</v>
      </c>
      <c r="C17" s="283" t="s">
        <v>415</v>
      </c>
      <c r="D17" s="284" t="s">
        <v>146</v>
      </c>
      <c r="E17" s="285">
        <v>16.605</v>
      </c>
      <c r="F17" s="285">
        <v>0</v>
      </c>
      <c r="G17" s="286">
        <f>E17*F17</f>
        <v>0</v>
      </c>
      <c r="H17" s="287">
        <v>0</v>
      </c>
      <c r="I17" s="288">
        <f>E17*H17</f>
        <v>0</v>
      </c>
      <c r="J17" s="287">
        <v>0</v>
      </c>
      <c r="K17" s="288">
        <f>E17*J17</f>
        <v>0</v>
      </c>
      <c r="O17" s="280">
        <v>2</v>
      </c>
      <c r="AA17" s="249">
        <v>1</v>
      </c>
      <c r="AB17" s="249">
        <v>1</v>
      </c>
      <c r="AC17" s="249">
        <v>1</v>
      </c>
      <c r="AZ17" s="249">
        <v>1</v>
      </c>
      <c r="BA17" s="249">
        <f>IF(AZ17=1,G17,0)</f>
        <v>0</v>
      </c>
      <c r="BB17" s="249">
        <f>IF(AZ17=2,G17,0)</f>
        <v>0</v>
      </c>
      <c r="BC17" s="249">
        <f>IF(AZ17=3,G17,0)</f>
        <v>0</v>
      </c>
      <c r="BD17" s="249">
        <f>IF(AZ17=4,G17,0)</f>
        <v>0</v>
      </c>
      <c r="BE17" s="249">
        <f>IF(AZ17=5,G17,0)</f>
        <v>0</v>
      </c>
      <c r="CA17" s="280">
        <v>1</v>
      </c>
      <c r="CB17" s="280">
        <v>1</v>
      </c>
    </row>
    <row r="18" spans="1:15" ht="12.75">
      <c r="A18" s="289"/>
      <c r="B18" s="290"/>
      <c r="C18" s="291" t="s">
        <v>497</v>
      </c>
      <c r="D18" s="292"/>
      <c r="E18" s="292"/>
      <c r="F18" s="292"/>
      <c r="G18" s="293"/>
      <c r="I18" s="294"/>
      <c r="K18" s="294"/>
      <c r="L18" s="295" t="s">
        <v>497</v>
      </c>
      <c r="O18" s="280">
        <v>3</v>
      </c>
    </row>
    <row r="19" spans="1:15" ht="12.75">
      <c r="A19" s="289"/>
      <c r="B19" s="296"/>
      <c r="C19" s="297" t="s">
        <v>671</v>
      </c>
      <c r="D19" s="298"/>
      <c r="E19" s="299">
        <v>16.605</v>
      </c>
      <c r="F19" s="300"/>
      <c r="G19" s="301"/>
      <c r="H19" s="302"/>
      <c r="I19" s="294"/>
      <c r="J19" s="303"/>
      <c r="K19" s="294"/>
      <c r="M19" s="295" t="s">
        <v>671</v>
      </c>
      <c r="O19" s="280"/>
    </row>
    <row r="20" spans="1:80" ht="12.75">
      <c r="A20" s="281">
        <v>5</v>
      </c>
      <c r="B20" s="282" t="s">
        <v>416</v>
      </c>
      <c r="C20" s="283" t="s">
        <v>417</v>
      </c>
      <c r="D20" s="284" t="s">
        <v>174</v>
      </c>
      <c r="E20" s="285">
        <v>369</v>
      </c>
      <c r="F20" s="285">
        <v>0</v>
      </c>
      <c r="G20" s="286">
        <f>E20*F20</f>
        <v>0</v>
      </c>
      <c r="H20" s="287">
        <v>0.00099</v>
      </c>
      <c r="I20" s="288">
        <f>E20*H20</f>
        <v>0.36531</v>
      </c>
      <c r="J20" s="287">
        <v>0</v>
      </c>
      <c r="K20" s="288">
        <f>E20*J20</f>
        <v>0</v>
      </c>
      <c r="O20" s="280">
        <v>2</v>
      </c>
      <c r="AA20" s="249">
        <v>1</v>
      </c>
      <c r="AB20" s="249">
        <v>1</v>
      </c>
      <c r="AC20" s="249">
        <v>1</v>
      </c>
      <c r="AZ20" s="249">
        <v>1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</v>
      </c>
      <c r="CB20" s="280">
        <v>1</v>
      </c>
    </row>
    <row r="21" spans="1:15" ht="12.75">
      <c r="A21" s="289"/>
      <c r="B21" s="290"/>
      <c r="C21" s="291" t="s">
        <v>418</v>
      </c>
      <c r="D21" s="292"/>
      <c r="E21" s="292"/>
      <c r="F21" s="292"/>
      <c r="G21" s="293"/>
      <c r="I21" s="294"/>
      <c r="K21" s="294"/>
      <c r="L21" s="295" t="s">
        <v>418</v>
      </c>
      <c r="O21" s="280">
        <v>3</v>
      </c>
    </row>
    <row r="22" spans="1:15" ht="12.75">
      <c r="A22" s="289"/>
      <c r="B22" s="296"/>
      <c r="C22" s="297" t="s">
        <v>672</v>
      </c>
      <c r="D22" s="298"/>
      <c r="E22" s="299">
        <v>369</v>
      </c>
      <c r="F22" s="300"/>
      <c r="G22" s="301"/>
      <c r="H22" s="302"/>
      <c r="I22" s="294"/>
      <c r="J22" s="303"/>
      <c r="K22" s="294"/>
      <c r="M22" s="295" t="s">
        <v>672</v>
      </c>
      <c r="O22" s="280"/>
    </row>
    <row r="23" spans="1:80" ht="12.75">
      <c r="A23" s="281">
        <v>6</v>
      </c>
      <c r="B23" s="282" t="s">
        <v>420</v>
      </c>
      <c r="C23" s="283" t="s">
        <v>421</v>
      </c>
      <c r="D23" s="284" t="s">
        <v>174</v>
      </c>
      <c r="E23" s="285">
        <v>369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>
        <v>0</v>
      </c>
      <c r="K23" s="288">
        <f>E23*J23</f>
        <v>0</v>
      </c>
      <c r="O23" s="280">
        <v>2</v>
      </c>
      <c r="AA23" s="249">
        <v>1</v>
      </c>
      <c r="AB23" s="249">
        <v>1</v>
      </c>
      <c r="AC23" s="249">
        <v>1</v>
      </c>
      <c r="AZ23" s="249">
        <v>1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</v>
      </c>
      <c r="CB23" s="280">
        <v>1</v>
      </c>
    </row>
    <row r="24" spans="1:15" ht="12.75">
      <c r="A24" s="289"/>
      <c r="B24" s="296"/>
      <c r="C24" s="297" t="s">
        <v>672</v>
      </c>
      <c r="D24" s="298"/>
      <c r="E24" s="299">
        <v>369</v>
      </c>
      <c r="F24" s="300"/>
      <c r="G24" s="301"/>
      <c r="H24" s="302"/>
      <c r="I24" s="294"/>
      <c r="J24" s="303"/>
      <c r="K24" s="294"/>
      <c r="M24" s="295" t="s">
        <v>672</v>
      </c>
      <c r="O24" s="280"/>
    </row>
    <row r="25" spans="1:80" ht="12.75">
      <c r="A25" s="281">
        <v>7</v>
      </c>
      <c r="B25" s="282" t="s">
        <v>423</v>
      </c>
      <c r="C25" s="283" t="s">
        <v>424</v>
      </c>
      <c r="D25" s="284" t="s">
        <v>146</v>
      </c>
      <c r="E25" s="285">
        <v>83.025</v>
      </c>
      <c r="F25" s="285">
        <v>0</v>
      </c>
      <c r="G25" s="286">
        <f>E25*F25</f>
        <v>0</v>
      </c>
      <c r="H25" s="287">
        <v>0</v>
      </c>
      <c r="I25" s="288">
        <f>E25*H25</f>
        <v>0</v>
      </c>
      <c r="J25" s="287">
        <v>0</v>
      </c>
      <c r="K25" s="288">
        <f>E25*J25</f>
        <v>0</v>
      </c>
      <c r="O25" s="280">
        <v>2</v>
      </c>
      <c r="AA25" s="249">
        <v>1</v>
      </c>
      <c r="AB25" s="249">
        <v>1</v>
      </c>
      <c r="AC25" s="249">
        <v>1</v>
      </c>
      <c r="AZ25" s="249">
        <v>1</v>
      </c>
      <c r="BA25" s="249">
        <f>IF(AZ25=1,G25,0)</f>
        <v>0</v>
      </c>
      <c r="BB25" s="249">
        <f>IF(AZ25=2,G25,0)</f>
        <v>0</v>
      </c>
      <c r="BC25" s="249">
        <f>IF(AZ25=3,G25,0)</f>
        <v>0</v>
      </c>
      <c r="BD25" s="249">
        <f>IF(AZ25=4,G25,0)</f>
        <v>0</v>
      </c>
      <c r="BE25" s="249">
        <f>IF(AZ25=5,G25,0)</f>
        <v>0</v>
      </c>
      <c r="CA25" s="280">
        <v>1</v>
      </c>
      <c r="CB25" s="280">
        <v>1</v>
      </c>
    </row>
    <row r="26" spans="1:15" ht="12.75">
      <c r="A26" s="289"/>
      <c r="B26" s="296"/>
      <c r="C26" s="297" t="s">
        <v>673</v>
      </c>
      <c r="D26" s="298"/>
      <c r="E26" s="299">
        <v>83.025</v>
      </c>
      <c r="F26" s="300"/>
      <c r="G26" s="301"/>
      <c r="H26" s="302"/>
      <c r="I26" s="294"/>
      <c r="J26" s="303"/>
      <c r="K26" s="294"/>
      <c r="M26" s="295" t="s">
        <v>673</v>
      </c>
      <c r="O26" s="280"/>
    </row>
    <row r="27" spans="1:80" ht="12.75">
      <c r="A27" s="281">
        <v>8</v>
      </c>
      <c r="B27" s="282" t="s">
        <v>152</v>
      </c>
      <c r="C27" s="283" t="s">
        <v>153</v>
      </c>
      <c r="D27" s="284" t="s">
        <v>146</v>
      </c>
      <c r="E27" s="285">
        <v>47.601</v>
      </c>
      <c r="F27" s="285">
        <v>0</v>
      </c>
      <c r="G27" s="286">
        <f>E27*F27</f>
        <v>0</v>
      </c>
      <c r="H27" s="287">
        <v>0</v>
      </c>
      <c r="I27" s="288">
        <f>E27*H27</f>
        <v>0</v>
      </c>
      <c r="J27" s="287">
        <v>0</v>
      </c>
      <c r="K27" s="288">
        <f>E27*J27</f>
        <v>0</v>
      </c>
      <c r="O27" s="280">
        <v>2</v>
      </c>
      <c r="AA27" s="249">
        <v>1</v>
      </c>
      <c r="AB27" s="249">
        <v>1</v>
      </c>
      <c r="AC27" s="249">
        <v>1</v>
      </c>
      <c r="AZ27" s="249">
        <v>1</v>
      </c>
      <c r="BA27" s="249">
        <f>IF(AZ27=1,G27,0)</f>
        <v>0</v>
      </c>
      <c r="BB27" s="249">
        <f>IF(AZ27=2,G27,0)</f>
        <v>0</v>
      </c>
      <c r="BC27" s="249">
        <f>IF(AZ27=3,G27,0)</f>
        <v>0</v>
      </c>
      <c r="BD27" s="249">
        <f>IF(AZ27=4,G27,0)</f>
        <v>0</v>
      </c>
      <c r="BE27" s="249">
        <f>IF(AZ27=5,G27,0)</f>
        <v>0</v>
      </c>
      <c r="CA27" s="280">
        <v>1</v>
      </c>
      <c r="CB27" s="280">
        <v>1</v>
      </c>
    </row>
    <row r="28" spans="1:15" ht="12.75">
      <c r="A28" s="289"/>
      <c r="B28" s="290"/>
      <c r="C28" s="291" t="s">
        <v>426</v>
      </c>
      <c r="D28" s="292"/>
      <c r="E28" s="292"/>
      <c r="F28" s="292"/>
      <c r="G28" s="293"/>
      <c r="I28" s="294"/>
      <c r="K28" s="294"/>
      <c r="L28" s="295" t="s">
        <v>426</v>
      </c>
      <c r="O28" s="280">
        <v>3</v>
      </c>
    </row>
    <row r="29" spans="1:15" ht="12.75">
      <c r="A29" s="289"/>
      <c r="B29" s="296"/>
      <c r="C29" s="297" t="s">
        <v>674</v>
      </c>
      <c r="D29" s="298"/>
      <c r="E29" s="299">
        <v>166.05</v>
      </c>
      <c r="F29" s="300"/>
      <c r="G29" s="301"/>
      <c r="H29" s="302"/>
      <c r="I29" s="294"/>
      <c r="J29" s="303"/>
      <c r="K29" s="294"/>
      <c r="M29" s="295" t="s">
        <v>674</v>
      </c>
      <c r="O29" s="280"/>
    </row>
    <row r="30" spans="1:15" ht="12.75">
      <c r="A30" s="289"/>
      <c r="B30" s="296"/>
      <c r="C30" s="297" t="s">
        <v>675</v>
      </c>
      <c r="D30" s="298"/>
      <c r="E30" s="299">
        <v>-118.449</v>
      </c>
      <c r="F30" s="300"/>
      <c r="G30" s="301"/>
      <c r="H30" s="302"/>
      <c r="I30" s="294"/>
      <c r="J30" s="303"/>
      <c r="K30" s="294"/>
      <c r="M30" s="295" t="s">
        <v>675</v>
      </c>
      <c r="O30" s="280"/>
    </row>
    <row r="31" spans="1:80" ht="12.75">
      <c r="A31" s="281">
        <v>9</v>
      </c>
      <c r="B31" s="282" t="s">
        <v>429</v>
      </c>
      <c r="C31" s="283" t="s">
        <v>430</v>
      </c>
      <c r="D31" s="284" t="s">
        <v>146</v>
      </c>
      <c r="E31" s="285">
        <v>714.015</v>
      </c>
      <c r="F31" s="285">
        <v>0</v>
      </c>
      <c r="G31" s="286">
        <f>E31*F31</f>
        <v>0</v>
      </c>
      <c r="H31" s="287">
        <v>0</v>
      </c>
      <c r="I31" s="288">
        <f>E31*H31</f>
        <v>0</v>
      </c>
      <c r="J31" s="287">
        <v>0</v>
      </c>
      <c r="K31" s="288">
        <f>E31*J31</f>
        <v>0</v>
      </c>
      <c r="O31" s="280">
        <v>2</v>
      </c>
      <c r="AA31" s="249">
        <v>1</v>
      </c>
      <c r="AB31" s="249">
        <v>1</v>
      </c>
      <c r="AC31" s="249">
        <v>1</v>
      </c>
      <c r="AZ31" s="249">
        <v>1</v>
      </c>
      <c r="BA31" s="249">
        <f>IF(AZ31=1,G31,0)</f>
        <v>0</v>
      </c>
      <c r="BB31" s="249">
        <f>IF(AZ31=2,G31,0)</f>
        <v>0</v>
      </c>
      <c r="BC31" s="249">
        <f>IF(AZ31=3,G31,0)</f>
        <v>0</v>
      </c>
      <c r="BD31" s="249">
        <f>IF(AZ31=4,G31,0)</f>
        <v>0</v>
      </c>
      <c r="BE31" s="249">
        <f>IF(AZ31=5,G31,0)</f>
        <v>0</v>
      </c>
      <c r="CA31" s="280">
        <v>1</v>
      </c>
      <c r="CB31" s="280">
        <v>1</v>
      </c>
    </row>
    <row r="32" spans="1:15" ht="12.75">
      <c r="A32" s="289"/>
      <c r="B32" s="290"/>
      <c r="C32" s="291" t="s">
        <v>426</v>
      </c>
      <c r="D32" s="292"/>
      <c r="E32" s="292"/>
      <c r="F32" s="292"/>
      <c r="G32" s="293"/>
      <c r="I32" s="294"/>
      <c r="K32" s="294"/>
      <c r="L32" s="295" t="s">
        <v>426</v>
      </c>
      <c r="O32" s="280">
        <v>3</v>
      </c>
    </row>
    <row r="33" spans="1:15" ht="12.75">
      <c r="A33" s="289"/>
      <c r="B33" s="290"/>
      <c r="C33" s="291" t="s">
        <v>431</v>
      </c>
      <c r="D33" s="292"/>
      <c r="E33" s="292"/>
      <c r="F33" s="292"/>
      <c r="G33" s="293"/>
      <c r="I33" s="294"/>
      <c r="K33" s="294"/>
      <c r="L33" s="295" t="s">
        <v>431</v>
      </c>
      <c r="O33" s="280">
        <v>3</v>
      </c>
    </row>
    <row r="34" spans="1:15" ht="12.75">
      <c r="A34" s="289"/>
      <c r="B34" s="296"/>
      <c r="C34" s="297" t="s">
        <v>676</v>
      </c>
      <c r="D34" s="298"/>
      <c r="E34" s="299">
        <v>2490.75</v>
      </c>
      <c r="F34" s="300"/>
      <c r="G34" s="301"/>
      <c r="H34" s="302"/>
      <c r="I34" s="294"/>
      <c r="J34" s="303"/>
      <c r="K34" s="294"/>
      <c r="M34" s="295" t="s">
        <v>676</v>
      </c>
      <c r="O34" s="280"/>
    </row>
    <row r="35" spans="1:15" ht="12.75">
      <c r="A35" s="289"/>
      <c r="B35" s="296"/>
      <c r="C35" s="297" t="s">
        <v>677</v>
      </c>
      <c r="D35" s="298"/>
      <c r="E35" s="299">
        <v>-1776.735</v>
      </c>
      <c r="F35" s="300"/>
      <c r="G35" s="301"/>
      <c r="H35" s="302"/>
      <c r="I35" s="294"/>
      <c r="J35" s="303"/>
      <c r="K35" s="294"/>
      <c r="M35" s="295" t="s">
        <v>677</v>
      </c>
      <c r="O35" s="280"/>
    </row>
    <row r="36" spans="1:80" ht="12.75">
      <c r="A36" s="281">
        <v>10</v>
      </c>
      <c r="B36" s="282" t="s">
        <v>159</v>
      </c>
      <c r="C36" s="283" t="s">
        <v>160</v>
      </c>
      <c r="D36" s="284" t="s">
        <v>146</v>
      </c>
      <c r="E36" s="285">
        <v>47.601</v>
      </c>
      <c r="F36" s="285">
        <v>0</v>
      </c>
      <c r="G36" s="286">
        <f>E36*F36</f>
        <v>0</v>
      </c>
      <c r="H36" s="287">
        <v>0</v>
      </c>
      <c r="I36" s="288">
        <f>E36*H36</f>
        <v>0</v>
      </c>
      <c r="J36" s="287">
        <v>0</v>
      </c>
      <c r="K36" s="288">
        <f>E36*J36</f>
        <v>0</v>
      </c>
      <c r="O36" s="280">
        <v>2</v>
      </c>
      <c r="AA36" s="249">
        <v>1</v>
      </c>
      <c r="AB36" s="249">
        <v>1</v>
      </c>
      <c r="AC36" s="249">
        <v>1</v>
      </c>
      <c r="AZ36" s="249">
        <v>1</v>
      </c>
      <c r="BA36" s="249">
        <f>IF(AZ36=1,G36,0)</f>
        <v>0</v>
      </c>
      <c r="BB36" s="249">
        <f>IF(AZ36=2,G36,0)</f>
        <v>0</v>
      </c>
      <c r="BC36" s="249">
        <f>IF(AZ36=3,G36,0)</f>
        <v>0</v>
      </c>
      <c r="BD36" s="249">
        <f>IF(AZ36=4,G36,0)</f>
        <v>0</v>
      </c>
      <c r="BE36" s="249">
        <f>IF(AZ36=5,G36,0)</f>
        <v>0</v>
      </c>
      <c r="CA36" s="280">
        <v>1</v>
      </c>
      <c r="CB36" s="280">
        <v>1</v>
      </c>
    </row>
    <row r="37" spans="1:15" ht="12.75">
      <c r="A37" s="289"/>
      <c r="B37" s="290"/>
      <c r="C37" s="291" t="s">
        <v>426</v>
      </c>
      <c r="D37" s="292"/>
      <c r="E37" s="292"/>
      <c r="F37" s="292"/>
      <c r="G37" s="293"/>
      <c r="I37" s="294"/>
      <c r="K37" s="294"/>
      <c r="L37" s="295" t="s">
        <v>426</v>
      </c>
      <c r="O37" s="280">
        <v>3</v>
      </c>
    </row>
    <row r="38" spans="1:15" ht="12.75">
      <c r="A38" s="289"/>
      <c r="B38" s="296"/>
      <c r="C38" s="297" t="s">
        <v>674</v>
      </c>
      <c r="D38" s="298"/>
      <c r="E38" s="299">
        <v>166.05</v>
      </c>
      <c r="F38" s="300"/>
      <c r="G38" s="301"/>
      <c r="H38" s="302"/>
      <c r="I38" s="294"/>
      <c r="J38" s="303"/>
      <c r="K38" s="294"/>
      <c r="M38" s="295" t="s">
        <v>674</v>
      </c>
      <c r="O38" s="280"/>
    </row>
    <row r="39" spans="1:15" ht="12.75">
      <c r="A39" s="289"/>
      <c r="B39" s="296"/>
      <c r="C39" s="297" t="s">
        <v>675</v>
      </c>
      <c r="D39" s="298"/>
      <c r="E39" s="299">
        <v>-118.449</v>
      </c>
      <c r="F39" s="300"/>
      <c r="G39" s="301"/>
      <c r="H39" s="302"/>
      <c r="I39" s="294"/>
      <c r="J39" s="303"/>
      <c r="K39" s="294"/>
      <c r="M39" s="295" t="s">
        <v>675</v>
      </c>
      <c r="O39" s="280"/>
    </row>
    <row r="40" spans="1:80" ht="12.75">
      <c r="A40" s="281">
        <v>11</v>
      </c>
      <c r="B40" s="282" t="s">
        <v>434</v>
      </c>
      <c r="C40" s="283" t="s">
        <v>435</v>
      </c>
      <c r="D40" s="284" t="s">
        <v>146</v>
      </c>
      <c r="E40" s="285">
        <v>118.449</v>
      </c>
      <c r="F40" s="285">
        <v>0</v>
      </c>
      <c r="G40" s="286">
        <f>E40*F40</f>
        <v>0</v>
      </c>
      <c r="H40" s="287">
        <v>0</v>
      </c>
      <c r="I40" s="288">
        <f>E40*H40</f>
        <v>0</v>
      </c>
      <c r="J40" s="287">
        <v>0</v>
      </c>
      <c r="K40" s="288">
        <f>E40*J40</f>
        <v>0</v>
      </c>
      <c r="O40" s="280">
        <v>2</v>
      </c>
      <c r="AA40" s="249">
        <v>1</v>
      </c>
      <c r="AB40" s="249">
        <v>1</v>
      </c>
      <c r="AC40" s="249">
        <v>1</v>
      </c>
      <c r="AZ40" s="249">
        <v>1</v>
      </c>
      <c r="BA40" s="249">
        <f>IF(AZ40=1,G40,0)</f>
        <v>0</v>
      </c>
      <c r="BB40" s="249">
        <f>IF(AZ40=2,G40,0)</f>
        <v>0</v>
      </c>
      <c r="BC40" s="249">
        <f>IF(AZ40=3,G40,0)</f>
        <v>0</v>
      </c>
      <c r="BD40" s="249">
        <f>IF(AZ40=4,G40,0)</f>
        <v>0</v>
      </c>
      <c r="BE40" s="249">
        <f>IF(AZ40=5,G40,0)</f>
        <v>0</v>
      </c>
      <c r="CA40" s="280">
        <v>1</v>
      </c>
      <c r="CB40" s="280">
        <v>1</v>
      </c>
    </row>
    <row r="41" spans="1:15" ht="12.75">
      <c r="A41" s="289"/>
      <c r="B41" s="296"/>
      <c r="C41" s="297" t="s">
        <v>678</v>
      </c>
      <c r="D41" s="298"/>
      <c r="E41" s="299">
        <v>118.449</v>
      </c>
      <c r="F41" s="300"/>
      <c r="G41" s="301"/>
      <c r="H41" s="302"/>
      <c r="I41" s="294"/>
      <c r="J41" s="303"/>
      <c r="K41" s="294"/>
      <c r="M41" s="295" t="s">
        <v>678</v>
      </c>
      <c r="O41" s="280"/>
    </row>
    <row r="42" spans="1:80" ht="22.5">
      <c r="A42" s="281">
        <v>12</v>
      </c>
      <c r="B42" s="282" t="s">
        <v>437</v>
      </c>
      <c r="C42" s="283" t="s">
        <v>438</v>
      </c>
      <c r="D42" s="284" t="s">
        <v>146</v>
      </c>
      <c r="E42" s="285">
        <v>36.531</v>
      </c>
      <c r="F42" s="285">
        <v>0</v>
      </c>
      <c r="G42" s="286">
        <f>E42*F42</f>
        <v>0</v>
      </c>
      <c r="H42" s="287">
        <v>1.7</v>
      </c>
      <c r="I42" s="288">
        <f>E42*H42</f>
        <v>62.1027</v>
      </c>
      <c r="J42" s="287">
        <v>0</v>
      </c>
      <c r="K42" s="288">
        <f>E42*J42</f>
        <v>0</v>
      </c>
      <c r="O42" s="280">
        <v>2</v>
      </c>
      <c r="AA42" s="249">
        <v>1</v>
      </c>
      <c r="AB42" s="249">
        <v>1</v>
      </c>
      <c r="AC42" s="249">
        <v>1</v>
      </c>
      <c r="AZ42" s="249">
        <v>1</v>
      </c>
      <c r="BA42" s="249">
        <f>IF(AZ42=1,G42,0)</f>
        <v>0</v>
      </c>
      <c r="BB42" s="249">
        <f>IF(AZ42=2,G42,0)</f>
        <v>0</v>
      </c>
      <c r="BC42" s="249">
        <f>IF(AZ42=3,G42,0)</f>
        <v>0</v>
      </c>
      <c r="BD42" s="249">
        <f>IF(AZ42=4,G42,0)</f>
        <v>0</v>
      </c>
      <c r="BE42" s="249">
        <f>IF(AZ42=5,G42,0)</f>
        <v>0</v>
      </c>
      <c r="CA42" s="280">
        <v>1</v>
      </c>
      <c r="CB42" s="280">
        <v>1</v>
      </c>
    </row>
    <row r="43" spans="1:15" ht="12.75">
      <c r="A43" s="289"/>
      <c r="B43" s="290"/>
      <c r="C43" s="291"/>
      <c r="D43" s="292"/>
      <c r="E43" s="292"/>
      <c r="F43" s="292"/>
      <c r="G43" s="293"/>
      <c r="I43" s="294"/>
      <c r="K43" s="294"/>
      <c r="L43" s="295"/>
      <c r="O43" s="280">
        <v>3</v>
      </c>
    </row>
    <row r="44" spans="1:15" ht="12.75">
      <c r="A44" s="289"/>
      <c r="B44" s="296"/>
      <c r="C44" s="297" t="s">
        <v>679</v>
      </c>
      <c r="D44" s="298"/>
      <c r="E44" s="299">
        <v>36.531</v>
      </c>
      <c r="F44" s="300"/>
      <c r="G44" s="301"/>
      <c r="H44" s="302"/>
      <c r="I44" s="294"/>
      <c r="J44" s="303"/>
      <c r="K44" s="294"/>
      <c r="M44" s="295" t="s">
        <v>679</v>
      </c>
      <c r="O44" s="280"/>
    </row>
    <row r="45" spans="1:80" ht="12.75">
      <c r="A45" s="281">
        <v>13</v>
      </c>
      <c r="B45" s="282" t="s">
        <v>165</v>
      </c>
      <c r="C45" s="283" t="s">
        <v>166</v>
      </c>
      <c r="D45" s="284" t="s">
        <v>146</v>
      </c>
      <c r="E45" s="285">
        <v>47.601</v>
      </c>
      <c r="F45" s="285">
        <v>0</v>
      </c>
      <c r="G45" s="286">
        <f>E45*F45</f>
        <v>0</v>
      </c>
      <c r="H45" s="287">
        <v>0</v>
      </c>
      <c r="I45" s="288">
        <f>E45*H45</f>
        <v>0</v>
      </c>
      <c r="J45" s="287">
        <v>0</v>
      </c>
      <c r="K45" s="288">
        <f>E45*J45</f>
        <v>0</v>
      </c>
      <c r="O45" s="280">
        <v>2</v>
      </c>
      <c r="AA45" s="249">
        <v>1</v>
      </c>
      <c r="AB45" s="249">
        <v>1</v>
      </c>
      <c r="AC45" s="249">
        <v>1</v>
      </c>
      <c r="AZ45" s="249">
        <v>1</v>
      </c>
      <c r="BA45" s="249">
        <f>IF(AZ45=1,G45,0)</f>
        <v>0</v>
      </c>
      <c r="BB45" s="249">
        <f>IF(AZ45=2,G45,0)</f>
        <v>0</v>
      </c>
      <c r="BC45" s="249">
        <f>IF(AZ45=3,G45,0)</f>
        <v>0</v>
      </c>
      <c r="BD45" s="249">
        <f>IF(AZ45=4,G45,0)</f>
        <v>0</v>
      </c>
      <c r="BE45" s="249">
        <f>IF(AZ45=5,G45,0)</f>
        <v>0</v>
      </c>
      <c r="CA45" s="280">
        <v>1</v>
      </c>
      <c r="CB45" s="280">
        <v>1</v>
      </c>
    </row>
    <row r="46" spans="1:15" ht="12.75">
      <c r="A46" s="289"/>
      <c r="B46" s="290"/>
      <c r="C46" s="291" t="s">
        <v>440</v>
      </c>
      <c r="D46" s="292"/>
      <c r="E46" s="292"/>
      <c r="F46" s="292"/>
      <c r="G46" s="293"/>
      <c r="I46" s="294"/>
      <c r="K46" s="294"/>
      <c r="L46" s="295" t="s">
        <v>440</v>
      </c>
      <c r="O46" s="280">
        <v>3</v>
      </c>
    </row>
    <row r="47" spans="1:15" ht="12.75">
      <c r="A47" s="289"/>
      <c r="B47" s="296"/>
      <c r="C47" s="297" t="s">
        <v>674</v>
      </c>
      <c r="D47" s="298"/>
      <c r="E47" s="299">
        <v>166.05</v>
      </c>
      <c r="F47" s="300"/>
      <c r="G47" s="301"/>
      <c r="H47" s="302"/>
      <c r="I47" s="294"/>
      <c r="J47" s="303"/>
      <c r="K47" s="294"/>
      <c r="M47" s="295" t="s">
        <v>674</v>
      </c>
      <c r="O47" s="280"/>
    </row>
    <row r="48" spans="1:15" ht="12.75">
      <c r="A48" s="289"/>
      <c r="B48" s="296"/>
      <c r="C48" s="297" t="s">
        <v>675</v>
      </c>
      <c r="D48" s="298"/>
      <c r="E48" s="299">
        <v>-118.449</v>
      </c>
      <c r="F48" s="300"/>
      <c r="G48" s="301"/>
      <c r="H48" s="302"/>
      <c r="I48" s="294"/>
      <c r="J48" s="303"/>
      <c r="K48" s="294"/>
      <c r="M48" s="295" t="s">
        <v>675</v>
      </c>
      <c r="O48" s="280"/>
    </row>
    <row r="49" spans="1:80" ht="22.5">
      <c r="A49" s="281">
        <v>14</v>
      </c>
      <c r="B49" s="282" t="s">
        <v>441</v>
      </c>
      <c r="C49" s="283" t="s">
        <v>442</v>
      </c>
      <c r="D49" s="284" t="s">
        <v>109</v>
      </c>
      <c r="E49" s="285">
        <v>1</v>
      </c>
      <c r="F49" s="285">
        <v>0</v>
      </c>
      <c r="G49" s="286">
        <f>E49*F49</f>
        <v>0</v>
      </c>
      <c r="H49" s="287">
        <v>0</v>
      </c>
      <c r="I49" s="288">
        <f>E49*H49</f>
        <v>0</v>
      </c>
      <c r="J49" s="287"/>
      <c r="K49" s="288">
        <f>E49*J49</f>
        <v>0</v>
      </c>
      <c r="O49" s="280">
        <v>2</v>
      </c>
      <c r="AA49" s="249">
        <v>12</v>
      </c>
      <c r="AB49" s="249">
        <v>0</v>
      </c>
      <c r="AC49" s="249">
        <v>1</v>
      </c>
      <c r="AZ49" s="249">
        <v>1</v>
      </c>
      <c r="BA49" s="249">
        <f>IF(AZ49=1,G49,0)</f>
        <v>0</v>
      </c>
      <c r="BB49" s="249">
        <f>IF(AZ49=2,G49,0)</f>
        <v>0</v>
      </c>
      <c r="BC49" s="249">
        <f>IF(AZ49=3,G49,0)</f>
        <v>0</v>
      </c>
      <c r="BD49" s="249">
        <f>IF(AZ49=4,G49,0)</f>
        <v>0</v>
      </c>
      <c r="BE49" s="249">
        <f>IF(AZ49=5,G49,0)</f>
        <v>0</v>
      </c>
      <c r="CA49" s="280">
        <v>12</v>
      </c>
      <c r="CB49" s="280">
        <v>0</v>
      </c>
    </row>
    <row r="50" spans="1:15" ht="12.75">
      <c r="A50" s="289"/>
      <c r="B50" s="290"/>
      <c r="C50" s="291" t="s">
        <v>443</v>
      </c>
      <c r="D50" s="292"/>
      <c r="E50" s="292"/>
      <c r="F50" s="292"/>
      <c r="G50" s="293"/>
      <c r="I50" s="294"/>
      <c r="K50" s="294"/>
      <c r="L50" s="295" t="s">
        <v>443</v>
      </c>
      <c r="O50" s="280">
        <v>3</v>
      </c>
    </row>
    <row r="51" spans="1:15" ht="12.75">
      <c r="A51" s="289"/>
      <c r="B51" s="290"/>
      <c r="C51" s="291" t="s">
        <v>444</v>
      </c>
      <c r="D51" s="292"/>
      <c r="E51" s="292"/>
      <c r="F51" s="292"/>
      <c r="G51" s="293"/>
      <c r="I51" s="294"/>
      <c r="K51" s="294"/>
      <c r="L51" s="295" t="s">
        <v>444</v>
      </c>
      <c r="O51" s="280">
        <v>3</v>
      </c>
    </row>
    <row r="52" spans="1:80" ht="12.75">
      <c r="A52" s="281">
        <v>15</v>
      </c>
      <c r="B52" s="282" t="s">
        <v>445</v>
      </c>
      <c r="C52" s="283" t="s">
        <v>446</v>
      </c>
      <c r="D52" s="284" t="s">
        <v>146</v>
      </c>
      <c r="E52" s="285">
        <v>8.3025</v>
      </c>
      <c r="F52" s="285">
        <v>0</v>
      </c>
      <c r="G52" s="286">
        <f>E52*F52</f>
        <v>0</v>
      </c>
      <c r="H52" s="287">
        <v>0</v>
      </c>
      <c r="I52" s="288">
        <f>E52*H52</f>
        <v>0</v>
      </c>
      <c r="J52" s="287"/>
      <c r="K52" s="288">
        <f>E52*J52</f>
        <v>0</v>
      </c>
      <c r="O52" s="280">
        <v>2</v>
      </c>
      <c r="AA52" s="249">
        <v>12</v>
      </c>
      <c r="AB52" s="249">
        <v>0</v>
      </c>
      <c r="AC52" s="249">
        <v>3</v>
      </c>
      <c r="AZ52" s="249">
        <v>1</v>
      </c>
      <c r="BA52" s="249">
        <f>IF(AZ52=1,G52,0)</f>
        <v>0</v>
      </c>
      <c r="BB52" s="249">
        <f>IF(AZ52=2,G52,0)</f>
        <v>0</v>
      </c>
      <c r="BC52" s="249">
        <f>IF(AZ52=3,G52,0)</f>
        <v>0</v>
      </c>
      <c r="BD52" s="249">
        <f>IF(AZ52=4,G52,0)</f>
        <v>0</v>
      </c>
      <c r="BE52" s="249">
        <f>IF(AZ52=5,G52,0)</f>
        <v>0</v>
      </c>
      <c r="CA52" s="280">
        <v>12</v>
      </c>
      <c r="CB52" s="280">
        <v>0</v>
      </c>
    </row>
    <row r="53" spans="1:15" ht="12.75">
      <c r="A53" s="289"/>
      <c r="B53" s="290"/>
      <c r="C53" s="291" t="s">
        <v>447</v>
      </c>
      <c r="D53" s="292"/>
      <c r="E53" s="292"/>
      <c r="F53" s="292"/>
      <c r="G53" s="293"/>
      <c r="I53" s="294"/>
      <c r="K53" s="294"/>
      <c r="L53" s="295" t="s">
        <v>447</v>
      </c>
      <c r="O53" s="280">
        <v>3</v>
      </c>
    </row>
    <row r="54" spans="1:15" ht="12.75">
      <c r="A54" s="289"/>
      <c r="B54" s="296"/>
      <c r="C54" s="297" t="s">
        <v>680</v>
      </c>
      <c r="D54" s="298"/>
      <c r="E54" s="299">
        <v>8.3025</v>
      </c>
      <c r="F54" s="300"/>
      <c r="G54" s="301"/>
      <c r="H54" s="302"/>
      <c r="I54" s="294"/>
      <c r="J54" s="303"/>
      <c r="K54" s="294"/>
      <c r="M54" s="295" t="s">
        <v>680</v>
      </c>
      <c r="O54" s="280"/>
    </row>
    <row r="55" spans="1:57" ht="12.75">
      <c r="A55" s="304"/>
      <c r="B55" s="305" t="s">
        <v>96</v>
      </c>
      <c r="C55" s="306" t="s">
        <v>138</v>
      </c>
      <c r="D55" s="307"/>
      <c r="E55" s="308"/>
      <c r="F55" s="309"/>
      <c r="G55" s="310">
        <f>SUM(G7:G54)</f>
        <v>0</v>
      </c>
      <c r="H55" s="311"/>
      <c r="I55" s="312">
        <f>SUM(I7:I54)</f>
        <v>62.46801</v>
      </c>
      <c r="J55" s="311"/>
      <c r="K55" s="312">
        <f>SUM(K7:K54)</f>
        <v>0</v>
      </c>
      <c r="O55" s="280">
        <v>4</v>
      </c>
      <c r="BA55" s="313">
        <f>SUM(BA7:BA54)</f>
        <v>0</v>
      </c>
      <c r="BB55" s="313">
        <f>SUM(BB7:BB54)</f>
        <v>0</v>
      </c>
      <c r="BC55" s="313">
        <f>SUM(BC7:BC54)</f>
        <v>0</v>
      </c>
      <c r="BD55" s="313">
        <f>SUM(BD7:BD54)</f>
        <v>0</v>
      </c>
      <c r="BE55" s="313">
        <f>SUM(BE7:BE54)</f>
        <v>0</v>
      </c>
    </row>
    <row r="56" spans="1:15" ht="12.75">
      <c r="A56" s="270" t="s">
        <v>93</v>
      </c>
      <c r="B56" s="271" t="s">
        <v>180</v>
      </c>
      <c r="C56" s="272" t="s">
        <v>181</v>
      </c>
      <c r="D56" s="273"/>
      <c r="E56" s="274"/>
      <c r="F56" s="274"/>
      <c r="G56" s="275"/>
      <c r="H56" s="276"/>
      <c r="I56" s="277"/>
      <c r="J56" s="278"/>
      <c r="K56" s="279"/>
      <c r="O56" s="280">
        <v>1</v>
      </c>
    </row>
    <row r="57" spans="1:80" ht="22.5">
      <c r="A57" s="281">
        <v>16</v>
      </c>
      <c r="B57" s="282" t="s">
        <v>453</v>
      </c>
      <c r="C57" s="283" t="s">
        <v>515</v>
      </c>
      <c r="D57" s="284" t="s">
        <v>185</v>
      </c>
      <c r="E57" s="285">
        <v>132</v>
      </c>
      <c r="F57" s="285">
        <v>0</v>
      </c>
      <c r="G57" s="286">
        <f>E57*F57</f>
        <v>0</v>
      </c>
      <c r="H57" s="287">
        <v>0.23382</v>
      </c>
      <c r="I57" s="288">
        <f>E57*H57</f>
        <v>30.86424</v>
      </c>
      <c r="J57" s="287">
        <v>0</v>
      </c>
      <c r="K57" s="288">
        <f>E57*J57</f>
        <v>0</v>
      </c>
      <c r="O57" s="280">
        <v>2</v>
      </c>
      <c r="AA57" s="249">
        <v>1</v>
      </c>
      <c r="AB57" s="249">
        <v>1</v>
      </c>
      <c r="AC57" s="249">
        <v>1</v>
      </c>
      <c r="AZ57" s="249">
        <v>1</v>
      </c>
      <c r="BA57" s="249">
        <f>IF(AZ57=1,G57,0)</f>
        <v>0</v>
      </c>
      <c r="BB57" s="249">
        <f>IF(AZ57=2,G57,0)</f>
        <v>0</v>
      </c>
      <c r="BC57" s="249">
        <f>IF(AZ57=3,G57,0)</f>
        <v>0</v>
      </c>
      <c r="BD57" s="249">
        <f>IF(AZ57=4,G57,0)</f>
        <v>0</v>
      </c>
      <c r="BE57" s="249">
        <f>IF(AZ57=5,G57,0)</f>
        <v>0</v>
      </c>
      <c r="CA57" s="280">
        <v>1</v>
      </c>
      <c r="CB57" s="280">
        <v>1</v>
      </c>
    </row>
    <row r="58" spans="1:15" ht="12.75">
      <c r="A58" s="289"/>
      <c r="B58" s="290"/>
      <c r="C58" s="291" t="s">
        <v>455</v>
      </c>
      <c r="D58" s="292"/>
      <c r="E58" s="292"/>
      <c r="F58" s="292"/>
      <c r="G58" s="293"/>
      <c r="I58" s="294"/>
      <c r="K58" s="294"/>
      <c r="L58" s="295" t="s">
        <v>455</v>
      </c>
      <c r="O58" s="280">
        <v>3</v>
      </c>
    </row>
    <row r="59" spans="1:57" ht="12.75">
      <c r="A59" s="304"/>
      <c r="B59" s="305" t="s">
        <v>96</v>
      </c>
      <c r="C59" s="306" t="s">
        <v>182</v>
      </c>
      <c r="D59" s="307"/>
      <c r="E59" s="308"/>
      <c r="F59" s="309"/>
      <c r="G59" s="310">
        <f>SUM(G56:G58)</f>
        <v>0</v>
      </c>
      <c r="H59" s="311"/>
      <c r="I59" s="312">
        <f>SUM(I56:I58)</f>
        <v>30.86424</v>
      </c>
      <c r="J59" s="311"/>
      <c r="K59" s="312">
        <f>SUM(K56:K58)</f>
        <v>0</v>
      </c>
      <c r="O59" s="280">
        <v>4</v>
      </c>
      <c r="BA59" s="313">
        <f>SUM(BA56:BA58)</f>
        <v>0</v>
      </c>
      <c r="BB59" s="313">
        <f>SUM(BB56:BB58)</f>
        <v>0</v>
      </c>
      <c r="BC59" s="313">
        <f>SUM(BC56:BC58)</f>
        <v>0</v>
      </c>
      <c r="BD59" s="313">
        <f>SUM(BD56:BD58)</f>
        <v>0</v>
      </c>
      <c r="BE59" s="313">
        <f>SUM(BE56:BE58)</f>
        <v>0</v>
      </c>
    </row>
    <row r="60" spans="1:15" ht="12.75">
      <c r="A60" s="270" t="s">
        <v>93</v>
      </c>
      <c r="B60" s="271" t="s">
        <v>456</v>
      </c>
      <c r="C60" s="272" t="s">
        <v>457</v>
      </c>
      <c r="D60" s="273"/>
      <c r="E60" s="274"/>
      <c r="F60" s="274"/>
      <c r="G60" s="275"/>
      <c r="H60" s="276"/>
      <c r="I60" s="277"/>
      <c r="J60" s="278"/>
      <c r="K60" s="279"/>
      <c r="O60" s="280">
        <v>1</v>
      </c>
    </row>
    <row r="61" spans="1:80" ht="12.75">
      <c r="A61" s="281">
        <v>17</v>
      </c>
      <c r="B61" s="282" t="s">
        <v>459</v>
      </c>
      <c r="C61" s="283" t="s">
        <v>460</v>
      </c>
      <c r="D61" s="284" t="s">
        <v>146</v>
      </c>
      <c r="E61" s="285">
        <v>11.07</v>
      </c>
      <c r="F61" s="285">
        <v>0</v>
      </c>
      <c r="G61" s="286">
        <f>E61*F61</f>
        <v>0</v>
      </c>
      <c r="H61" s="287">
        <v>1.89077</v>
      </c>
      <c r="I61" s="288">
        <f>E61*H61</f>
        <v>20.9308239</v>
      </c>
      <c r="J61" s="287">
        <v>0</v>
      </c>
      <c r="K61" s="288">
        <f>E61*J61</f>
        <v>0</v>
      </c>
      <c r="O61" s="280">
        <v>2</v>
      </c>
      <c r="AA61" s="249">
        <v>1</v>
      </c>
      <c r="AB61" s="249">
        <v>1</v>
      </c>
      <c r="AC61" s="249">
        <v>1</v>
      </c>
      <c r="AZ61" s="249">
        <v>1</v>
      </c>
      <c r="BA61" s="249">
        <f>IF(AZ61=1,G61,0)</f>
        <v>0</v>
      </c>
      <c r="BB61" s="249">
        <f>IF(AZ61=2,G61,0)</f>
        <v>0</v>
      </c>
      <c r="BC61" s="249">
        <f>IF(AZ61=3,G61,0)</f>
        <v>0</v>
      </c>
      <c r="BD61" s="249">
        <f>IF(AZ61=4,G61,0)</f>
        <v>0</v>
      </c>
      <c r="BE61" s="249">
        <f>IF(AZ61=5,G61,0)</f>
        <v>0</v>
      </c>
      <c r="CA61" s="280">
        <v>1</v>
      </c>
      <c r="CB61" s="280">
        <v>1</v>
      </c>
    </row>
    <row r="62" spans="1:15" ht="12.75">
      <c r="A62" s="289"/>
      <c r="B62" s="296"/>
      <c r="C62" s="297" t="s">
        <v>681</v>
      </c>
      <c r="D62" s="298"/>
      <c r="E62" s="299">
        <v>11.07</v>
      </c>
      <c r="F62" s="300"/>
      <c r="G62" s="301"/>
      <c r="H62" s="302"/>
      <c r="I62" s="294"/>
      <c r="J62" s="303"/>
      <c r="K62" s="294"/>
      <c r="M62" s="295" t="s">
        <v>681</v>
      </c>
      <c r="O62" s="280"/>
    </row>
    <row r="63" spans="1:57" ht="12.75">
      <c r="A63" s="304"/>
      <c r="B63" s="305" t="s">
        <v>96</v>
      </c>
      <c r="C63" s="306" t="s">
        <v>458</v>
      </c>
      <c r="D63" s="307"/>
      <c r="E63" s="308"/>
      <c r="F63" s="309"/>
      <c r="G63" s="310">
        <f>SUM(G60:G62)</f>
        <v>0</v>
      </c>
      <c r="H63" s="311"/>
      <c r="I63" s="312">
        <f>SUM(I60:I62)</f>
        <v>20.9308239</v>
      </c>
      <c r="J63" s="311"/>
      <c r="K63" s="312">
        <f>SUM(K60:K62)</f>
        <v>0</v>
      </c>
      <c r="O63" s="280">
        <v>4</v>
      </c>
      <c r="BA63" s="313">
        <f>SUM(BA60:BA62)</f>
        <v>0</v>
      </c>
      <c r="BB63" s="313">
        <f>SUM(BB60:BB62)</f>
        <v>0</v>
      </c>
      <c r="BC63" s="313">
        <f>SUM(BC60:BC62)</f>
        <v>0</v>
      </c>
      <c r="BD63" s="313">
        <f>SUM(BD60:BD62)</f>
        <v>0</v>
      </c>
      <c r="BE63" s="313">
        <f>SUM(BE60:BE62)</f>
        <v>0</v>
      </c>
    </row>
    <row r="64" spans="1:15" ht="12.75">
      <c r="A64" s="270" t="s">
        <v>93</v>
      </c>
      <c r="B64" s="271" t="s">
        <v>554</v>
      </c>
      <c r="C64" s="272" t="s">
        <v>555</v>
      </c>
      <c r="D64" s="273"/>
      <c r="E64" s="274"/>
      <c r="F64" s="274"/>
      <c r="G64" s="275"/>
      <c r="H64" s="276"/>
      <c r="I64" s="277"/>
      <c r="J64" s="278"/>
      <c r="K64" s="279"/>
      <c r="O64" s="280">
        <v>1</v>
      </c>
    </row>
    <row r="65" spans="1:80" ht="22.5">
      <c r="A65" s="281">
        <v>18</v>
      </c>
      <c r="B65" s="282" t="s">
        <v>682</v>
      </c>
      <c r="C65" s="283" t="s">
        <v>683</v>
      </c>
      <c r="D65" s="284" t="s">
        <v>185</v>
      </c>
      <c r="E65" s="285">
        <v>132</v>
      </c>
      <c r="F65" s="285">
        <v>0</v>
      </c>
      <c r="G65" s="286">
        <f>E65*F65</f>
        <v>0</v>
      </c>
      <c r="H65" s="287">
        <v>0</v>
      </c>
      <c r="I65" s="288">
        <f>E65*H65</f>
        <v>0</v>
      </c>
      <c r="J65" s="287">
        <v>0</v>
      </c>
      <c r="K65" s="288">
        <f>E65*J65</f>
        <v>0</v>
      </c>
      <c r="O65" s="280">
        <v>2</v>
      </c>
      <c r="AA65" s="249">
        <v>1</v>
      </c>
      <c r="AB65" s="249">
        <v>0</v>
      </c>
      <c r="AC65" s="249">
        <v>0</v>
      </c>
      <c r="AZ65" s="249">
        <v>1</v>
      </c>
      <c r="BA65" s="249">
        <f>IF(AZ65=1,G65,0)</f>
        <v>0</v>
      </c>
      <c r="BB65" s="249">
        <f>IF(AZ65=2,G65,0)</f>
        <v>0</v>
      </c>
      <c r="BC65" s="249">
        <f>IF(AZ65=3,G65,0)</f>
        <v>0</v>
      </c>
      <c r="BD65" s="249">
        <f>IF(AZ65=4,G65,0)</f>
        <v>0</v>
      </c>
      <c r="BE65" s="249">
        <f>IF(AZ65=5,G65,0)</f>
        <v>0</v>
      </c>
      <c r="CA65" s="280">
        <v>1</v>
      </c>
      <c r="CB65" s="280">
        <v>0</v>
      </c>
    </row>
    <row r="66" spans="1:15" ht="22.5">
      <c r="A66" s="289"/>
      <c r="B66" s="290"/>
      <c r="C66" s="291" t="s">
        <v>562</v>
      </c>
      <c r="D66" s="292"/>
      <c r="E66" s="292"/>
      <c r="F66" s="292"/>
      <c r="G66" s="293"/>
      <c r="I66" s="294"/>
      <c r="K66" s="294"/>
      <c r="L66" s="295" t="s">
        <v>562</v>
      </c>
      <c r="O66" s="280">
        <v>3</v>
      </c>
    </row>
    <row r="67" spans="1:80" ht="12.75">
      <c r="A67" s="281">
        <v>19</v>
      </c>
      <c r="B67" s="282" t="s">
        <v>684</v>
      </c>
      <c r="C67" s="283" t="s">
        <v>685</v>
      </c>
      <c r="D67" s="284" t="s">
        <v>185</v>
      </c>
      <c r="E67" s="285">
        <v>132</v>
      </c>
      <c r="F67" s="285">
        <v>0</v>
      </c>
      <c r="G67" s="286">
        <f>E67*F67</f>
        <v>0</v>
      </c>
      <c r="H67" s="287">
        <v>0</v>
      </c>
      <c r="I67" s="288">
        <f>E67*H67</f>
        <v>0</v>
      </c>
      <c r="J67" s="287">
        <v>0</v>
      </c>
      <c r="K67" s="288">
        <f>E67*J67</f>
        <v>0</v>
      </c>
      <c r="O67" s="280">
        <v>2</v>
      </c>
      <c r="AA67" s="249">
        <v>1</v>
      </c>
      <c r="AB67" s="249">
        <v>0</v>
      </c>
      <c r="AC67" s="249">
        <v>0</v>
      </c>
      <c r="AZ67" s="249">
        <v>1</v>
      </c>
      <c r="BA67" s="249">
        <f>IF(AZ67=1,G67,0)</f>
        <v>0</v>
      </c>
      <c r="BB67" s="249">
        <f>IF(AZ67=2,G67,0)</f>
        <v>0</v>
      </c>
      <c r="BC67" s="249">
        <f>IF(AZ67=3,G67,0)</f>
        <v>0</v>
      </c>
      <c r="BD67" s="249">
        <f>IF(AZ67=4,G67,0)</f>
        <v>0</v>
      </c>
      <c r="BE67" s="249">
        <f>IF(AZ67=5,G67,0)</f>
        <v>0</v>
      </c>
      <c r="CA67" s="280">
        <v>1</v>
      </c>
      <c r="CB67" s="280">
        <v>0</v>
      </c>
    </row>
    <row r="68" spans="1:15" ht="22.5">
      <c r="A68" s="289"/>
      <c r="B68" s="290"/>
      <c r="C68" s="291" t="s">
        <v>559</v>
      </c>
      <c r="D68" s="292"/>
      <c r="E68" s="292"/>
      <c r="F68" s="292"/>
      <c r="G68" s="293"/>
      <c r="I68" s="294"/>
      <c r="K68" s="294"/>
      <c r="L68" s="295" t="s">
        <v>559</v>
      </c>
      <c r="O68" s="280">
        <v>3</v>
      </c>
    </row>
    <row r="69" spans="1:57" ht="12.75">
      <c r="A69" s="304"/>
      <c r="B69" s="305" t="s">
        <v>96</v>
      </c>
      <c r="C69" s="306" t="s">
        <v>556</v>
      </c>
      <c r="D69" s="307"/>
      <c r="E69" s="308"/>
      <c r="F69" s="309"/>
      <c r="G69" s="310">
        <f>SUM(G64:G68)</f>
        <v>0</v>
      </c>
      <c r="H69" s="311"/>
      <c r="I69" s="312">
        <f>SUM(I64:I68)</f>
        <v>0</v>
      </c>
      <c r="J69" s="311"/>
      <c r="K69" s="312">
        <f>SUM(K64:K68)</f>
        <v>0</v>
      </c>
      <c r="O69" s="280">
        <v>4</v>
      </c>
      <c r="BA69" s="313">
        <f>SUM(BA64:BA68)</f>
        <v>0</v>
      </c>
      <c r="BB69" s="313">
        <f>SUM(BB64:BB68)</f>
        <v>0</v>
      </c>
      <c r="BC69" s="313">
        <f>SUM(BC64:BC68)</f>
        <v>0</v>
      </c>
      <c r="BD69" s="313">
        <f>SUM(BD64:BD68)</f>
        <v>0</v>
      </c>
      <c r="BE69" s="313">
        <f>SUM(BE64:BE68)</f>
        <v>0</v>
      </c>
    </row>
    <row r="70" spans="1:15" ht="12.75">
      <c r="A70" s="270" t="s">
        <v>93</v>
      </c>
      <c r="B70" s="271" t="s">
        <v>462</v>
      </c>
      <c r="C70" s="272" t="s">
        <v>463</v>
      </c>
      <c r="D70" s="273"/>
      <c r="E70" s="274"/>
      <c r="F70" s="274"/>
      <c r="G70" s="275"/>
      <c r="H70" s="276"/>
      <c r="I70" s="277"/>
      <c r="J70" s="278"/>
      <c r="K70" s="279"/>
      <c r="O70" s="280">
        <v>1</v>
      </c>
    </row>
    <row r="71" spans="1:80" ht="22.5">
      <c r="A71" s="281">
        <v>20</v>
      </c>
      <c r="B71" s="282" t="s">
        <v>686</v>
      </c>
      <c r="C71" s="283" t="s">
        <v>687</v>
      </c>
      <c r="D71" s="284" t="s">
        <v>185</v>
      </c>
      <c r="E71" s="285">
        <v>132</v>
      </c>
      <c r="F71" s="285">
        <v>0</v>
      </c>
      <c r="G71" s="286">
        <f>E71*F71</f>
        <v>0</v>
      </c>
      <c r="H71" s="287">
        <v>0.0051</v>
      </c>
      <c r="I71" s="288">
        <f>E71*H71</f>
        <v>0.6732</v>
      </c>
      <c r="J71" s="287"/>
      <c r="K71" s="288">
        <f>E71*J71</f>
        <v>0</v>
      </c>
      <c r="O71" s="280">
        <v>2</v>
      </c>
      <c r="AA71" s="249">
        <v>12</v>
      </c>
      <c r="AB71" s="249">
        <v>0</v>
      </c>
      <c r="AC71" s="249">
        <v>6</v>
      </c>
      <c r="AZ71" s="249">
        <v>1</v>
      </c>
      <c r="BA71" s="249">
        <f>IF(AZ71=1,G71,0)</f>
        <v>0</v>
      </c>
      <c r="BB71" s="249">
        <f>IF(AZ71=2,G71,0)</f>
        <v>0</v>
      </c>
      <c r="BC71" s="249">
        <f>IF(AZ71=3,G71,0)</f>
        <v>0</v>
      </c>
      <c r="BD71" s="249">
        <f>IF(AZ71=4,G71,0)</f>
        <v>0</v>
      </c>
      <c r="BE71" s="249">
        <f>IF(AZ71=5,G71,0)</f>
        <v>0</v>
      </c>
      <c r="CA71" s="280">
        <v>12</v>
      </c>
      <c r="CB71" s="280">
        <v>0</v>
      </c>
    </row>
    <row r="72" spans="1:57" ht="12.75">
      <c r="A72" s="304"/>
      <c r="B72" s="305" t="s">
        <v>96</v>
      </c>
      <c r="C72" s="306" t="s">
        <v>464</v>
      </c>
      <c r="D72" s="307"/>
      <c r="E72" s="308"/>
      <c r="F72" s="309"/>
      <c r="G72" s="310">
        <f>SUM(G70:G71)</f>
        <v>0</v>
      </c>
      <c r="H72" s="311"/>
      <c r="I72" s="312">
        <f>SUM(I70:I71)</f>
        <v>0.6732</v>
      </c>
      <c r="J72" s="311"/>
      <c r="K72" s="312">
        <f>SUM(K70:K71)</f>
        <v>0</v>
      </c>
      <c r="O72" s="280">
        <v>4</v>
      </c>
      <c r="BA72" s="313">
        <f>SUM(BA70:BA71)</f>
        <v>0</v>
      </c>
      <c r="BB72" s="313">
        <f>SUM(BB70:BB71)</f>
        <v>0</v>
      </c>
      <c r="BC72" s="313">
        <f>SUM(BC70:BC71)</f>
        <v>0</v>
      </c>
      <c r="BD72" s="313">
        <f>SUM(BD70:BD71)</f>
        <v>0</v>
      </c>
      <c r="BE72" s="313">
        <f>SUM(BE70:BE71)</f>
        <v>0</v>
      </c>
    </row>
    <row r="73" spans="1:15" ht="12.75">
      <c r="A73" s="270" t="s">
        <v>93</v>
      </c>
      <c r="B73" s="271" t="s">
        <v>255</v>
      </c>
      <c r="C73" s="272" t="s">
        <v>256</v>
      </c>
      <c r="D73" s="273"/>
      <c r="E73" s="274"/>
      <c r="F73" s="274"/>
      <c r="G73" s="275"/>
      <c r="H73" s="276"/>
      <c r="I73" s="277"/>
      <c r="J73" s="278"/>
      <c r="K73" s="279"/>
      <c r="O73" s="280">
        <v>1</v>
      </c>
    </row>
    <row r="74" spans="1:80" ht="12.75">
      <c r="A74" s="281">
        <v>21</v>
      </c>
      <c r="B74" s="282" t="s">
        <v>473</v>
      </c>
      <c r="C74" s="283" t="s">
        <v>599</v>
      </c>
      <c r="D74" s="284" t="s">
        <v>185</v>
      </c>
      <c r="E74" s="285">
        <v>132</v>
      </c>
      <c r="F74" s="285">
        <v>0</v>
      </c>
      <c r="G74" s="286">
        <f>E74*F74</f>
        <v>0</v>
      </c>
      <c r="H74" s="287">
        <v>0</v>
      </c>
      <c r="I74" s="288">
        <f>E74*H74</f>
        <v>0</v>
      </c>
      <c r="J74" s="287"/>
      <c r="K74" s="288">
        <f>E74*J74</f>
        <v>0</v>
      </c>
      <c r="O74" s="280">
        <v>2</v>
      </c>
      <c r="AA74" s="249">
        <v>12</v>
      </c>
      <c r="AB74" s="249">
        <v>0</v>
      </c>
      <c r="AC74" s="249">
        <v>12</v>
      </c>
      <c r="AZ74" s="249">
        <v>1</v>
      </c>
      <c r="BA74" s="249">
        <f>IF(AZ74=1,G74,0)</f>
        <v>0</v>
      </c>
      <c r="BB74" s="249">
        <f>IF(AZ74=2,G74,0)</f>
        <v>0</v>
      </c>
      <c r="BC74" s="249">
        <f>IF(AZ74=3,G74,0)</f>
        <v>0</v>
      </c>
      <c r="BD74" s="249">
        <f>IF(AZ74=4,G74,0)</f>
        <v>0</v>
      </c>
      <c r="BE74" s="249">
        <f>IF(AZ74=5,G74,0)</f>
        <v>0</v>
      </c>
      <c r="CA74" s="280">
        <v>12</v>
      </c>
      <c r="CB74" s="280">
        <v>0</v>
      </c>
    </row>
    <row r="75" spans="1:80" ht="22.5">
      <c r="A75" s="281">
        <v>22</v>
      </c>
      <c r="B75" s="282" t="s">
        <v>475</v>
      </c>
      <c r="C75" s="283" t="s">
        <v>600</v>
      </c>
      <c r="D75" s="284" t="s">
        <v>185</v>
      </c>
      <c r="E75" s="285">
        <v>145.2</v>
      </c>
      <c r="F75" s="285">
        <v>0</v>
      </c>
      <c r="G75" s="286">
        <f>E75*F75</f>
        <v>0</v>
      </c>
      <c r="H75" s="287">
        <v>0</v>
      </c>
      <c r="I75" s="288">
        <f>E75*H75</f>
        <v>0</v>
      </c>
      <c r="J75" s="287"/>
      <c r="K75" s="288">
        <f>E75*J75</f>
        <v>0</v>
      </c>
      <c r="O75" s="280">
        <v>2</v>
      </c>
      <c r="AA75" s="249">
        <v>12</v>
      </c>
      <c r="AB75" s="249">
        <v>0</v>
      </c>
      <c r="AC75" s="249">
        <v>13</v>
      </c>
      <c r="AZ75" s="249">
        <v>1</v>
      </c>
      <c r="BA75" s="249">
        <f>IF(AZ75=1,G75,0)</f>
        <v>0</v>
      </c>
      <c r="BB75" s="249">
        <f>IF(AZ75=2,G75,0)</f>
        <v>0</v>
      </c>
      <c r="BC75" s="249">
        <f>IF(AZ75=3,G75,0)</f>
        <v>0</v>
      </c>
      <c r="BD75" s="249">
        <f>IF(AZ75=4,G75,0)</f>
        <v>0</v>
      </c>
      <c r="BE75" s="249">
        <f>IF(AZ75=5,G75,0)</f>
        <v>0</v>
      </c>
      <c r="CA75" s="280">
        <v>12</v>
      </c>
      <c r="CB75" s="280">
        <v>0</v>
      </c>
    </row>
    <row r="76" spans="1:15" ht="12.75">
      <c r="A76" s="289"/>
      <c r="B76" s="296"/>
      <c r="C76" s="297" t="s">
        <v>688</v>
      </c>
      <c r="D76" s="298"/>
      <c r="E76" s="299">
        <v>145.2</v>
      </c>
      <c r="F76" s="300"/>
      <c r="G76" s="301"/>
      <c r="H76" s="302"/>
      <c r="I76" s="294"/>
      <c r="J76" s="303"/>
      <c r="K76" s="294"/>
      <c r="M76" s="295" t="s">
        <v>688</v>
      </c>
      <c r="O76" s="280"/>
    </row>
    <row r="77" spans="1:80" ht="12.75">
      <c r="A77" s="281">
        <v>23</v>
      </c>
      <c r="B77" s="282" t="s">
        <v>689</v>
      </c>
      <c r="C77" s="283" t="s">
        <v>690</v>
      </c>
      <c r="D77" s="284" t="s">
        <v>141</v>
      </c>
      <c r="E77" s="285">
        <v>23</v>
      </c>
      <c r="F77" s="285">
        <v>0</v>
      </c>
      <c r="G77" s="286">
        <f>E77*F77</f>
        <v>0</v>
      </c>
      <c r="H77" s="287">
        <v>0</v>
      </c>
      <c r="I77" s="288">
        <f>E77*H77</f>
        <v>0</v>
      </c>
      <c r="J77" s="287"/>
      <c r="K77" s="288">
        <f>E77*J77</f>
        <v>0</v>
      </c>
      <c r="O77" s="280">
        <v>2</v>
      </c>
      <c r="AA77" s="249">
        <v>12</v>
      </c>
      <c r="AB77" s="249">
        <v>0</v>
      </c>
      <c r="AC77" s="249">
        <v>49</v>
      </c>
      <c r="AZ77" s="249">
        <v>1</v>
      </c>
      <c r="BA77" s="249">
        <f>IF(AZ77=1,G77,0)</f>
        <v>0</v>
      </c>
      <c r="BB77" s="249">
        <f>IF(AZ77=2,G77,0)</f>
        <v>0</v>
      </c>
      <c r="BC77" s="249">
        <f>IF(AZ77=3,G77,0)</f>
        <v>0</v>
      </c>
      <c r="BD77" s="249">
        <f>IF(AZ77=4,G77,0)</f>
        <v>0</v>
      </c>
      <c r="BE77" s="249">
        <f>IF(AZ77=5,G77,0)</f>
        <v>0</v>
      </c>
      <c r="CA77" s="280">
        <v>12</v>
      </c>
      <c r="CB77" s="280">
        <v>0</v>
      </c>
    </row>
    <row r="78" spans="1:57" ht="12.75">
      <c r="A78" s="304"/>
      <c r="B78" s="305" t="s">
        <v>96</v>
      </c>
      <c r="C78" s="306" t="s">
        <v>257</v>
      </c>
      <c r="D78" s="307"/>
      <c r="E78" s="308"/>
      <c r="F78" s="309"/>
      <c r="G78" s="310">
        <f>SUM(G73:G77)</f>
        <v>0</v>
      </c>
      <c r="H78" s="311"/>
      <c r="I78" s="312">
        <f>SUM(I73:I77)</f>
        <v>0</v>
      </c>
      <c r="J78" s="311"/>
      <c r="K78" s="312">
        <f>SUM(K73:K77)</f>
        <v>0</v>
      </c>
      <c r="O78" s="280">
        <v>4</v>
      </c>
      <c r="BA78" s="313">
        <f>SUM(BA73:BA77)</f>
        <v>0</v>
      </c>
      <c r="BB78" s="313">
        <f>SUM(BB73:BB77)</f>
        <v>0</v>
      </c>
      <c r="BC78" s="313">
        <f>SUM(BC73:BC77)</f>
        <v>0</v>
      </c>
      <c r="BD78" s="313">
        <f>SUM(BD73:BD77)</f>
        <v>0</v>
      </c>
      <c r="BE78" s="313">
        <f>SUM(BE73:BE77)</f>
        <v>0</v>
      </c>
    </row>
    <row r="79" spans="1:15" ht="12.75">
      <c r="A79" s="270" t="s">
        <v>93</v>
      </c>
      <c r="B79" s="271" t="s">
        <v>481</v>
      </c>
      <c r="C79" s="272" t="s">
        <v>482</v>
      </c>
      <c r="D79" s="273"/>
      <c r="E79" s="274"/>
      <c r="F79" s="274"/>
      <c r="G79" s="275"/>
      <c r="H79" s="276"/>
      <c r="I79" s="277"/>
      <c r="J79" s="278"/>
      <c r="K79" s="279"/>
      <c r="O79" s="280">
        <v>1</v>
      </c>
    </row>
    <row r="80" spans="1:80" ht="22.5">
      <c r="A80" s="281">
        <v>24</v>
      </c>
      <c r="B80" s="282" t="s">
        <v>610</v>
      </c>
      <c r="C80" s="283" t="s">
        <v>691</v>
      </c>
      <c r="D80" s="284" t="s">
        <v>185</v>
      </c>
      <c r="E80" s="285">
        <v>132</v>
      </c>
      <c r="F80" s="285">
        <v>0</v>
      </c>
      <c r="G80" s="286">
        <f>E80*F80</f>
        <v>0</v>
      </c>
      <c r="H80" s="287">
        <v>0</v>
      </c>
      <c r="I80" s="288">
        <f>E80*H80</f>
        <v>0</v>
      </c>
      <c r="J80" s="287"/>
      <c r="K80" s="288">
        <f>E80*J80</f>
        <v>0</v>
      </c>
      <c r="O80" s="280">
        <v>2</v>
      </c>
      <c r="AA80" s="249">
        <v>12</v>
      </c>
      <c r="AB80" s="249">
        <v>0</v>
      </c>
      <c r="AC80" s="249">
        <v>51</v>
      </c>
      <c r="AZ80" s="249">
        <v>1</v>
      </c>
      <c r="BA80" s="249">
        <f>IF(AZ80=1,G80,0)</f>
        <v>0</v>
      </c>
      <c r="BB80" s="249">
        <f>IF(AZ80=2,G80,0)</f>
        <v>0</v>
      </c>
      <c r="BC80" s="249">
        <f>IF(AZ80=3,G80,0)</f>
        <v>0</v>
      </c>
      <c r="BD80" s="249">
        <f>IF(AZ80=4,G80,0)</f>
        <v>0</v>
      </c>
      <c r="BE80" s="249">
        <f>IF(AZ80=5,G80,0)</f>
        <v>0</v>
      </c>
      <c r="CA80" s="280">
        <v>12</v>
      </c>
      <c r="CB80" s="280">
        <v>0</v>
      </c>
    </row>
    <row r="81" spans="1:57" ht="12.75">
      <c r="A81" s="304"/>
      <c r="B81" s="305" t="s">
        <v>96</v>
      </c>
      <c r="C81" s="306" t="s">
        <v>483</v>
      </c>
      <c r="D81" s="307"/>
      <c r="E81" s="308"/>
      <c r="F81" s="309"/>
      <c r="G81" s="310">
        <f>SUM(G79:G80)</f>
        <v>0</v>
      </c>
      <c r="H81" s="311"/>
      <c r="I81" s="312">
        <f>SUM(I79:I80)</f>
        <v>0</v>
      </c>
      <c r="J81" s="311"/>
      <c r="K81" s="312">
        <f>SUM(K79:K80)</f>
        <v>0</v>
      </c>
      <c r="O81" s="280">
        <v>4</v>
      </c>
      <c r="BA81" s="313">
        <f>SUM(BA79:BA80)</f>
        <v>0</v>
      </c>
      <c r="BB81" s="313">
        <f>SUM(BB79:BB80)</f>
        <v>0</v>
      </c>
      <c r="BC81" s="313">
        <f>SUM(BC79:BC80)</f>
        <v>0</v>
      </c>
      <c r="BD81" s="313">
        <f>SUM(BD79:BD80)</f>
        <v>0</v>
      </c>
      <c r="BE81" s="313">
        <f>SUM(BE79:BE80)</f>
        <v>0</v>
      </c>
    </row>
    <row r="82" spans="1:15" ht="12.75">
      <c r="A82" s="270" t="s">
        <v>93</v>
      </c>
      <c r="B82" s="271" t="s">
        <v>345</v>
      </c>
      <c r="C82" s="272" t="s">
        <v>346</v>
      </c>
      <c r="D82" s="273"/>
      <c r="E82" s="274"/>
      <c r="F82" s="274"/>
      <c r="G82" s="275"/>
      <c r="H82" s="276"/>
      <c r="I82" s="277"/>
      <c r="J82" s="278"/>
      <c r="K82" s="279"/>
      <c r="O82" s="280">
        <v>1</v>
      </c>
    </row>
    <row r="83" spans="1:80" ht="12.75">
      <c r="A83" s="281">
        <v>25</v>
      </c>
      <c r="B83" s="282" t="s">
        <v>486</v>
      </c>
      <c r="C83" s="283" t="s">
        <v>487</v>
      </c>
      <c r="D83" s="284" t="s">
        <v>350</v>
      </c>
      <c r="E83" s="285">
        <v>114.9362739</v>
      </c>
      <c r="F83" s="285">
        <v>0</v>
      </c>
      <c r="G83" s="286">
        <f>E83*F83</f>
        <v>0</v>
      </c>
      <c r="H83" s="287">
        <v>0</v>
      </c>
      <c r="I83" s="288">
        <f>E83*H83</f>
        <v>0</v>
      </c>
      <c r="J83" s="287"/>
      <c r="K83" s="288">
        <f>E83*J83</f>
        <v>0</v>
      </c>
      <c r="O83" s="280">
        <v>2</v>
      </c>
      <c r="AA83" s="249">
        <v>7</v>
      </c>
      <c r="AB83" s="249">
        <v>1</v>
      </c>
      <c r="AC83" s="249">
        <v>2</v>
      </c>
      <c r="AZ83" s="249">
        <v>1</v>
      </c>
      <c r="BA83" s="249">
        <f>IF(AZ83=1,G83,0)</f>
        <v>0</v>
      </c>
      <c r="BB83" s="249">
        <f>IF(AZ83=2,G83,0)</f>
        <v>0</v>
      </c>
      <c r="BC83" s="249">
        <f>IF(AZ83=3,G83,0)</f>
        <v>0</v>
      </c>
      <c r="BD83" s="249">
        <f>IF(AZ83=4,G83,0)</f>
        <v>0</v>
      </c>
      <c r="BE83" s="249">
        <f>IF(AZ83=5,G83,0)</f>
        <v>0</v>
      </c>
      <c r="CA83" s="280">
        <v>7</v>
      </c>
      <c r="CB83" s="280">
        <v>1</v>
      </c>
    </row>
    <row r="84" spans="1:57" ht="12.75">
      <c r="A84" s="304"/>
      <c r="B84" s="305" t="s">
        <v>96</v>
      </c>
      <c r="C84" s="306" t="s">
        <v>347</v>
      </c>
      <c r="D84" s="307"/>
      <c r="E84" s="308"/>
      <c r="F84" s="309"/>
      <c r="G84" s="310">
        <f>SUM(G82:G83)</f>
        <v>0</v>
      </c>
      <c r="H84" s="311"/>
      <c r="I84" s="312">
        <f>SUM(I82:I83)</f>
        <v>0</v>
      </c>
      <c r="J84" s="311"/>
      <c r="K84" s="312">
        <f>SUM(K82:K83)</f>
        <v>0</v>
      </c>
      <c r="O84" s="280">
        <v>4</v>
      </c>
      <c r="BA84" s="313">
        <f>SUM(BA82:BA83)</f>
        <v>0</v>
      </c>
      <c r="BB84" s="313">
        <f>SUM(BB82:BB83)</f>
        <v>0</v>
      </c>
      <c r="BC84" s="313">
        <f>SUM(BC82:BC83)</f>
        <v>0</v>
      </c>
      <c r="BD84" s="313">
        <f>SUM(BD82:BD83)</f>
        <v>0</v>
      </c>
      <c r="BE84" s="313">
        <f>SUM(BE82:BE83)</f>
        <v>0</v>
      </c>
    </row>
    <row r="85" ht="12.75">
      <c r="E85" s="249"/>
    </row>
    <row r="86" ht="12.75">
      <c r="E86" s="249"/>
    </row>
    <row r="87" ht="12.75">
      <c r="E87" s="249"/>
    </row>
    <row r="88" ht="12.75">
      <c r="E88" s="249"/>
    </row>
    <row r="89" ht="12.75">
      <c r="E89" s="249"/>
    </row>
    <row r="90" ht="12.75">
      <c r="E90" s="249"/>
    </row>
    <row r="91" ht="12.75">
      <c r="E91" s="249"/>
    </row>
    <row r="92" ht="12.75">
      <c r="E92" s="249"/>
    </row>
    <row r="93" ht="12.75">
      <c r="E93" s="249"/>
    </row>
    <row r="94" ht="12.75">
      <c r="E94" s="249"/>
    </row>
    <row r="95" ht="12.75">
      <c r="E95" s="249"/>
    </row>
    <row r="96" ht="12.75">
      <c r="E96" s="249"/>
    </row>
    <row r="97" ht="12.75">
      <c r="E97" s="249"/>
    </row>
    <row r="98" ht="12.75">
      <c r="E98" s="249"/>
    </row>
    <row r="99" ht="12.75">
      <c r="E99" s="249"/>
    </row>
    <row r="100" ht="12.75">
      <c r="E100" s="249"/>
    </row>
    <row r="101" ht="12.75">
      <c r="E101" s="249"/>
    </row>
    <row r="102" ht="12.75">
      <c r="E102" s="249"/>
    </row>
    <row r="103" ht="12.75">
      <c r="E103" s="249"/>
    </row>
    <row r="104" ht="12.75">
      <c r="E104" s="249"/>
    </row>
    <row r="105" ht="12.75">
      <c r="E105" s="249"/>
    </row>
    <row r="106" ht="12.75">
      <c r="E106" s="249"/>
    </row>
    <row r="107" ht="12.75">
      <c r="E107" s="249"/>
    </row>
    <row r="108" spans="1:7" ht="12.75">
      <c r="A108" s="303"/>
      <c r="B108" s="303"/>
      <c r="C108" s="303"/>
      <c r="D108" s="303"/>
      <c r="E108" s="303"/>
      <c r="F108" s="303"/>
      <c r="G108" s="303"/>
    </row>
    <row r="109" spans="1:7" ht="12.75">
      <c r="A109" s="303"/>
      <c r="B109" s="303"/>
      <c r="C109" s="303"/>
      <c r="D109" s="303"/>
      <c r="E109" s="303"/>
      <c r="F109" s="303"/>
      <c r="G109" s="303"/>
    </row>
    <row r="110" spans="1:7" ht="12.75">
      <c r="A110" s="303"/>
      <c r="B110" s="303"/>
      <c r="C110" s="303"/>
      <c r="D110" s="303"/>
      <c r="E110" s="303"/>
      <c r="F110" s="303"/>
      <c r="G110" s="303"/>
    </row>
    <row r="111" spans="1:7" ht="12.75">
      <c r="A111" s="303"/>
      <c r="B111" s="303"/>
      <c r="C111" s="303"/>
      <c r="D111" s="303"/>
      <c r="E111" s="303"/>
      <c r="F111" s="303"/>
      <c r="G111" s="303"/>
    </row>
    <row r="112" ht="12.75">
      <c r="E112" s="249"/>
    </row>
    <row r="113" ht="12.75">
      <c r="E113" s="249"/>
    </row>
    <row r="114" ht="12.75">
      <c r="E114" s="249"/>
    </row>
    <row r="115" ht="12.75">
      <c r="E115" s="249"/>
    </row>
    <row r="116" ht="12.75">
      <c r="E116" s="249"/>
    </row>
    <row r="117" ht="12.75">
      <c r="E117" s="249"/>
    </row>
    <row r="118" ht="12.75">
      <c r="E118" s="249"/>
    </row>
    <row r="119" ht="12.75">
      <c r="E119" s="249"/>
    </row>
    <row r="120" ht="12.75">
      <c r="E120" s="249"/>
    </row>
    <row r="121" ht="12.75">
      <c r="E121" s="249"/>
    </row>
    <row r="122" ht="12.75">
      <c r="E122" s="249"/>
    </row>
    <row r="123" ht="12.75">
      <c r="E123" s="249"/>
    </row>
    <row r="124" ht="12.75">
      <c r="E124" s="249"/>
    </row>
    <row r="125" ht="12.75">
      <c r="E125" s="249"/>
    </row>
    <row r="126" ht="12.75">
      <c r="E126" s="249"/>
    </row>
    <row r="127" ht="12.75">
      <c r="E127" s="249"/>
    </row>
    <row r="128" ht="12.75">
      <c r="E128" s="249"/>
    </row>
    <row r="129" ht="12.75">
      <c r="E129" s="249"/>
    </row>
    <row r="130" ht="12.75">
      <c r="E130" s="249"/>
    </row>
    <row r="131" ht="12.75">
      <c r="E131" s="249"/>
    </row>
    <row r="132" ht="12.75">
      <c r="E132" s="249"/>
    </row>
    <row r="133" ht="12.75">
      <c r="E133" s="249"/>
    </row>
    <row r="134" ht="12.75">
      <c r="E134" s="249"/>
    </row>
    <row r="135" ht="12.75">
      <c r="E135" s="249"/>
    </row>
    <row r="136" ht="12.75">
      <c r="E136" s="249"/>
    </row>
    <row r="137" ht="12.75">
      <c r="E137" s="249"/>
    </row>
    <row r="138" ht="12.75">
      <c r="E138" s="249"/>
    </row>
    <row r="139" ht="12.75">
      <c r="E139" s="249"/>
    </row>
    <row r="140" ht="12.75">
      <c r="E140" s="249"/>
    </row>
    <row r="141" ht="12.75">
      <c r="E141" s="249"/>
    </row>
    <row r="142" ht="12.75">
      <c r="E142" s="249"/>
    </row>
    <row r="143" spans="1:2" ht="12.75">
      <c r="A143" s="314"/>
      <c r="B143" s="314"/>
    </row>
    <row r="144" spans="1:7" ht="12.75">
      <c r="A144" s="303"/>
      <c r="B144" s="303"/>
      <c r="C144" s="315"/>
      <c r="D144" s="315"/>
      <c r="E144" s="316"/>
      <c r="F144" s="315"/>
      <c r="G144" s="317"/>
    </row>
    <row r="145" spans="1:7" ht="12.75">
      <c r="A145" s="318"/>
      <c r="B145" s="318"/>
      <c r="C145" s="303"/>
      <c r="D145" s="303"/>
      <c r="E145" s="319"/>
      <c r="F145" s="303"/>
      <c r="G145" s="303"/>
    </row>
    <row r="146" spans="1:7" ht="12.75">
      <c r="A146" s="303"/>
      <c r="B146" s="303"/>
      <c r="C146" s="303"/>
      <c r="D146" s="303"/>
      <c r="E146" s="319"/>
      <c r="F146" s="303"/>
      <c r="G146" s="303"/>
    </row>
    <row r="147" spans="1:7" ht="12.75">
      <c r="A147" s="303"/>
      <c r="B147" s="303"/>
      <c r="C147" s="303"/>
      <c r="D147" s="303"/>
      <c r="E147" s="319"/>
      <c r="F147" s="303"/>
      <c r="G147" s="303"/>
    </row>
    <row r="148" spans="1:7" ht="12.75">
      <c r="A148" s="303"/>
      <c r="B148" s="303"/>
      <c r="C148" s="303"/>
      <c r="D148" s="303"/>
      <c r="E148" s="319"/>
      <c r="F148" s="303"/>
      <c r="G148" s="303"/>
    </row>
    <row r="149" spans="1:7" ht="12.75">
      <c r="A149" s="303"/>
      <c r="B149" s="303"/>
      <c r="C149" s="303"/>
      <c r="D149" s="303"/>
      <c r="E149" s="319"/>
      <c r="F149" s="303"/>
      <c r="G149" s="303"/>
    </row>
    <row r="150" spans="1:7" ht="12.75">
      <c r="A150" s="303"/>
      <c r="B150" s="303"/>
      <c r="C150" s="303"/>
      <c r="D150" s="303"/>
      <c r="E150" s="319"/>
      <c r="F150" s="303"/>
      <c r="G150" s="303"/>
    </row>
    <row r="151" spans="1:7" ht="12.75">
      <c r="A151" s="303"/>
      <c r="B151" s="303"/>
      <c r="C151" s="303"/>
      <c r="D151" s="303"/>
      <c r="E151" s="319"/>
      <c r="F151" s="303"/>
      <c r="G151" s="303"/>
    </row>
    <row r="152" spans="1:7" ht="12.75">
      <c r="A152" s="303"/>
      <c r="B152" s="303"/>
      <c r="C152" s="303"/>
      <c r="D152" s="303"/>
      <c r="E152" s="319"/>
      <c r="F152" s="303"/>
      <c r="G152" s="303"/>
    </row>
    <row r="153" spans="1:7" ht="12.75">
      <c r="A153" s="303"/>
      <c r="B153" s="303"/>
      <c r="C153" s="303"/>
      <c r="D153" s="303"/>
      <c r="E153" s="319"/>
      <c r="F153" s="303"/>
      <c r="G153" s="303"/>
    </row>
    <row r="154" spans="1:7" ht="12.75">
      <c r="A154" s="303"/>
      <c r="B154" s="303"/>
      <c r="C154" s="303"/>
      <c r="D154" s="303"/>
      <c r="E154" s="319"/>
      <c r="F154" s="303"/>
      <c r="G154" s="303"/>
    </row>
    <row r="155" spans="1:7" ht="12.75">
      <c r="A155" s="303"/>
      <c r="B155" s="303"/>
      <c r="C155" s="303"/>
      <c r="D155" s="303"/>
      <c r="E155" s="319"/>
      <c r="F155" s="303"/>
      <c r="G155" s="303"/>
    </row>
    <row r="156" spans="1:7" ht="12.75">
      <c r="A156" s="303"/>
      <c r="B156" s="303"/>
      <c r="C156" s="303"/>
      <c r="D156" s="303"/>
      <c r="E156" s="319"/>
      <c r="F156" s="303"/>
      <c r="G156" s="303"/>
    </row>
    <row r="157" spans="1:7" ht="12.75">
      <c r="A157" s="303"/>
      <c r="B157" s="303"/>
      <c r="C157" s="303"/>
      <c r="D157" s="303"/>
      <c r="E157" s="319"/>
      <c r="F157" s="303"/>
      <c r="G157" s="303"/>
    </row>
  </sheetData>
  <mergeCells count="41">
    <mergeCell ref="C76:D76"/>
    <mergeCell ref="C62:D62"/>
    <mergeCell ref="C66:G66"/>
    <mergeCell ref="C68:G68"/>
    <mergeCell ref="C50:G50"/>
    <mergeCell ref="C51:G51"/>
    <mergeCell ref="C53:G53"/>
    <mergeCell ref="C54:D54"/>
    <mergeCell ref="C58:G58"/>
    <mergeCell ref="C41:D41"/>
    <mergeCell ref="C43:G43"/>
    <mergeCell ref="C44:D44"/>
    <mergeCell ref="C46:G46"/>
    <mergeCell ref="C47:D47"/>
    <mergeCell ref="C48:D48"/>
    <mergeCell ref="C33:G33"/>
    <mergeCell ref="C34:D34"/>
    <mergeCell ref="C35:D35"/>
    <mergeCell ref="C37:G37"/>
    <mergeCell ref="C38:D38"/>
    <mergeCell ref="C39:D39"/>
    <mergeCell ref="C24:D24"/>
    <mergeCell ref="C26:D26"/>
    <mergeCell ref="C28:G28"/>
    <mergeCell ref="C29:D29"/>
    <mergeCell ref="C30:D30"/>
    <mergeCell ref="C32:G32"/>
    <mergeCell ref="C15:G15"/>
    <mergeCell ref="C16:D16"/>
    <mergeCell ref="C18:G18"/>
    <mergeCell ref="C19:D19"/>
    <mergeCell ref="C21:G21"/>
    <mergeCell ref="C22:D22"/>
    <mergeCell ref="A1:G1"/>
    <mergeCell ref="A3:B3"/>
    <mergeCell ref="A4:B4"/>
    <mergeCell ref="E4:G4"/>
    <mergeCell ref="C9:G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695</v>
      </c>
      <c r="D2" s="93" t="s">
        <v>696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692</v>
      </c>
      <c r="B5" s="106"/>
      <c r="C5" s="107" t="s">
        <v>693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07 SO 07a Rek'!E8</f>
        <v>0</v>
      </c>
      <c r="D15" s="148" t="str">
        <f>'SO 07 SO 07a Rek'!A13</f>
        <v>PPV</v>
      </c>
      <c r="E15" s="149"/>
      <c r="F15" s="150"/>
      <c r="G15" s="147">
        <f>'SO 07 SO 07a Rek'!I13</f>
        <v>0</v>
      </c>
    </row>
    <row r="16" spans="1:7" ht="15.95" customHeight="1">
      <c r="A16" s="145" t="s">
        <v>48</v>
      </c>
      <c r="B16" s="146" t="s">
        <v>49</v>
      </c>
      <c r="C16" s="147">
        <f>'SO 07 SO 07a Rek'!F8</f>
        <v>0</v>
      </c>
      <c r="D16" s="97" t="str">
        <f>'SO 07 SO 07a Rek'!A14</f>
        <v>Podružný materiál</v>
      </c>
      <c r="E16" s="151"/>
      <c r="F16" s="152"/>
      <c r="G16" s="147">
        <f>'SO 07 SO 07a Rek'!I14</f>
        <v>0</v>
      </c>
    </row>
    <row r="17" spans="1:7" ht="15.95" customHeight="1">
      <c r="A17" s="145" t="s">
        <v>50</v>
      </c>
      <c r="B17" s="146" t="s">
        <v>51</v>
      </c>
      <c r="C17" s="147">
        <f>'SO 07 SO 07a Rek'!H8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07 SO 07a Rek'!G8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07 SO 07a Rek'!I8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>
        <f>G23-SUM(G15:G21)</f>
        <v>0</v>
      </c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>
        <f>'SO 07 SO 07a Rek'!H15</f>
        <v>0</v>
      </c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E66"/>
  <sheetViews>
    <sheetView workbookViewId="0" topLeftCell="A1">
      <selection activeCell="D20" sqref="D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695</v>
      </c>
      <c r="I1" s="200"/>
    </row>
    <row r="2" spans="1:9" ht="13.5" thickBot="1">
      <c r="A2" s="201" t="s">
        <v>72</v>
      </c>
      <c r="B2" s="202"/>
      <c r="C2" s="203" t="s">
        <v>694</v>
      </c>
      <c r="D2" s="204"/>
      <c r="E2" s="205"/>
      <c r="F2" s="204"/>
      <c r="G2" s="206" t="s">
        <v>696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3.5" thickBot="1">
      <c r="A7" s="320" t="str">
        <f>'SO 07 SO 07a Pol'!B7</f>
        <v>M21</v>
      </c>
      <c r="B7" s="70" t="str">
        <f>'SO 07 SO 07a Pol'!C7</f>
        <v>Elektromontáže</v>
      </c>
      <c r="D7" s="218"/>
      <c r="E7" s="321">
        <f>'SO 07 SO 07a Pol'!BA35</f>
        <v>0</v>
      </c>
      <c r="F7" s="322">
        <f>'SO 07 SO 07a Pol'!BB35</f>
        <v>0</v>
      </c>
      <c r="G7" s="322">
        <f>'SO 07 SO 07a Pol'!BC35</f>
        <v>0</v>
      </c>
      <c r="H7" s="322">
        <f>'SO 07 SO 07a Pol'!BD35</f>
        <v>0</v>
      </c>
      <c r="I7" s="323">
        <f>'SO 07 SO 07a Pol'!BE35</f>
        <v>0</v>
      </c>
    </row>
    <row r="8" spans="1:9" s="14" customFormat="1" ht="13.5" thickBot="1">
      <c r="A8" s="219"/>
      <c r="B8" s="220" t="s">
        <v>75</v>
      </c>
      <c r="C8" s="220"/>
      <c r="D8" s="221"/>
      <c r="E8" s="222">
        <f>SUM(E7:E7)</f>
        <v>0</v>
      </c>
      <c r="F8" s="223">
        <f>SUM(F7:F7)</f>
        <v>0</v>
      </c>
      <c r="G8" s="223">
        <f>SUM(G7:G7)</f>
        <v>0</v>
      </c>
      <c r="H8" s="223">
        <f>SUM(H7:H7)</f>
        <v>0</v>
      </c>
      <c r="I8" s="224">
        <f>SUM(I7:I7)</f>
        <v>0</v>
      </c>
    </row>
    <row r="9" spans="1:9" ht="12.75">
      <c r="A9" s="125"/>
      <c r="B9" s="125"/>
      <c r="C9" s="125"/>
      <c r="D9" s="125"/>
      <c r="E9" s="125"/>
      <c r="F9" s="125"/>
      <c r="G9" s="125"/>
      <c r="H9" s="125"/>
      <c r="I9" s="125"/>
    </row>
    <row r="10" spans="1:57" ht="19.5" customHeight="1">
      <c r="A10" s="210" t="s">
        <v>76</v>
      </c>
      <c r="B10" s="210"/>
      <c r="C10" s="210"/>
      <c r="D10" s="210"/>
      <c r="E10" s="210"/>
      <c r="F10" s="210"/>
      <c r="G10" s="225"/>
      <c r="H10" s="210"/>
      <c r="I10" s="210"/>
      <c r="BA10" s="131"/>
      <c r="BB10" s="131"/>
      <c r="BC10" s="131"/>
      <c r="BD10" s="131"/>
      <c r="BE10" s="131"/>
    </row>
    <row r="11" ht="13.5" thickBot="1"/>
    <row r="12" spans="1:9" ht="12.75">
      <c r="A12" s="163" t="s">
        <v>77</v>
      </c>
      <c r="B12" s="164"/>
      <c r="C12" s="164"/>
      <c r="D12" s="226"/>
      <c r="E12" s="227" t="s">
        <v>78</v>
      </c>
      <c r="F12" s="228" t="s">
        <v>12</v>
      </c>
      <c r="G12" s="229" t="s">
        <v>79</v>
      </c>
      <c r="H12" s="230"/>
      <c r="I12" s="231" t="s">
        <v>78</v>
      </c>
    </row>
    <row r="13" spans="1:53" ht="12.75">
      <c r="A13" s="155" t="s">
        <v>754</v>
      </c>
      <c r="B13" s="146"/>
      <c r="C13" s="146"/>
      <c r="D13" s="232"/>
      <c r="E13" s="233"/>
      <c r="F13" s="234"/>
      <c r="G13" s="235">
        <v>0</v>
      </c>
      <c r="H13" s="236"/>
      <c r="I13" s="237">
        <f>E13+F13*G13/100</f>
        <v>0</v>
      </c>
      <c r="BA13" s="1">
        <v>7</v>
      </c>
    </row>
    <row r="14" spans="1:53" ht="12.75">
      <c r="A14" s="155" t="s">
        <v>755</v>
      </c>
      <c r="B14" s="146"/>
      <c r="C14" s="146"/>
      <c r="D14" s="232"/>
      <c r="E14" s="233"/>
      <c r="F14" s="234"/>
      <c r="G14" s="235">
        <v>0</v>
      </c>
      <c r="H14" s="236"/>
      <c r="I14" s="237">
        <f>E14+F14*G14/100</f>
        <v>0</v>
      </c>
      <c r="BA14" s="1">
        <v>6</v>
      </c>
    </row>
    <row r="15" spans="1:9" ht="13.5" thickBot="1">
      <c r="A15" s="238"/>
      <c r="B15" s="239" t="s">
        <v>80</v>
      </c>
      <c r="C15" s="240"/>
      <c r="D15" s="241"/>
      <c r="E15" s="242"/>
      <c r="F15" s="243"/>
      <c r="G15" s="243"/>
      <c r="H15" s="244">
        <f>SUM(I13:I14)</f>
        <v>0</v>
      </c>
      <c r="I15" s="245"/>
    </row>
    <row r="17" spans="2:9" ht="12.75">
      <c r="B17" s="14"/>
      <c r="F17" s="246"/>
      <c r="G17" s="247"/>
      <c r="H17" s="247"/>
      <c r="I17" s="54"/>
    </row>
    <row r="18" spans="6:9" ht="12.75"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  <row r="65" spans="6:9" ht="12.75">
      <c r="F65" s="246"/>
      <c r="G65" s="247"/>
      <c r="H65" s="247"/>
      <c r="I65" s="54"/>
    </row>
    <row r="66" spans="6:9" ht="12.75">
      <c r="F66" s="246"/>
      <c r="G66" s="247"/>
      <c r="H66" s="247"/>
      <c r="I66" s="54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B108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07 SO 07a Rek'!H1</f>
        <v>SO 07a</v>
      </c>
      <c r="G3" s="256"/>
    </row>
    <row r="4" spans="1:7" ht="13.5" thickBot="1">
      <c r="A4" s="257" t="s">
        <v>72</v>
      </c>
      <c r="B4" s="202"/>
      <c r="C4" s="203" t="s">
        <v>694</v>
      </c>
      <c r="D4" s="258"/>
      <c r="E4" s="259" t="str">
        <f>'SO 07 SO 07a Rek'!G2</f>
        <v>Veřejné osvětlení - elektromontáže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697</v>
      </c>
      <c r="C7" s="272" t="s">
        <v>698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700</v>
      </c>
      <c r="C8" s="283" t="s">
        <v>701</v>
      </c>
      <c r="D8" s="284" t="s">
        <v>141</v>
      </c>
      <c r="E8" s="285">
        <v>10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/>
      <c r="K8" s="288">
        <f>E8*J8</f>
        <v>0</v>
      </c>
      <c r="O8" s="280">
        <v>2</v>
      </c>
      <c r="AA8" s="249">
        <v>12</v>
      </c>
      <c r="AB8" s="249">
        <v>0</v>
      </c>
      <c r="AC8" s="249">
        <v>12</v>
      </c>
      <c r="AZ8" s="249">
        <v>4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12</v>
      </c>
      <c r="CB8" s="280">
        <v>0</v>
      </c>
    </row>
    <row r="9" spans="1:80" ht="12.75">
      <c r="A9" s="281">
        <v>2</v>
      </c>
      <c r="B9" s="282" t="s">
        <v>702</v>
      </c>
      <c r="C9" s="283" t="s">
        <v>703</v>
      </c>
      <c r="D9" s="284" t="s">
        <v>704</v>
      </c>
      <c r="E9" s="285">
        <v>0.24</v>
      </c>
      <c r="F9" s="285">
        <v>0</v>
      </c>
      <c r="G9" s="286">
        <f>E9*F9</f>
        <v>0</v>
      </c>
      <c r="H9" s="287">
        <v>0</v>
      </c>
      <c r="I9" s="288">
        <f>E9*H9</f>
        <v>0</v>
      </c>
      <c r="J9" s="287"/>
      <c r="K9" s="288">
        <f>E9*J9</f>
        <v>0</v>
      </c>
      <c r="O9" s="280">
        <v>2</v>
      </c>
      <c r="AA9" s="249">
        <v>12</v>
      </c>
      <c r="AB9" s="249">
        <v>0</v>
      </c>
      <c r="AC9" s="249">
        <v>18</v>
      </c>
      <c r="AZ9" s="249">
        <v>4</v>
      </c>
      <c r="BA9" s="249">
        <f>IF(AZ9=1,G9,0)</f>
        <v>0</v>
      </c>
      <c r="BB9" s="249">
        <f>IF(AZ9=2,G9,0)</f>
        <v>0</v>
      </c>
      <c r="BC9" s="249">
        <f>IF(AZ9=3,G9,0)</f>
        <v>0</v>
      </c>
      <c r="BD9" s="249">
        <f>IF(AZ9=4,G9,0)</f>
        <v>0</v>
      </c>
      <c r="BE9" s="249">
        <f>IF(AZ9=5,G9,0)</f>
        <v>0</v>
      </c>
      <c r="CA9" s="280">
        <v>12</v>
      </c>
      <c r="CB9" s="280">
        <v>0</v>
      </c>
    </row>
    <row r="10" spans="1:80" ht="12.75">
      <c r="A10" s="281">
        <v>3</v>
      </c>
      <c r="B10" s="282" t="s">
        <v>705</v>
      </c>
      <c r="C10" s="283" t="s">
        <v>706</v>
      </c>
      <c r="D10" s="284" t="s">
        <v>141</v>
      </c>
      <c r="E10" s="285">
        <v>25</v>
      </c>
      <c r="F10" s="285">
        <v>0</v>
      </c>
      <c r="G10" s="286">
        <f>E10*F10</f>
        <v>0</v>
      </c>
      <c r="H10" s="287">
        <v>0</v>
      </c>
      <c r="I10" s="288">
        <f>E10*H10</f>
        <v>0</v>
      </c>
      <c r="J10" s="287"/>
      <c r="K10" s="288">
        <f>E10*J10</f>
        <v>0</v>
      </c>
      <c r="O10" s="280">
        <v>2</v>
      </c>
      <c r="AA10" s="249">
        <v>12</v>
      </c>
      <c r="AB10" s="249">
        <v>0</v>
      </c>
      <c r="AC10" s="249">
        <v>8</v>
      </c>
      <c r="AZ10" s="249">
        <v>4</v>
      </c>
      <c r="BA10" s="249">
        <f>IF(AZ10=1,G10,0)</f>
        <v>0</v>
      </c>
      <c r="BB10" s="249">
        <f>IF(AZ10=2,G10,0)</f>
        <v>0</v>
      </c>
      <c r="BC10" s="249">
        <f>IF(AZ10=3,G10,0)</f>
        <v>0</v>
      </c>
      <c r="BD10" s="249">
        <f>IF(AZ10=4,G10,0)</f>
        <v>0</v>
      </c>
      <c r="BE10" s="249">
        <f>IF(AZ10=5,G10,0)</f>
        <v>0</v>
      </c>
      <c r="CA10" s="280">
        <v>12</v>
      </c>
      <c r="CB10" s="280">
        <v>0</v>
      </c>
    </row>
    <row r="11" spans="1:80" ht="12.75">
      <c r="A11" s="281">
        <v>4</v>
      </c>
      <c r="B11" s="282" t="s">
        <v>707</v>
      </c>
      <c r="C11" s="283" t="s">
        <v>708</v>
      </c>
      <c r="D11" s="284" t="s">
        <v>141</v>
      </c>
      <c r="E11" s="285">
        <v>1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/>
      <c r="K11" s="288">
        <f>E11*J11</f>
        <v>0</v>
      </c>
      <c r="O11" s="280">
        <v>2</v>
      </c>
      <c r="AA11" s="249">
        <v>12</v>
      </c>
      <c r="AB11" s="249">
        <v>0</v>
      </c>
      <c r="AC11" s="249">
        <v>7</v>
      </c>
      <c r="AZ11" s="249">
        <v>4</v>
      </c>
      <c r="BA11" s="249">
        <f>IF(AZ11=1,G11,0)</f>
        <v>0</v>
      </c>
      <c r="BB11" s="249">
        <f>IF(AZ11=2,G11,0)</f>
        <v>0</v>
      </c>
      <c r="BC11" s="249">
        <f>IF(AZ11=3,G11,0)</f>
        <v>0</v>
      </c>
      <c r="BD11" s="249">
        <f>IF(AZ11=4,G11,0)</f>
        <v>0</v>
      </c>
      <c r="BE11" s="249">
        <f>IF(AZ11=5,G11,0)</f>
        <v>0</v>
      </c>
      <c r="CA11" s="280">
        <v>12</v>
      </c>
      <c r="CB11" s="280">
        <v>0</v>
      </c>
    </row>
    <row r="12" spans="1:80" ht="22.5">
      <c r="A12" s="281">
        <v>5</v>
      </c>
      <c r="B12" s="282" t="s">
        <v>709</v>
      </c>
      <c r="C12" s="283" t="s">
        <v>710</v>
      </c>
      <c r="D12" s="284" t="s">
        <v>141</v>
      </c>
      <c r="E12" s="285">
        <v>10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/>
      <c r="K12" s="288">
        <f>E12*J12</f>
        <v>0</v>
      </c>
      <c r="O12" s="280">
        <v>2</v>
      </c>
      <c r="AA12" s="249">
        <v>12</v>
      </c>
      <c r="AB12" s="249">
        <v>0</v>
      </c>
      <c r="AC12" s="249">
        <v>3</v>
      </c>
      <c r="AZ12" s="249">
        <v>4</v>
      </c>
      <c r="BA12" s="249">
        <f>IF(AZ12=1,G12,0)</f>
        <v>0</v>
      </c>
      <c r="BB12" s="249">
        <f>IF(AZ12=2,G12,0)</f>
        <v>0</v>
      </c>
      <c r="BC12" s="249">
        <f>IF(AZ12=3,G12,0)</f>
        <v>0</v>
      </c>
      <c r="BD12" s="249">
        <f>IF(AZ12=4,G12,0)</f>
        <v>0</v>
      </c>
      <c r="BE12" s="249">
        <f>IF(AZ12=5,G12,0)</f>
        <v>0</v>
      </c>
      <c r="CA12" s="280">
        <v>12</v>
      </c>
      <c r="CB12" s="280">
        <v>0</v>
      </c>
    </row>
    <row r="13" spans="1:80" ht="22.5">
      <c r="A13" s="281">
        <v>6</v>
      </c>
      <c r="B13" s="282" t="s">
        <v>711</v>
      </c>
      <c r="C13" s="283" t="s">
        <v>712</v>
      </c>
      <c r="D13" s="284" t="s">
        <v>141</v>
      </c>
      <c r="E13" s="285">
        <v>10</v>
      </c>
      <c r="F13" s="285">
        <v>0</v>
      </c>
      <c r="G13" s="286">
        <f>E13*F13</f>
        <v>0</v>
      </c>
      <c r="H13" s="287">
        <v>0</v>
      </c>
      <c r="I13" s="288">
        <f>E13*H13</f>
        <v>0</v>
      </c>
      <c r="J13" s="287"/>
      <c r="K13" s="288">
        <f>E13*J13</f>
        <v>0</v>
      </c>
      <c r="O13" s="280">
        <v>2</v>
      </c>
      <c r="AA13" s="249">
        <v>12</v>
      </c>
      <c r="AB13" s="249">
        <v>0</v>
      </c>
      <c r="AC13" s="249">
        <v>6</v>
      </c>
      <c r="AZ13" s="249">
        <v>4</v>
      </c>
      <c r="BA13" s="249">
        <f>IF(AZ13=1,G13,0)</f>
        <v>0</v>
      </c>
      <c r="BB13" s="249">
        <f>IF(AZ13=2,G13,0)</f>
        <v>0</v>
      </c>
      <c r="BC13" s="249">
        <f>IF(AZ13=3,G13,0)</f>
        <v>0</v>
      </c>
      <c r="BD13" s="249">
        <f>IF(AZ13=4,G13,0)</f>
        <v>0</v>
      </c>
      <c r="BE13" s="249">
        <f>IF(AZ13=5,G13,0)</f>
        <v>0</v>
      </c>
      <c r="CA13" s="280">
        <v>12</v>
      </c>
      <c r="CB13" s="280">
        <v>0</v>
      </c>
    </row>
    <row r="14" spans="1:80" ht="12.75">
      <c r="A14" s="281">
        <v>7</v>
      </c>
      <c r="B14" s="282" t="s">
        <v>713</v>
      </c>
      <c r="C14" s="283" t="s">
        <v>714</v>
      </c>
      <c r="D14" s="284" t="s">
        <v>141</v>
      </c>
      <c r="E14" s="285">
        <v>1</v>
      </c>
      <c r="F14" s="285">
        <v>0</v>
      </c>
      <c r="G14" s="286">
        <f>E14*F14</f>
        <v>0</v>
      </c>
      <c r="H14" s="287">
        <v>0</v>
      </c>
      <c r="I14" s="288">
        <f>E14*H14</f>
        <v>0</v>
      </c>
      <c r="J14" s="287"/>
      <c r="K14" s="288">
        <f>E14*J14</f>
        <v>0</v>
      </c>
      <c r="O14" s="280">
        <v>2</v>
      </c>
      <c r="AA14" s="249">
        <v>12</v>
      </c>
      <c r="AB14" s="249">
        <v>0</v>
      </c>
      <c r="AC14" s="249">
        <v>19</v>
      </c>
      <c r="AZ14" s="249">
        <v>4</v>
      </c>
      <c r="BA14" s="249">
        <f>IF(AZ14=1,G14,0)</f>
        <v>0</v>
      </c>
      <c r="BB14" s="249">
        <f>IF(AZ14=2,G14,0)</f>
        <v>0</v>
      </c>
      <c r="BC14" s="249">
        <f>IF(AZ14=3,G14,0)</f>
        <v>0</v>
      </c>
      <c r="BD14" s="249">
        <f>IF(AZ14=4,G14,0)</f>
        <v>0</v>
      </c>
      <c r="BE14" s="249">
        <f>IF(AZ14=5,G14,0)</f>
        <v>0</v>
      </c>
      <c r="CA14" s="280">
        <v>12</v>
      </c>
      <c r="CB14" s="280">
        <v>0</v>
      </c>
    </row>
    <row r="15" spans="1:80" ht="12.75">
      <c r="A15" s="281">
        <v>8</v>
      </c>
      <c r="B15" s="282" t="s">
        <v>713</v>
      </c>
      <c r="C15" s="283" t="s">
        <v>715</v>
      </c>
      <c r="D15" s="284" t="s">
        <v>141</v>
      </c>
      <c r="E15" s="285">
        <v>8</v>
      </c>
      <c r="F15" s="285">
        <v>0</v>
      </c>
      <c r="G15" s="286">
        <f>E15*F15</f>
        <v>0</v>
      </c>
      <c r="H15" s="287">
        <v>0</v>
      </c>
      <c r="I15" s="288">
        <f>E15*H15</f>
        <v>0</v>
      </c>
      <c r="J15" s="287"/>
      <c r="K15" s="288">
        <f>E15*J15</f>
        <v>0</v>
      </c>
      <c r="O15" s="280">
        <v>2</v>
      </c>
      <c r="AA15" s="249">
        <v>12</v>
      </c>
      <c r="AB15" s="249">
        <v>0</v>
      </c>
      <c r="AC15" s="249">
        <v>14</v>
      </c>
      <c r="AZ15" s="249">
        <v>4</v>
      </c>
      <c r="BA15" s="249">
        <f>IF(AZ15=1,G15,0)</f>
        <v>0</v>
      </c>
      <c r="BB15" s="249">
        <f>IF(AZ15=2,G15,0)</f>
        <v>0</v>
      </c>
      <c r="BC15" s="249">
        <f>IF(AZ15=3,G15,0)</f>
        <v>0</v>
      </c>
      <c r="BD15" s="249">
        <f>IF(AZ15=4,G15,0)</f>
        <v>0</v>
      </c>
      <c r="BE15" s="249">
        <f>IF(AZ15=5,G15,0)</f>
        <v>0</v>
      </c>
      <c r="CA15" s="280">
        <v>12</v>
      </c>
      <c r="CB15" s="280">
        <v>0</v>
      </c>
    </row>
    <row r="16" spans="1:80" ht="12.75">
      <c r="A16" s="281">
        <v>9</v>
      </c>
      <c r="B16" s="282" t="s">
        <v>716</v>
      </c>
      <c r="C16" s="283" t="s">
        <v>717</v>
      </c>
      <c r="D16" s="284" t="s">
        <v>141</v>
      </c>
      <c r="E16" s="285">
        <v>4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/>
      <c r="K16" s="288">
        <f>E16*J16</f>
        <v>0</v>
      </c>
      <c r="O16" s="280">
        <v>2</v>
      </c>
      <c r="AA16" s="249">
        <v>12</v>
      </c>
      <c r="AB16" s="249">
        <v>0</v>
      </c>
      <c r="AC16" s="249">
        <v>15</v>
      </c>
      <c r="AZ16" s="249">
        <v>4</v>
      </c>
      <c r="BA16" s="249">
        <f>IF(AZ16=1,G16,0)</f>
        <v>0</v>
      </c>
      <c r="BB16" s="249">
        <f>IF(AZ16=2,G16,0)</f>
        <v>0</v>
      </c>
      <c r="BC16" s="249">
        <f>IF(AZ16=3,G16,0)</f>
        <v>0</v>
      </c>
      <c r="BD16" s="249">
        <f>IF(AZ16=4,G16,0)</f>
        <v>0</v>
      </c>
      <c r="BE16" s="249">
        <f>IF(AZ16=5,G16,0)</f>
        <v>0</v>
      </c>
      <c r="CA16" s="280">
        <v>12</v>
      </c>
      <c r="CB16" s="280">
        <v>0</v>
      </c>
    </row>
    <row r="17" spans="1:80" ht="12.75">
      <c r="A17" s="281">
        <v>10</v>
      </c>
      <c r="B17" s="282" t="s">
        <v>718</v>
      </c>
      <c r="C17" s="283" t="s">
        <v>719</v>
      </c>
      <c r="D17" s="284" t="s">
        <v>141</v>
      </c>
      <c r="E17" s="285">
        <v>4</v>
      </c>
      <c r="F17" s="285">
        <v>0</v>
      </c>
      <c r="G17" s="286">
        <f>E17*F17</f>
        <v>0</v>
      </c>
      <c r="H17" s="287">
        <v>0</v>
      </c>
      <c r="I17" s="288">
        <f>E17*H17</f>
        <v>0</v>
      </c>
      <c r="J17" s="287"/>
      <c r="K17" s="288">
        <f>E17*J17</f>
        <v>0</v>
      </c>
      <c r="O17" s="280">
        <v>2</v>
      </c>
      <c r="AA17" s="249">
        <v>12</v>
      </c>
      <c r="AB17" s="249">
        <v>0</v>
      </c>
      <c r="AC17" s="249">
        <v>16</v>
      </c>
      <c r="AZ17" s="249">
        <v>4</v>
      </c>
      <c r="BA17" s="249">
        <f>IF(AZ17=1,G17,0)</f>
        <v>0</v>
      </c>
      <c r="BB17" s="249">
        <f>IF(AZ17=2,G17,0)</f>
        <v>0</v>
      </c>
      <c r="BC17" s="249">
        <f>IF(AZ17=3,G17,0)</f>
        <v>0</v>
      </c>
      <c r="BD17" s="249">
        <f>IF(AZ17=4,G17,0)</f>
        <v>0</v>
      </c>
      <c r="BE17" s="249">
        <f>IF(AZ17=5,G17,0)</f>
        <v>0</v>
      </c>
      <c r="CA17" s="280">
        <v>12</v>
      </c>
      <c r="CB17" s="280">
        <v>0</v>
      </c>
    </row>
    <row r="18" spans="1:80" ht="12.75">
      <c r="A18" s="281">
        <v>11</v>
      </c>
      <c r="B18" s="282" t="s">
        <v>720</v>
      </c>
      <c r="C18" s="283" t="s">
        <v>721</v>
      </c>
      <c r="D18" s="284" t="s">
        <v>141</v>
      </c>
      <c r="E18" s="285">
        <v>10</v>
      </c>
      <c r="F18" s="285">
        <v>0</v>
      </c>
      <c r="G18" s="286">
        <f>E18*F18</f>
        <v>0</v>
      </c>
      <c r="H18" s="287">
        <v>0</v>
      </c>
      <c r="I18" s="288">
        <f>E18*H18</f>
        <v>0</v>
      </c>
      <c r="J18" s="287"/>
      <c r="K18" s="288">
        <f>E18*J18</f>
        <v>0</v>
      </c>
      <c r="O18" s="280">
        <v>2</v>
      </c>
      <c r="AA18" s="249">
        <v>12</v>
      </c>
      <c r="AB18" s="249">
        <v>0</v>
      </c>
      <c r="AC18" s="249">
        <v>4</v>
      </c>
      <c r="AZ18" s="249">
        <v>4</v>
      </c>
      <c r="BA18" s="249">
        <f>IF(AZ18=1,G18,0)</f>
        <v>0</v>
      </c>
      <c r="BB18" s="249">
        <f>IF(AZ18=2,G18,0)</f>
        <v>0</v>
      </c>
      <c r="BC18" s="249">
        <f>IF(AZ18=3,G18,0)</f>
        <v>0</v>
      </c>
      <c r="BD18" s="249">
        <f>IF(AZ18=4,G18,0)</f>
        <v>0</v>
      </c>
      <c r="BE18" s="249">
        <f>IF(AZ18=5,G18,0)</f>
        <v>0</v>
      </c>
      <c r="CA18" s="280">
        <v>12</v>
      </c>
      <c r="CB18" s="280">
        <v>0</v>
      </c>
    </row>
    <row r="19" spans="1:80" ht="12.75">
      <c r="A19" s="281">
        <v>12</v>
      </c>
      <c r="B19" s="282" t="s">
        <v>722</v>
      </c>
      <c r="C19" s="283" t="s">
        <v>723</v>
      </c>
      <c r="D19" s="284" t="s">
        <v>185</v>
      </c>
      <c r="E19" s="285">
        <v>340</v>
      </c>
      <c r="F19" s="285">
        <v>0</v>
      </c>
      <c r="G19" s="286">
        <f>E19*F19</f>
        <v>0</v>
      </c>
      <c r="H19" s="287">
        <v>0</v>
      </c>
      <c r="I19" s="288">
        <f>E19*H19</f>
        <v>0</v>
      </c>
      <c r="J19" s="287"/>
      <c r="K19" s="288">
        <f>E19*J19</f>
        <v>0</v>
      </c>
      <c r="O19" s="280">
        <v>2</v>
      </c>
      <c r="AA19" s="249">
        <v>12</v>
      </c>
      <c r="AB19" s="249">
        <v>0</v>
      </c>
      <c r="AC19" s="249">
        <v>9</v>
      </c>
      <c r="AZ19" s="249">
        <v>4</v>
      </c>
      <c r="BA19" s="249">
        <f>IF(AZ19=1,G19,0)</f>
        <v>0</v>
      </c>
      <c r="BB19" s="249">
        <f>IF(AZ19=2,G19,0)</f>
        <v>0</v>
      </c>
      <c r="BC19" s="249">
        <f>IF(AZ19=3,G19,0)</f>
        <v>0</v>
      </c>
      <c r="BD19" s="249">
        <f>IF(AZ19=4,G19,0)</f>
        <v>0</v>
      </c>
      <c r="BE19" s="249">
        <f>IF(AZ19=5,G19,0)</f>
        <v>0</v>
      </c>
      <c r="CA19" s="280">
        <v>12</v>
      </c>
      <c r="CB19" s="280">
        <v>0</v>
      </c>
    </row>
    <row r="20" spans="1:80" ht="12.75">
      <c r="A20" s="281">
        <v>13</v>
      </c>
      <c r="B20" s="282" t="s">
        <v>724</v>
      </c>
      <c r="C20" s="283" t="s">
        <v>725</v>
      </c>
      <c r="D20" s="284" t="s">
        <v>141</v>
      </c>
      <c r="E20" s="285">
        <v>40</v>
      </c>
      <c r="F20" s="285">
        <v>0</v>
      </c>
      <c r="G20" s="286">
        <f>E20*F20</f>
        <v>0</v>
      </c>
      <c r="H20" s="287">
        <v>0</v>
      </c>
      <c r="I20" s="288">
        <f>E20*H20</f>
        <v>0</v>
      </c>
      <c r="J20" s="287"/>
      <c r="K20" s="288">
        <f>E20*J20</f>
        <v>0</v>
      </c>
      <c r="O20" s="280">
        <v>2</v>
      </c>
      <c r="AA20" s="249">
        <v>12</v>
      </c>
      <c r="AB20" s="249">
        <v>0</v>
      </c>
      <c r="AC20" s="249">
        <v>5</v>
      </c>
      <c r="AZ20" s="249">
        <v>4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12</v>
      </c>
      <c r="CB20" s="280">
        <v>0</v>
      </c>
    </row>
    <row r="21" spans="1:80" ht="12.75">
      <c r="A21" s="281">
        <v>14</v>
      </c>
      <c r="B21" s="282" t="s">
        <v>726</v>
      </c>
      <c r="C21" s="283" t="s">
        <v>727</v>
      </c>
      <c r="D21" s="284" t="s">
        <v>141</v>
      </c>
      <c r="E21" s="285">
        <v>13</v>
      </c>
      <c r="F21" s="285">
        <v>0</v>
      </c>
      <c r="G21" s="286">
        <f>E21*F21</f>
        <v>0</v>
      </c>
      <c r="H21" s="287">
        <v>0</v>
      </c>
      <c r="I21" s="288">
        <f>E21*H21</f>
        <v>0</v>
      </c>
      <c r="J21" s="287"/>
      <c r="K21" s="288">
        <f>E21*J21</f>
        <v>0</v>
      </c>
      <c r="O21" s="280">
        <v>2</v>
      </c>
      <c r="AA21" s="249">
        <v>12</v>
      </c>
      <c r="AB21" s="249">
        <v>0</v>
      </c>
      <c r="AC21" s="249">
        <v>11</v>
      </c>
      <c r="AZ21" s="249">
        <v>4</v>
      </c>
      <c r="BA21" s="249">
        <f>IF(AZ21=1,G21,0)</f>
        <v>0</v>
      </c>
      <c r="BB21" s="249">
        <f>IF(AZ21=2,G21,0)</f>
        <v>0</v>
      </c>
      <c r="BC21" s="249">
        <f>IF(AZ21=3,G21,0)</f>
        <v>0</v>
      </c>
      <c r="BD21" s="249">
        <f>IF(AZ21=4,G21,0)</f>
        <v>0</v>
      </c>
      <c r="BE21" s="249">
        <f>IF(AZ21=5,G21,0)</f>
        <v>0</v>
      </c>
      <c r="CA21" s="280">
        <v>12</v>
      </c>
      <c r="CB21" s="280">
        <v>0</v>
      </c>
    </row>
    <row r="22" spans="1:80" ht="12.75">
      <c r="A22" s="281">
        <v>15</v>
      </c>
      <c r="B22" s="282" t="s">
        <v>728</v>
      </c>
      <c r="C22" s="283" t="s">
        <v>729</v>
      </c>
      <c r="D22" s="284" t="s">
        <v>141</v>
      </c>
      <c r="E22" s="285">
        <v>1</v>
      </c>
      <c r="F22" s="285">
        <v>0</v>
      </c>
      <c r="G22" s="286">
        <f>E22*F22</f>
        <v>0</v>
      </c>
      <c r="H22" s="287">
        <v>0</v>
      </c>
      <c r="I22" s="288">
        <f>E22*H22</f>
        <v>0</v>
      </c>
      <c r="J22" s="287"/>
      <c r="K22" s="288">
        <f>E22*J22</f>
        <v>0</v>
      </c>
      <c r="O22" s="280">
        <v>2</v>
      </c>
      <c r="AA22" s="249">
        <v>12</v>
      </c>
      <c r="AB22" s="249">
        <v>0</v>
      </c>
      <c r="AC22" s="249">
        <v>13</v>
      </c>
      <c r="AZ22" s="249">
        <v>4</v>
      </c>
      <c r="BA22" s="249">
        <f>IF(AZ22=1,G22,0)</f>
        <v>0</v>
      </c>
      <c r="BB22" s="249">
        <f>IF(AZ22=2,G22,0)</f>
        <v>0</v>
      </c>
      <c r="BC22" s="249">
        <f>IF(AZ22=3,G22,0)</f>
        <v>0</v>
      </c>
      <c r="BD22" s="249">
        <f>IF(AZ22=4,G22,0)</f>
        <v>0</v>
      </c>
      <c r="BE22" s="249">
        <f>IF(AZ22=5,G22,0)</f>
        <v>0</v>
      </c>
      <c r="CA22" s="280">
        <v>12</v>
      </c>
      <c r="CB22" s="280">
        <v>0</v>
      </c>
    </row>
    <row r="23" spans="1:80" ht="12.75">
      <c r="A23" s="281">
        <v>16</v>
      </c>
      <c r="B23" s="282" t="s">
        <v>730</v>
      </c>
      <c r="C23" s="283" t="s">
        <v>731</v>
      </c>
      <c r="D23" s="284" t="s">
        <v>185</v>
      </c>
      <c r="E23" s="285">
        <v>60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/>
      <c r="K23" s="288">
        <f>E23*J23</f>
        <v>0</v>
      </c>
      <c r="O23" s="280">
        <v>2</v>
      </c>
      <c r="AA23" s="249">
        <v>12</v>
      </c>
      <c r="AB23" s="249">
        <v>0</v>
      </c>
      <c r="AC23" s="249">
        <v>2</v>
      </c>
      <c r="AZ23" s="249">
        <v>4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12</v>
      </c>
      <c r="CB23" s="280">
        <v>0</v>
      </c>
    </row>
    <row r="24" spans="1:80" ht="12.75">
      <c r="A24" s="281">
        <v>17</v>
      </c>
      <c r="B24" s="282" t="s">
        <v>732</v>
      </c>
      <c r="C24" s="283" t="s">
        <v>733</v>
      </c>
      <c r="D24" s="284" t="s">
        <v>185</v>
      </c>
      <c r="E24" s="285">
        <v>420</v>
      </c>
      <c r="F24" s="285">
        <v>0</v>
      </c>
      <c r="G24" s="286">
        <f>E24*F24</f>
        <v>0</v>
      </c>
      <c r="H24" s="287">
        <v>0</v>
      </c>
      <c r="I24" s="288">
        <f>E24*H24</f>
        <v>0</v>
      </c>
      <c r="J24" s="287"/>
      <c r="K24" s="288">
        <f>E24*J24</f>
        <v>0</v>
      </c>
      <c r="O24" s="280">
        <v>2</v>
      </c>
      <c r="AA24" s="249">
        <v>12</v>
      </c>
      <c r="AB24" s="249">
        <v>0</v>
      </c>
      <c r="AC24" s="249">
        <v>1</v>
      </c>
      <c r="AZ24" s="249">
        <v>4</v>
      </c>
      <c r="BA24" s="249">
        <f>IF(AZ24=1,G24,0)</f>
        <v>0</v>
      </c>
      <c r="BB24" s="249">
        <f>IF(AZ24=2,G24,0)</f>
        <v>0</v>
      </c>
      <c r="BC24" s="249">
        <f>IF(AZ24=3,G24,0)</f>
        <v>0</v>
      </c>
      <c r="BD24" s="249">
        <f>IF(AZ24=4,G24,0)</f>
        <v>0</v>
      </c>
      <c r="BE24" s="249">
        <f>IF(AZ24=5,G24,0)</f>
        <v>0</v>
      </c>
      <c r="CA24" s="280">
        <v>12</v>
      </c>
      <c r="CB24" s="280">
        <v>0</v>
      </c>
    </row>
    <row r="25" spans="1:80" ht="12.75">
      <c r="A25" s="281">
        <v>18</v>
      </c>
      <c r="B25" s="282" t="s">
        <v>734</v>
      </c>
      <c r="C25" s="283" t="s">
        <v>735</v>
      </c>
      <c r="D25" s="284" t="s">
        <v>141</v>
      </c>
      <c r="E25" s="285">
        <v>4</v>
      </c>
      <c r="F25" s="285">
        <v>0</v>
      </c>
      <c r="G25" s="286">
        <f>E25*F25</f>
        <v>0</v>
      </c>
      <c r="H25" s="287">
        <v>0</v>
      </c>
      <c r="I25" s="288">
        <f>E25*H25</f>
        <v>0</v>
      </c>
      <c r="J25" s="287"/>
      <c r="K25" s="288">
        <f>E25*J25</f>
        <v>0</v>
      </c>
      <c r="O25" s="280">
        <v>2</v>
      </c>
      <c r="AA25" s="249">
        <v>12</v>
      </c>
      <c r="AB25" s="249">
        <v>0</v>
      </c>
      <c r="AC25" s="249">
        <v>17</v>
      </c>
      <c r="AZ25" s="249">
        <v>4</v>
      </c>
      <c r="BA25" s="249">
        <f>IF(AZ25=1,G25,0)</f>
        <v>0</v>
      </c>
      <c r="BB25" s="249">
        <f>IF(AZ25=2,G25,0)</f>
        <v>0</v>
      </c>
      <c r="BC25" s="249">
        <f>IF(AZ25=3,G25,0)</f>
        <v>0</v>
      </c>
      <c r="BD25" s="249">
        <f>IF(AZ25=4,G25,0)</f>
        <v>0</v>
      </c>
      <c r="BE25" s="249">
        <f>IF(AZ25=5,G25,0)</f>
        <v>0</v>
      </c>
      <c r="CA25" s="280">
        <v>12</v>
      </c>
      <c r="CB25" s="280">
        <v>0</v>
      </c>
    </row>
    <row r="26" spans="1:80" ht="12.75">
      <c r="A26" s="281">
        <v>19</v>
      </c>
      <c r="B26" s="282" t="s">
        <v>736</v>
      </c>
      <c r="C26" s="283" t="s">
        <v>737</v>
      </c>
      <c r="D26" s="284" t="s">
        <v>141</v>
      </c>
      <c r="E26" s="285">
        <v>1</v>
      </c>
      <c r="F26" s="285">
        <v>0</v>
      </c>
      <c r="G26" s="286">
        <f>E26*F26</f>
        <v>0</v>
      </c>
      <c r="H26" s="287">
        <v>0</v>
      </c>
      <c r="I26" s="288">
        <f>E26*H26</f>
        <v>0</v>
      </c>
      <c r="J26" s="287"/>
      <c r="K26" s="288">
        <f>E26*J26</f>
        <v>0</v>
      </c>
      <c r="O26" s="280">
        <v>2</v>
      </c>
      <c r="AA26" s="249">
        <v>12</v>
      </c>
      <c r="AB26" s="249">
        <v>1</v>
      </c>
      <c r="AC26" s="249">
        <v>21</v>
      </c>
      <c r="AZ26" s="249">
        <v>3</v>
      </c>
      <c r="BA26" s="249">
        <f>IF(AZ26=1,G26,0)</f>
        <v>0</v>
      </c>
      <c r="BB26" s="249">
        <f>IF(AZ26=2,G26,0)</f>
        <v>0</v>
      </c>
      <c r="BC26" s="249">
        <f>IF(AZ26=3,G26,0)</f>
        <v>0</v>
      </c>
      <c r="BD26" s="249">
        <f>IF(AZ26=4,G26,0)</f>
        <v>0</v>
      </c>
      <c r="BE26" s="249">
        <f>IF(AZ26=5,G26,0)</f>
        <v>0</v>
      </c>
      <c r="CA26" s="280">
        <v>12</v>
      </c>
      <c r="CB26" s="280">
        <v>1</v>
      </c>
    </row>
    <row r="27" spans="1:80" ht="22.5">
      <c r="A27" s="281">
        <v>20</v>
      </c>
      <c r="B27" s="282" t="s">
        <v>738</v>
      </c>
      <c r="C27" s="283" t="s">
        <v>739</v>
      </c>
      <c r="D27" s="284" t="s">
        <v>141</v>
      </c>
      <c r="E27" s="285">
        <v>10</v>
      </c>
      <c r="F27" s="285">
        <v>0</v>
      </c>
      <c r="G27" s="286">
        <f>E27*F27</f>
        <v>0</v>
      </c>
      <c r="H27" s="287">
        <v>0</v>
      </c>
      <c r="I27" s="288">
        <f>E27*H27</f>
        <v>0</v>
      </c>
      <c r="J27" s="287"/>
      <c r="K27" s="288">
        <f>E27*J27</f>
        <v>0</v>
      </c>
      <c r="O27" s="280">
        <v>2</v>
      </c>
      <c r="AA27" s="249">
        <v>12</v>
      </c>
      <c r="AB27" s="249">
        <v>1</v>
      </c>
      <c r="AC27" s="249">
        <v>22</v>
      </c>
      <c r="AZ27" s="249">
        <v>3</v>
      </c>
      <c r="BA27" s="249">
        <f>IF(AZ27=1,G27,0)</f>
        <v>0</v>
      </c>
      <c r="BB27" s="249">
        <f>IF(AZ27=2,G27,0)</f>
        <v>0</v>
      </c>
      <c r="BC27" s="249">
        <f>IF(AZ27=3,G27,0)</f>
        <v>0</v>
      </c>
      <c r="BD27" s="249">
        <f>IF(AZ27=4,G27,0)</f>
        <v>0</v>
      </c>
      <c r="BE27" s="249">
        <f>IF(AZ27=5,G27,0)</f>
        <v>0</v>
      </c>
      <c r="CA27" s="280">
        <v>12</v>
      </c>
      <c r="CB27" s="280">
        <v>1</v>
      </c>
    </row>
    <row r="28" spans="1:80" ht="22.5">
      <c r="A28" s="281">
        <v>21</v>
      </c>
      <c r="B28" s="282" t="s">
        <v>740</v>
      </c>
      <c r="C28" s="283" t="s">
        <v>741</v>
      </c>
      <c r="D28" s="284" t="s">
        <v>141</v>
      </c>
      <c r="E28" s="285">
        <v>10</v>
      </c>
      <c r="F28" s="285">
        <v>0</v>
      </c>
      <c r="G28" s="286">
        <f>E28*F28</f>
        <v>0</v>
      </c>
      <c r="H28" s="287">
        <v>0</v>
      </c>
      <c r="I28" s="288">
        <f>E28*H28</f>
        <v>0</v>
      </c>
      <c r="J28" s="287"/>
      <c r="K28" s="288">
        <f>E28*J28</f>
        <v>0</v>
      </c>
      <c r="O28" s="280">
        <v>2</v>
      </c>
      <c r="AA28" s="249">
        <v>12</v>
      </c>
      <c r="AB28" s="249">
        <v>1</v>
      </c>
      <c r="AC28" s="249">
        <v>23</v>
      </c>
      <c r="AZ28" s="249">
        <v>3</v>
      </c>
      <c r="BA28" s="249">
        <f>IF(AZ28=1,G28,0)</f>
        <v>0</v>
      </c>
      <c r="BB28" s="249">
        <f>IF(AZ28=2,G28,0)</f>
        <v>0</v>
      </c>
      <c r="BC28" s="249">
        <f>IF(AZ28=3,G28,0)</f>
        <v>0</v>
      </c>
      <c r="BD28" s="249">
        <f>IF(AZ28=4,G28,0)</f>
        <v>0</v>
      </c>
      <c r="BE28" s="249">
        <f>IF(AZ28=5,G28,0)</f>
        <v>0</v>
      </c>
      <c r="CA28" s="280">
        <v>12</v>
      </c>
      <c r="CB28" s="280">
        <v>1</v>
      </c>
    </row>
    <row r="29" spans="1:80" ht="12.75">
      <c r="A29" s="281">
        <v>22</v>
      </c>
      <c r="B29" s="282" t="s">
        <v>742</v>
      </c>
      <c r="C29" s="283" t="s">
        <v>743</v>
      </c>
      <c r="D29" s="284" t="s">
        <v>141</v>
      </c>
      <c r="E29" s="285">
        <v>10</v>
      </c>
      <c r="F29" s="285">
        <v>0</v>
      </c>
      <c r="G29" s="286">
        <f>E29*F29</f>
        <v>0</v>
      </c>
      <c r="H29" s="287">
        <v>0</v>
      </c>
      <c r="I29" s="288">
        <f>E29*H29</f>
        <v>0</v>
      </c>
      <c r="J29" s="287"/>
      <c r="K29" s="288">
        <f>E29*J29</f>
        <v>0</v>
      </c>
      <c r="O29" s="280">
        <v>2</v>
      </c>
      <c r="AA29" s="249">
        <v>12</v>
      </c>
      <c r="AB29" s="249">
        <v>1</v>
      </c>
      <c r="AC29" s="249">
        <v>24</v>
      </c>
      <c r="AZ29" s="249">
        <v>3</v>
      </c>
      <c r="BA29" s="249">
        <f>IF(AZ29=1,G29,0)</f>
        <v>0</v>
      </c>
      <c r="BB29" s="249">
        <f>IF(AZ29=2,G29,0)</f>
        <v>0</v>
      </c>
      <c r="BC29" s="249">
        <f>IF(AZ29=3,G29,0)</f>
        <v>0</v>
      </c>
      <c r="BD29" s="249">
        <f>IF(AZ29=4,G29,0)</f>
        <v>0</v>
      </c>
      <c r="BE29" s="249">
        <f>IF(AZ29=5,G29,0)</f>
        <v>0</v>
      </c>
      <c r="CA29" s="280">
        <v>12</v>
      </c>
      <c r="CB29" s="280">
        <v>1</v>
      </c>
    </row>
    <row r="30" spans="1:80" ht="12.75">
      <c r="A30" s="281">
        <v>23</v>
      </c>
      <c r="B30" s="282" t="s">
        <v>744</v>
      </c>
      <c r="C30" s="283" t="s">
        <v>745</v>
      </c>
      <c r="D30" s="284" t="s">
        <v>141</v>
      </c>
      <c r="E30" s="285">
        <v>40</v>
      </c>
      <c r="F30" s="285">
        <v>0</v>
      </c>
      <c r="G30" s="286">
        <f>E30*F30</f>
        <v>0</v>
      </c>
      <c r="H30" s="287">
        <v>0</v>
      </c>
      <c r="I30" s="288">
        <f>E30*H30</f>
        <v>0</v>
      </c>
      <c r="J30" s="287"/>
      <c r="K30" s="288">
        <f>E30*J30</f>
        <v>0</v>
      </c>
      <c r="O30" s="280">
        <v>2</v>
      </c>
      <c r="AA30" s="249">
        <v>12</v>
      </c>
      <c r="AB30" s="249">
        <v>1</v>
      </c>
      <c r="AC30" s="249">
        <v>25</v>
      </c>
      <c r="AZ30" s="249">
        <v>3</v>
      </c>
      <c r="BA30" s="249">
        <f>IF(AZ30=1,G30,0)</f>
        <v>0</v>
      </c>
      <c r="BB30" s="249">
        <f>IF(AZ30=2,G30,0)</f>
        <v>0</v>
      </c>
      <c r="BC30" s="249">
        <f>IF(AZ30=3,G30,0)</f>
        <v>0</v>
      </c>
      <c r="BD30" s="249">
        <f>IF(AZ30=4,G30,0)</f>
        <v>0</v>
      </c>
      <c r="BE30" s="249">
        <f>IF(AZ30=5,G30,0)</f>
        <v>0</v>
      </c>
      <c r="CA30" s="280">
        <v>12</v>
      </c>
      <c r="CB30" s="280">
        <v>1</v>
      </c>
    </row>
    <row r="31" spans="1:80" ht="12.75">
      <c r="A31" s="281">
        <v>24</v>
      </c>
      <c r="B31" s="282" t="s">
        <v>746</v>
      </c>
      <c r="C31" s="283" t="s">
        <v>747</v>
      </c>
      <c r="D31" s="284" t="s">
        <v>185</v>
      </c>
      <c r="E31" s="285">
        <v>60</v>
      </c>
      <c r="F31" s="285">
        <v>0</v>
      </c>
      <c r="G31" s="286">
        <f>E31*F31</f>
        <v>0</v>
      </c>
      <c r="H31" s="287">
        <v>0</v>
      </c>
      <c r="I31" s="288">
        <f>E31*H31</f>
        <v>0</v>
      </c>
      <c r="J31" s="287"/>
      <c r="K31" s="288">
        <f>E31*J31</f>
        <v>0</v>
      </c>
      <c r="O31" s="280">
        <v>2</v>
      </c>
      <c r="AA31" s="249">
        <v>12</v>
      </c>
      <c r="AB31" s="249">
        <v>1</v>
      </c>
      <c r="AC31" s="249">
        <v>26</v>
      </c>
      <c r="AZ31" s="249">
        <v>3</v>
      </c>
      <c r="BA31" s="249">
        <f>IF(AZ31=1,G31,0)</f>
        <v>0</v>
      </c>
      <c r="BB31" s="249">
        <f>IF(AZ31=2,G31,0)</f>
        <v>0</v>
      </c>
      <c r="BC31" s="249">
        <f>IF(AZ31=3,G31,0)</f>
        <v>0</v>
      </c>
      <c r="BD31" s="249">
        <f>IF(AZ31=4,G31,0)</f>
        <v>0</v>
      </c>
      <c r="BE31" s="249">
        <f>IF(AZ31=5,G31,0)</f>
        <v>0</v>
      </c>
      <c r="CA31" s="280">
        <v>12</v>
      </c>
      <c r="CB31" s="280">
        <v>1</v>
      </c>
    </row>
    <row r="32" spans="1:80" ht="12.75">
      <c r="A32" s="281">
        <v>25</v>
      </c>
      <c r="B32" s="282" t="s">
        <v>748</v>
      </c>
      <c r="C32" s="283" t="s">
        <v>749</v>
      </c>
      <c r="D32" s="284" t="s">
        <v>185</v>
      </c>
      <c r="E32" s="285">
        <v>420</v>
      </c>
      <c r="F32" s="285">
        <v>0</v>
      </c>
      <c r="G32" s="286">
        <f>E32*F32</f>
        <v>0</v>
      </c>
      <c r="H32" s="287">
        <v>0</v>
      </c>
      <c r="I32" s="288">
        <f>E32*H32</f>
        <v>0</v>
      </c>
      <c r="J32" s="287"/>
      <c r="K32" s="288">
        <f>E32*J32</f>
        <v>0</v>
      </c>
      <c r="O32" s="280">
        <v>2</v>
      </c>
      <c r="AA32" s="249">
        <v>12</v>
      </c>
      <c r="AB32" s="249">
        <v>1</v>
      </c>
      <c r="AC32" s="249">
        <v>27</v>
      </c>
      <c r="AZ32" s="249">
        <v>3</v>
      </c>
      <c r="BA32" s="249">
        <f>IF(AZ32=1,G32,0)</f>
        <v>0</v>
      </c>
      <c r="BB32" s="249">
        <f>IF(AZ32=2,G32,0)</f>
        <v>0</v>
      </c>
      <c r="BC32" s="249">
        <f>IF(AZ32=3,G32,0)</f>
        <v>0</v>
      </c>
      <c r="BD32" s="249">
        <f>IF(AZ32=4,G32,0)</f>
        <v>0</v>
      </c>
      <c r="BE32" s="249">
        <f>IF(AZ32=5,G32,0)</f>
        <v>0</v>
      </c>
      <c r="CA32" s="280">
        <v>12</v>
      </c>
      <c r="CB32" s="280">
        <v>1</v>
      </c>
    </row>
    <row r="33" spans="1:80" ht="12.75">
      <c r="A33" s="281">
        <v>26</v>
      </c>
      <c r="B33" s="282" t="s">
        <v>750</v>
      </c>
      <c r="C33" s="283" t="s">
        <v>751</v>
      </c>
      <c r="D33" s="284" t="s">
        <v>752</v>
      </c>
      <c r="E33" s="285">
        <v>211</v>
      </c>
      <c r="F33" s="285">
        <v>0</v>
      </c>
      <c r="G33" s="286">
        <f>E33*F33</f>
        <v>0</v>
      </c>
      <c r="H33" s="287">
        <v>0</v>
      </c>
      <c r="I33" s="288">
        <f>E33*H33</f>
        <v>0</v>
      </c>
      <c r="J33" s="287"/>
      <c r="K33" s="288">
        <f>E33*J33</f>
        <v>0</v>
      </c>
      <c r="O33" s="280">
        <v>2</v>
      </c>
      <c r="AA33" s="249">
        <v>12</v>
      </c>
      <c r="AB33" s="249">
        <v>1</v>
      </c>
      <c r="AC33" s="249">
        <v>10</v>
      </c>
      <c r="AZ33" s="249">
        <v>3</v>
      </c>
      <c r="BA33" s="249">
        <f>IF(AZ33=1,G33,0)</f>
        <v>0</v>
      </c>
      <c r="BB33" s="249">
        <f>IF(AZ33=2,G33,0)</f>
        <v>0</v>
      </c>
      <c r="BC33" s="249">
        <f>IF(AZ33=3,G33,0)</f>
        <v>0</v>
      </c>
      <c r="BD33" s="249">
        <f>IF(AZ33=4,G33,0)</f>
        <v>0</v>
      </c>
      <c r="BE33" s="249">
        <f>IF(AZ33=5,G33,0)</f>
        <v>0</v>
      </c>
      <c r="CA33" s="280">
        <v>12</v>
      </c>
      <c r="CB33" s="280">
        <v>1</v>
      </c>
    </row>
    <row r="34" spans="1:15" ht="12.75">
      <c r="A34" s="289"/>
      <c r="B34" s="290"/>
      <c r="C34" s="291" t="s">
        <v>753</v>
      </c>
      <c r="D34" s="292"/>
      <c r="E34" s="292"/>
      <c r="F34" s="292"/>
      <c r="G34" s="293"/>
      <c r="I34" s="294"/>
      <c r="K34" s="294"/>
      <c r="L34" s="295" t="s">
        <v>753</v>
      </c>
      <c r="O34" s="280">
        <v>3</v>
      </c>
    </row>
    <row r="35" spans="1:57" ht="12.75">
      <c r="A35" s="304"/>
      <c r="B35" s="305" t="s">
        <v>96</v>
      </c>
      <c r="C35" s="306" t="s">
        <v>699</v>
      </c>
      <c r="D35" s="307"/>
      <c r="E35" s="308"/>
      <c r="F35" s="309"/>
      <c r="G35" s="310">
        <f>SUM(G7:G34)</f>
        <v>0</v>
      </c>
      <c r="H35" s="311"/>
      <c r="I35" s="312">
        <f>SUM(I7:I34)</f>
        <v>0</v>
      </c>
      <c r="J35" s="311"/>
      <c r="K35" s="312">
        <f>SUM(K7:K34)</f>
        <v>0</v>
      </c>
      <c r="O35" s="280">
        <v>4</v>
      </c>
      <c r="BA35" s="313">
        <f>SUM(BA7:BA34)</f>
        <v>0</v>
      </c>
      <c r="BB35" s="313">
        <f>SUM(BB7:BB34)</f>
        <v>0</v>
      </c>
      <c r="BC35" s="313">
        <f>SUM(BC7:BC34)</f>
        <v>0</v>
      </c>
      <c r="BD35" s="313">
        <f>SUM(BD7:BD34)</f>
        <v>0</v>
      </c>
      <c r="BE35" s="313">
        <f>SUM(BE7:BE34)</f>
        <v>0</v>
      </c>
    </row>
    <row r="36" ht="12.75">
      <c r="E36" s="249"/>
    </row>
    <row r="37" ht="12.75">
      <c r="E37" s="249"/>
    </row>
    <row r="38" ht="12.75">
      <c r="E38" s="249"/>
    </row>
    <row r="39" ht="12.75">
      <c r="E39" s="249"/>
    </row>
    <row r="40" ht="12.75">
      <c r="E40" s="249"/>
    </row>
    <row r="41" ht="12.75">
      <c r="E41" s="249"/>
    </row>
    <row r="42" ht="12.75">
      <c r="E42" s="249"/>
    </row>
    <row r="43" ht="12.75">
      <c r="E43" s="249"/>
    </row>
    <row r="44" ht="12.75">
      <c r="E44" s="249"/>
    </row>
    <row r="45" ht="12.75">
      <c r="E45" s="249"/>
    </row>
    <row r="46" ht="12.75">
      <c r="E46" s="249"/>
    </row>
    <row r="47" ht="12.75">
      <c r="E47" s="249"/>
    </row>
    <row r="48" ht="12.75">
      <c r="E48" s="249"/>
    </row>
    <row r="49" ht="12.75">
      <c r="E49" s="249"/>
    </row>
    <row r="50" ht="12.75">
      <c r="E50" s="249"/>
    </row>
    <row r="51" ht="12.75">
      <c r="E51" s="249"/>
    </row>
    <row r="52" ht="12.75">
      <c r="E52" s="249"/>
    </row>
    <row r="53" ht="12.75">
      <c r="E53" s="249"/>
    </row>
    <row r="54" ht="12.75">
      <c r="E54" s="249"/>
    </row>
    <row r="55" ht="12.75">
      <c r="E55" s="249"/>
    </row>
    <row r="56" ht="12.75">
      <c r="E56" s="249"/>
    </row>
    <row r="57" ht="12.75">
      <c r="E57" s="249"/>
    </row>
    <row r="58" ht="12.75">
      <c r="E58" s="249"/>
    </row>
    <row r="59" spans="1:7" ht="12.75">
      <c r="A59" s="303"/>
      <c r="B59" s="303"/>
      <c r="C59" s="303"/>
      <c r="D59" s="303"/>
      <c r="E59" s="303"/>
      <c r="F59" s="303"/>
      <c r="G59" s="303"/>
    </row>
    <row r="60" spans="1:7" ht="12.75">
      <c r="A60" s="303"/>
      <c r="B60" s="303"/>
      <c r="C60" s="303"/>
      <c r="D60" s="303"/>
      <c r="E60" s="303"/>
      <c r="F60" s="303"/>
      <c r="G60" s="303"/>
    </row>
    <row r="61" spans="1:7" ht="12.75">
      <c r="A61" s="303"/>
      <c r="B61" s="303"/>
      <c r="C61" s="303"/>
      <c r="D61" s="303"/>
      <c r="E61" s="303"/>
      <c r="F61" s="303"/>
      <c r="G61" s="303"/>
    </row>
    <row r="62" spans="1:7" ht="12.75">
      <c r="A62" s="303"/>
      <c r="B62" s="303"/>
      <c r="C62" s="303"/>
      <c r="D62" s="303"/>
      <c r="E62" s="303"/>
      <c r="F62" s="303"/>
      <c r="G62" s="303"/>
    </row>
    <row r="63" ht="12.75">
      <c r="E63" s="249"/>
    </row>
    <row r="64" ht="12.75">
      <c r="E64" s="249"/>
    </row>
    <row r="65" ht="12.75">
      <c r="E65" s="249"/>
    </row>
    <row r="66" ht="12.75">
      <c r="E66" s="249"/>
    </row>
    <row r="67" ht="12.75">
      <c r="E67" s="249"/>
    </row>
    <row r="68" ht="12.75">
      <c r="E68" s="249"/>
    </row>
    <row r="69" ht="12.75">
      <c r="E69" s="249"/>
    </row>
    <row r="70" ht="12.75">
      <c r="E70" s="249"/>
    </row>
    <row r="71" ht="12.75">
      <c r="E71" s="249"/>
    </row>
    <row r="72" ht="12.75">
      <c r="E72" s="249"/>
    </row>
    <row r="73" ht="12.75">
      <c r="E73" s="249"/>
    </row>
    <row r="74" ht="12.75">
      <c r="E74" s="249"/>
    </row>
    <row r="75" ht="12.75">
      <c r="E75" s="249"/>
    </row>
    <row r="76" ht="12.75">
      <c r="E76" s="249"/>
    </row>
    <row r="77" ht="12.75">
      <c r="E77" s="249"/>
    </row>
    <row r="78" ht="12.75">
      <c r="E78" s="249"/>
    </row>
    <row r="79" ht="12.75">
      <c r="E79" s="249"/>
    </row>
    <row r="80" ht="12.75">
      <c r="E80" s="249"/>
    </row>
    <row r="81" ht="12.75">
      <c r="E81" s="249"/>
    </row>
    <row r="82" ht="12.75">
      <c r="E82" s="249"/>
    </row>
    <row r="83" ht="12.75">
      <c r="E83" s="249"/>
    </row>
    <row r="84" ht="12.75">
      <c r="E84" s="249"/>
    </row>
    <row r="85" ht="12.75">
      <c r="E85" s="249"/>
    </row>
    <row r="86" ht="12.75">
      <c r="E86" s="249"/>
    </row>
    <row r="87" ht="12.75">
      <c r="E87" s="249"/>
    </row>
    <row r="88" ht="12.75">
      <c r="E88" s="249"/>
    </row>
    <row r="89" ht="12.75">
      <c r="E89" s="249"/>
    </row>
    <row r="90" ht="12.75">
      <c r="E90" s="249"/>
    </row>
    <row r="91" ht="12.75">
      <c r="E91" s="249"/>
    </row>
    <row r="92" ht="12.75">
      <c r="E92" s="249"/>
    </row>
    <row r="93" ht="12.75">
      <c r="E93" s="249"/>
    </row>
    <row r="94" spans="1:2" ht="12.75">
      <c r="A94" s="314"/>
      <c r="B94" s="314"/>
    </row>
    <row r="95" spans="1:7" ht="12.75">
      <c r="A95" s="303"/>
      <c r="B95" s="303"/>
      <c r="C95" s="315"/>
      <c r="D95" s="315"/>
      <c r="E95" s="316"/>
      <c r="F95" s="315"/>
      <c r="G95" s="317"/>
    </row>
    <row r="96" spans="1:7" ht="12.75">
      <c r="A96" s="318"/>
      <c r="B96" s="318"/>
      <c r="C96" s="303"/>
      <c r="D96" s="303"/>
      <c r="E96" s="319"/>
      <c r="F96" s="303"/>
      <c r="G96" s="303"/>
    </row>
    <row r="97" spans="1:7" ht="12.75">
      <c r="A97" s="303"/>
      <c r="B97" s="303"/>
      <c r="C97" s="303"/>
      <c r="D97" s="303"/>
      <c r="E97" s="319"/>
      <c r="F97" s="303"/>
      <c r="G97" s="303"/>
    </row>
    <row r="98" spans="1:7" ht="12.75">
      <c r="A98" s="303"/>
      <c r="B98" s="303"/>
      <c r="C98" s="303"/>
      <c r="D98" s="303"/>
      <c r="E98" s="319"/>
      <c r="F98" s="303"/>
      <c r="G98" s="303"/>
    </row>
    <row r="99" spans="1:7" ht="12.75">
      <c r="A99" s="303"/>
      <c r="B99" s="303"/>
      <c r="C99" s="303"/>
      <c r="D99" s="303"/>
      <c r="E99" s="319"/>
      <c r="F99" s="303"/>
      <c r="G99" s="303"/>
    </row>
    <row r="100" spans="1:7" ht="12.75">
      <c r="A100" s="303"/>
      <c r="B100" s="303"/>
      <c r="C100" s="303"/>
      <c r="D100" s="303"/>
      <c r="E100" s="319"/>
      <c r="F100" s="303"/>
      <c r="G100" s="303"/>
    </row>
    <row r="101" spans="1:7" ht="12.75">
      <c r="A101" s="303"/>
      <c r="B101" s="303"/>
      <c r="C101" s="303"/>
      <c r="D101" s="303"/>
      <c r="E101" s="319"/>
      <c r="F101" s="303"/>
      <c r="G101" s="303"/>
    </row>
    <row r="102" spans="1:7" ht="12.75">
      <c r="A102" s="303"/>
      <c r="B102" s="303"/>
      <c r="C102" s="303"/>
      <c r="D102" s="303"/>
      <c r="E102" s="319"/>
      <c r="F102" s="303"/>
      <c r="G102" s="303"/>
    </row>
    <row r="103" spans="1:7" ht="12.75">
      <c r="A103" s="303"/>
      <c r="B103" s="303"/>
      <c r="C103" s="303"/>
      <c r="D103" s="303"/>
      <c r="E103" s="319"/>
      <c r="F103" s="303"/>
      <c r="G103" s="303"/>
    </row>
    <row r="104" spans="1:7" ht="12.75">
      <c r="A104" s="303"/>
      <c r="B104" s="303"/>
      <c r="C104" s="303"/>
      <c r="D104" s="303"/>
      <c r="E104" s="319"/>
      <c r="F104" s="303"/>
      <c r="G104" s="303"/>
    </row>
    <row r="105" spans="1:7" ht="12.75">
      <c r="A105" s="303"/>
      <c r="B105" s="303"/>
      <c r="C105" s="303"/>
      <c r="D105" s="303"/>
      <c r="E105" s="319"/>
      <c r="F105" s="303"/>
      <c r="G105" s="303"/>
    </row>
    <row r="106" spans="1:7" ht="12.75">
      <c r="A106" s="303"/>
      <c r="B106" s="303"/>
      <c r="C106" s="303"/>
      <c r="D106" s="303"/>
      <c r="E106" s="319"/>
      <c r="F106" s="303"/>
      <c r="G106" s="303"/>
    </row>
    <row r="107" spans="1:7" ht="12.75">
      <c r="A107" s="303"/>
      <c r="B107" s="303"/>
      <c r="C107" s="303"/>
      <c r="D107" s="303"/>
      <c r="E107" s="319"/>
      <c r="F107" s="303"/>
      <c r="G107" s="303"/>
    </row>
    <row r="108" spans="1:7" ht="12.75">
      <c r="A108" s="303"/>
      <c r="B108" s="303"/>
      <c r="C108" s="303"/>
      <c r="D108" s="303"/>
      <c r="E108" s="319"/>
      <c r="F108" s="303"/>
      <c r="G108" s="303"/>
    </row>
  </sheetData>
  <mergeCells count="5">
    <mergeCell ref="A1:G1"/>
    <mergeCell ref="A3:B3"/>
    <mergeCell ref="A4:B4"/>
    <mergeCell ref="E4:G4"/>
    <mergeCell ref="C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B1" sqref="B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757</v>
      </c>
      <c r="D2" s="93" t="s">
        <v>758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692</v>
      </c>
      <c r="B5" s="106"/>
      <c r="C5" s="107" t="s">
        <v>693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07 SO 07b Rek'!E8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07 SO 07b Rek'!F8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07 SO 07b Rek'!H8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07 SO 07b Rek'!G8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07 SO 07b Rek'!I8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E25" sqref="E2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757</v>
      </c>
      <c r="I1" s="200"/>
    </row>
    <row r="2" spans="1:9" ht="13.5" thickBot="1">
      <c r="A2" s="201" t="s">
        <v>72</v>
      </c>
      <c r="B2" s="202"/>
      <c r="C2" s="203" t="s">
        <v>694</v>
      </c>
      <c r="D2" s="204"/>
      <c r="E2" s="205"/>
      <c r="F2" s="204"/>
      <c r="G2" s="206" t="s">
        <v>758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3.5" thickBot="1">
      <c r="A7" s="320" t="str">
        <f>'SO 07 SO 07b Pol'!B7</f>
        <v>1</v>
      </c>
      <c r="B7" s="70" t="str">
        <f>'SO 07 SO 07b Pol'!C7</f>
        <v>Zemní práce</v>
      </c>
      <c r="D7" s="218"/>
      <c r="E7" s="321">
        <f>'SO 07 SO 07b Pol'!BA26</f>
        <v>0</v>
      </c>
      <c r="F7" s="322">
        <f>'SO 07 SO 07b Pol'!BB26</f>
        <v>0</v>
      </c>
      <c r="G7" s="322">
        <f>'SO 07 SO 07b Pol'!BC26</f>
        <v>0</v>
      </c>
      <c r="H7" s="322">
        <f>'SO 07 SO 07b Pol'!BD26</f>
        <v>0</v>
      </c>
      <c r="I7" s="323">
        <f>'SO 07 SO 07b Pol'!BE26</f>
        <v>0</v>
      </c>
    </row>
    <row r="8" spans="1:9" s="14" customFormat="1" ht="13.5" thickBot="1">
      <c r="A8" s="219"/>
      <c r="B8" s="220" t="s">
        <v>75</v>
      </c>
      <c r="C8" s="220"/>
      <c r="D8" s="221"/>
      <c r="E8" s="222">
        <f>SUM(E7:E7)</f>
        <v>0</v>
      </c>
      <c r="F8" s="223">
        <f>SUM(F7:F7)</f>
        <v>0</v>
      </c>
      <c r="G8" s="223">
        <f>SUM(G7:G7)</f>
        <v>0</v>
      </c>
      <c r="H8" s="223">
        <f>SUM(H7:H7)</f>
        <v>0</v>
      </c>
      <c r="I8" s="224">
        <f>SUM(I7:I7)</f>
        <v>0</v>
      </c>
    </row>
    <row r="9" spans="1:9" ht="12.75">
      <c r="A9" s="125"/>
      <c r="B9" s="125"/>
      <c r="C9" s="125"/>
      <c r="D9" s="125"/>
      <c r="E9" s="125"/>
      <c r="F9" s="125"/>
      <c r="G9" s="125"/>
      <c r="H9" s="125"/>
      <c r="I9" s="125"/>
    </row>
    <row r="11" spans="2:9" ht="12.75">
      <c r="B11" s="14"/>
      <c r="F11" s="246"/>
      <c r="G11" s="247"/>
      <c r="H11" s="247"/>
      <c r="I11" s="54"/>
    </row>
    <row r="12" spans="6:9" ht="12.75">
      <c r="F12" s="246"/>
      <c r="G12" s="247"/>
      <c r="H12" s="247"/>
      <c r="I12" s="54"/>
    </row>
    <row r="13" spans="6:9" ht="12.75">
      <c r="F13" s="246"/>
      <c r="G13" s="247"/>
      <c r="H13" s="247"/>
      <c r="I13" s="54"/>
    </row>
    <row r="14" spans="6:9" ht="12.75">
      <c r="F14" s="246"/>
      <c r="G14" s="247"/>
      <c r="H14" s="247"/>
      <c r="I14" s="54"/>
    </row>
    <row r="15" spans="6:9" ht="12.75">
      <c r="F15" s="246"/>
      <c r="G15" s="247"/>
      <c r="H15" s="247"/>
      <c r="I15" s="54"/>
    </row>
    <row r="16" spans="6:9" ht="12.75">
      <c r="F16" s="246"/>
      <c r="G16" s="247"/>
      <c r="H16" s="247"/>
      <c r="I16" s="54"/>
    </row>
    <row r="17" spans="6:9" ht="12.75">
      <c r="F17" s="246"/>
      <c r="G17" s="247"/>
      <c r="H17" s="247"/>
      <c r="I17" s="54"/>
    </row>
    <row r="18" spans="6:9" ht="12.75"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B99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07 SO 07b Rek'!H1</f>
        <v>SO 07b</v>
      </c>
      <c r="G3" s="256"/>
    </row>
    <row r="4" spans="1:7" ht="13.5" thickBot="1">
      <c r="A4" s="257" t="s">
        <v>72</v>
      </c>
      <c r="B4" s="202"/>
      <c r="C4" s="203" t="s">
        <v>694</v>
      </c>
      <c r="D4" s="258"/>
      <c r="E4" s="259" t="str">
        <f>'SO 07 SO 07b Rek'!G2</f>
        <v>Veřejné osvětlení - zemní práce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759</v>
      </c>
      <c r="C8" s="283" t="s">
        <v>760</v>
      </c>
      <c r="D8" s="284" t="s">
        <v>704</v>
      </c>
      <c r="E8" s="285">
        <v>0.5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/>
      <c r="K8" s="288">
        <f>E8*J8</f>
        <v>0</v>
      </c>
      <c r="O8" s="280">
        <v>2</v>
      </c>
      <c r="AA8" s="249">
        <v>12</v>
      </c>
      <c r="AB8" s="249">
        <v>0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12</v>
      </c>
      <c r="CB8" s="280">
        <v>0</v>
      </c>
    </row>
    <row r="9" spans="1:80" ht="12.75">
      <c r="A9" s="281">
        <v>2</v>
      </c>
      <c r="B9" s="282" t="s">
        <v>761</v>
      </c>
      <c r="C9" s="283" t="s">
        <v>762</v>
      </c>
      <c r="D9" s="284" t="s">
        <v>141</v>
      </c>
      <c r="E9" s="285">
        <v>11</v>
      </c>
      <c r="F9" s="285">
        <v>0</v>
      </c>
      <c r="G9" s="286">
        <f>E9*F9</f>
        <v>0</v>
      </c>
      <c r="H9" s="287">
        <v>0</v>
      </c>
      <c r="I9" s="288">
        <f>E9*H9</f>
        <v>0</v>
      </c>
      <c r="J9" s="287"/>
      <c r="K9" s="288">
        <f>E9*J9</f>
        <v>0</v>
      </c>
      <c r="O9" s="280">
        <v>2</v>
      </c>
      <c r="AA9" s="249">
        <v>12</v>
      </c>
      <c r="AB9" s="249">
        <v>0</v>
      </c>
      <c r="AC9" s="249">
        <v>2</v>
      </c>
      <c r="AZ9" s="249">
        <v>1</v>
      </c>
      <c r="BA9" s="249">
        <f>IF(AZ9=1,G9,0)</f>
        <v>0</v>
      </c>
      <c r="BB9" s="249">
        <f>IF(AZ9=2,G9,0)</f>
        <v>0</v>
      </c>
      <c r="BC9" s="249">
        <f>IF(AZ9=3,G9,0)</f>
        <v>0</v>
      </c>
      <c r="BD9" s="249">
        <f>IF(AZ9=4,G9,0)</f>
        <v>0</v>
      </c>
      <c r="BE9" s="249">
        <f>IF(AZ9=5,G9,0)</f>
        <v>0</v>
      </c>
      <c r="CA9" s="280">
        <v>12</v>
      </c>
      <c r="CB9" s="280">
        <v>0</v>
      </c>
    </row>
    <row r="10" spans="1:80" ht="12.75">
      <c r="A10" s="281">
        <v>3</v>
      </c>
      <c r="B10" s="282" t="s">
        <v>763</v>
      </c>
      <c r="C10" s="283" t="s">
        <v>764</v>
      </c>
      <c r="D10" s="284" t="s">
        <v>146</v>
      </c>
      <c r="E10" s="285">
        <v>5.2</v>
      </c>
      <c r="F10" s="285">
        <v>0</v>
      </c>
      <c r="G10" s="286">
        <f>E10*F10</f>
        <v>0</v>
      </c>
      <c r="H10" s="287">
        <v>0</v>
      </c>
      <c r="I10" s="288">
        <f>E10*H10</f>
        <v>0</v>
      </c>
      <c r="J10" s="287"/>
      <c r="K10" s="288">
        <f>E10*J10</f>
        <v>0</v>
      </c>
      <c r="O10" s="280">
        <v>2</v>
      </c>
      <c r="AA10" s="249">
        <v>12</v>
      </c>
      <c r="AB10" s="249">
        <v>0</v>
      </c>
      <c r="AC10" s="249">
        <v>10</v>
      </c>
      <c r="AZ10" s="249">
        <v>1</v>
      </c>
      <c r="BA10" s="249">
        <f>IF(AZ10=1,G10,0)</f>
        <v>0</v>
      </c>
      <c r="BB10" s="249">
        <f>IF(AZ10=2,G10,0)</f>
        <v>0</v>
      </c>
      <c r="BC10" s="249">
        <f>IF(AZ10=3,G10,0)</f>
        <v>0</v>
      </c>
      <c r="BD10" s="249">
        <f>IF(AZ10=4,G10,0)</f>
        <v>0</v>
      </c>
      <c r="BE10" s="249">
        <f>IF(AZ10=5,G10,0)</f>
        <v>0</v>
      </c>
      <c r="CA10" s="280">
        <v>12</v>
      </c>
      <c r="CB10" s="280">
        <v>0</v>
      </c>
    </row>
    <row r="11" spans="1:80" ht="12.75">
      <c r="A11" s="281">
        <v>4</v>
      </c>
      <c r="B11" s="282" t="s">
        <v>765</v>
      </c>
      <c r="C11" s="283" t="s">
        <v>766</v>
      </c>
      <c r="D11" s="284" t="s">
        <v>185</v>
      </c>
      <c r="E11" s="285">
        <v>6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/>
      <c r="K11" s="288">
        <f>E11*J11</f>
        <v>0</v>
      </c>
      <c r="O11" s="280">
        <v>2</v>
      </c>
      <c r="AA11" s="249">
        <v>12</v>
      </c>
      <c r="AB11" s="249">
        <v>0</v>
      </c>
      <c r="AC11" s="249">
        <v>4</v>
      </c>
      <c r="AZ11" s="249">
        <v>1</v>
      </c>
      <c r="BA11" s="249">
        <f>IF(AZ11=1,G11,0)</f>
        <v>0</v>
      </c>
      <c r="BB11" s="249">
        <f>IF(AZ11=2,G11,0)</f>
        <v>0</v>
      </c>
      <c r="BC11" s="249">
        <f>IF(AZ11=3,G11,0)</f>
        <v>0</v>
      </c>
      <c r="BD11" s="249">
        <f>IF(AZ11=4,G11,0)</f>
        <v>0</v>
      </c>
      <c r="BE11" s="249">
        <f>IF(AZ11=5,G11,0)</f>
        <v>0</v>
      </c>
      <c r="CA11" s="280">
        <v>12</v>
      </c>
      <c r="CB11" s="280">
        <v>0</v>
      </c>
    </row>
    <row r="12" spans="1:80" ht="12.75">
      <c r="A12" s="281">
        <v>5</v>
      </c>
      <c r="B12" s="282" t="s">
        <v>767</v>
      </c>
      <c r="C12" s="283" t="s">
        <v>768</v>
      </c>
      <c r="D12" s="284" t="s">
        <v>185</v>
      </c>
      <c r="E12" s="285">
        <v>285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/>
      <c r="K12" s="288">
        <f>E12*J12</f>
        <v>0</v>
      </c>
      <c r="O12" s="280">
        <v>2</v>
      </c>
      <c r="AA12" s="249">
        <v>12</v>
      </c>
      <c r="AB12" s="249">
        <v>0</v>
      </c>
      <c r="AC12" s="249">
        <v>5</v>
      </c>
      <c r="AZ12" s="249">
        <v>1</v>
      </c>
      <c r="BA12" s="249">
        <f>IF(AZ12=1,G12,0)</f>
        <v>0</v>
      </c>
      <c r="BB12" s="249">
        <f>IF(AZ12=2,G12,0)</f>
        <v>0</v>
      </c>
      <c r="BC12" s="249">
        <f>IF(AZ12=3,G12,0)</f>
        <v>0</v>
      </c>
      <c r="BD12" s="249">
        <f>IF(AZ12=4,G12,0)</f>
        <v>0</v>
      </c>
      <c r="BE12" s="249">
        <f>IF(AZ12=5,G12,0)</f>
        <v>0</v>
      </c>
      <c r="CA12" s="280">
        <v>12</v>
      </c>
      <c r="CB12" s="280">
        <v>0</v>
      </c>
    </row>
    <row r="13" spans="1:80" ht="12.75">
      <c r="A13" s="281">
        <v>6</v>
      </c>
      <c r="B13" s="282" t="s">
        <v>769</v>
      </c>
      <c r="C13" s="283" t="s">
        <v>770</v>
      </c>
      <c r="D13" s="284" t="s">
        <v>185</v>
      </c>
      <c r="E13" s="285">
        <v>40</v>
      </c>
      <c r="F13" s="285">
        <v>0</v>
      </c>
      <c r="G13" s="286">
        <f>E13*F13</f>
        <v>0</v>
      </c>
      <c r="H13" s="287">
        <v>0</v>
      </c>
      <c r="I13" s="288">
        <f>E13*H13</f>
        <v>0</v>
      </c>
      <c r="J13" s="287"/>
      <c r="K13" s="288">
        <f>E13*J13</f>
        <v>0</v>
      </c>
      <c r="O13" s="280">
        <v>2</v>
      </c>
      <c r="AA13" s="249">
        <v>12</v>
      </c>
      <c r="AB13" s="249">
        <v>0</v>
      </c>
      <c r="AC13" s="249">
        <v>3</v>
      </c>
      <c r="AZ13" s="249">
        <v>1</v>
      </c>
      <c r="BA13" s="249">
        <f>IF(AZ13=1,G13,0)</f>
        <v>0</v>
      </c>
      <c r="BB13" s="249">
        <f>IF(AZ13=2,G13,0)</f>
        <v>0</v>
      </c>
      <c r="BC13" s="249">
        <f>IF(AZ13=3,G13,0)</f>
        <v>0</v>
      </c>
      <c r="BD13" s="249">
        <f>IF(AZ13=4,G13,0)</f>
        <v>0</v>
      </c>
      <c r="BE13" s="249">
        <f>IF(AZ13=5,G13,0)</f>
        <v>0</v>
      </c>
      <c r="CA13" s="280">
        <v>12</v>
      </c>
      <c r="CB13" s="280">
        <v>0</v>
      </c>
    </row>
    <row r="14" spans="1:80" ht="12.75">
      <c r="A14" s="281">
        <v>7</v>
      </c>
      <c r="B14" s="282" t="s">
        <v>771</v>
      </c>
      <c r="C14" s="283" t="s">
        <v>772</v>
      </c>
      <c r="D14" s="284" t="s">
        <v>185</v>
      </c>
      <c r="E14" s="285">
        <v>360</v>
      </c>
      <c r="F14" s="285">
        <v>0</v>
      </c>
      <c r="G14" s="286">
        <f>E14*F14</f>
        <v>0</v>
      </c>
      <c r="H14" s="287">
        <v>0</v>
      </c>
      <c r="I14" s="288">
        <f>E14*H14</f>
        <v>0</v>
      </c>
      <c r="J14" s="287"/>
      <c r="K14" s="288">
        <f>E14*J14</f>
        <v>0</v>
      </c>
      <c r="O14" s="280">
        <v>2</v>
      </c>
      <c r="AA14" s="249">
        <v>12</v>
      </c>
      <c r="AB14" s="249">
        <v>0</v>
      </c>
      <c r="AC14" s="249">
        <v>17</v>
      </c>
      <c r="AZ14" s="249">
        <v>1</v>
      </c>
      <c r="BA14" s="249">
        <f>IF(AZ14=1,G14,0)</f>
        <v>0</v>
      </c>
      <c r="BB14" s="249">
        <f>IF(AZ14=2,G14,0)</f>
        <v>0</v>
      </c>
      <c r="BC14" s="249">
        <f>IF(AZ14=3,G14,0)</f>
        <v>0</v>
      </c>
      <c r="BD14" s="249">
        <f>IF(AZ14=4,G14,0)</f>
        <v>0</v>
      </c>
      <c r="BE14" s="249">
        <f>IF(AZ14=5,G14,0)</f>
        <v>0</v>
      </c>
      <c r="CA14" s="280">
        <v>12</v>
      </c>
      <c r="CB14" s="280">
        <v>0</v>
      </c>
    </row>
    <row r="15" spans="1:80" ht="12.75">
      <c r="A15" s="281">
        <v>8</v>
      </c>
      <c r="B15" s="282" t="s">
        <v>773</v>
      </c>
      <c r="C15" s="283" t="s">
        <v>774</v>
      </c>
      <c r="D15" s="284" t="s">
        <v>185</v>
      </c>
      <c r="E15" s="285">
        <v>350</v>
      </c>
      <c r="F15" s="285">
        <v>0</v>
      </c>
      <c r="G15" s="286">
        <f>E15*F15</f>
        <v>0</v>
      </c>
      <c r="H15" s="287">
        <v>0</v>
      </c>
      <c r="I15" s="288">
        <f>E15*H15</f>
        <v>0</v>
      </c>
      <c r="J15" s="287"/>
      <c r="K15" s="288">
        <f>E15*J15</f>
        <v>0</v>
      </c>
      <c r="O15" s="280">
        <v>2</v>
      </c>
      <c r="AA15" s="249">
        <v>12</v>
      </c>
      <c r="AB15" s="249">
        <v>0</v>
      </c>
      <c r="AC15" s="249">
        <v>9</v>
      </c>
      <c r="AZ15" s="249">
        <v>1</v>
      </c>
      <c r="BA15" s="249">
        <f>IF(AZ15=1,G15,0)</f>
        <v>0</v>
      </c>
      <c r="BB15" s="249">
        <f>IF(AZ15=2,G15,0)</f>
        <v>0</v>
      </c>
      <c r="BC15" s="249">
        <f>IF(AZ15=3,G15,0)</f>
        <v>0</v>
      </c>
      <c r="BD15" s="249">
        <f>IF(AZ15=4,G15,0)</f>
        <v>0</v>
      </c>
      <c r="BE15" s="249">
        <f>IF(AZ15=5,G15,0)</f>
        <v>0</v>
      </c>
      <c r="CA15" s="280">
        <v>12</v>
      </c>
      <c r="CB15" s="280">
        <v>0</v>
      </c>
    </row>
    <row r="16" spans="1:80" ht="12.75">
      <c r="A16" s="281">
        <v>9</v>
      </c>
      <c r="B16" s="282" t="s">
        <v>775</v>
      </c>
      <c r="C16" s="283" t="s">
        <v>776</v>
      </c>
      <c r="D16" s="284" t="s">
        <v>141</v>
      </c>
      <c r="E16" s="285">
        <v>18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/>
      <c r="K16" s="288">
        <f>E16*J16</f>
        <v>0</v>
      </c>
      <c r="O16" s="280">
        <v>2</v>
      </c>
      <c r="AA16" s="249">
        <v>12</v>
      </c>
      <c r="AB16" s="249">
        <v>0</v>
      </c>
      <c r="AC16" s="249">
        <v>13</v>
      </c>
      <c r="AZ16" s="249">
        <v>1</v>
      </c>
      <c r="BA16" s="249">
        <f>IF(AZ16=1,G16,0)</f>
        <v>0</v>
      </c>
      <c r="BB16" s="249">
        <f>IF(AZ16=2,G16,0)</f>
        <v>0</v>
      </c>
      <c r="BC16" s="249">
        <f>IF(AZ16=3,G16,0)</f>
        <v>0</v>
      </c>
      <c r="BD16" s="249">
        <f>IF(AZ16=4,G16,0)</f>
        <v>0</v>
      </c>
      <c r="BE16" s="249">
        <f>IF(AZ16=5,G16,0)</f>
        <v>0</v>
      </c>
      <c r="CA16" s="280">
        <v>12</v>
      </c>
      <c r="CB16" s="280">
        <v>0</v>
      </c>
    </row>
    <row r="17" spans="1:80" ht="12.75">
      <c r="A17" s="281">
        <v>10</v>
      </c>
      <c r="B17" s="282" t="s">
        <v>777</v>
      </c>
      <c r="C17" s="283" t="s">
        <v>778</v>
      </c>
      <c r="D17" s="284" t="s">
        <v>185</v>
      </c>
      <c r="E17" s="285">
        <v>90</v>
      </c>
      <c r="F17" s="285">
        <v>0</v>
      </c>
      <c r="G17" s="286">
        <f>E17*F17</f>
        <v>0</v>
      </c>
      <c r="H17" s="287">
        <v>0</v>
      </c>
      <c r="I17" s="288">
        <f>E17*H17</f>
        <v>0</v>
      </c>
      <c r="J17" s="287"/>
      <c r="K17" s="288">
        <f>E17*J17</f>
        <v>0</v>
      </c>
      <c r="O17" s="280">
        <v>2</v>
      </c>
      <c r="AA17" s="249">
        <v>12</v>
      </c>
      <c r="AB17" s="249">
        <v>0</v>
      </c>
      <c r="AC17" s="249">
        <v>14</v>
      </c>
      <c r="AZ17" s="249">
        <v>1</v>
      </c>
      <c r="BA17" s="249">
        <f>IF(AZ17=1,G17,0)</f>
        <v>0</v>
      </c>
      <c r="BB17" s="249">
        <f>IF(AZ17=2,G17,0)</f>
        <v>0</v>
      </c>
      <c r="BC17" s="249">
        <f>IF(AZ17=3,G17,0)</f>
        <v>0</v>
      </c>
      <c r="BD17" s="249">
        <f>IF(AZ17=4,G17,0)</f>
        <v>0</v>
      </c>
      <c r="BE17" s="249">
        <f>IF(AZ17=5,G17,0)</f>
        <v>0</v>
      </c>
      <c r="CA17" s="280">
        <v>12</v>
      </c>
      <c r="CB17" s="280">
        <v>0</v>
      </c>
    </row>
    <row r="18" spans="1:80" ht="12.75">
      <c r="A18" s="281">
        <v>11</v>
      </c>
      <c r="B18" s="282" t="s">
        <v>779</v>
      </c>
      <c r="C18" s="283" t="s">
        <v>780</v>
      </c>
      <c r="D18" s="284" t="s">
        <v>185</v>
      </c>
      <c r="E18" s="285">
        <v>360</v>
      </c>
      <c r="F18" s="285">
        <v>0</v>
      </c>
      <c r="G18" s="286">
        <f>E18*F18</f>
        <v>0</v>
      </c>
      <c r="H18" s="287">
        <v>0</v>
      </c>
      <c r="I18" s="288">
        <f>E18*H18</f>
        <v>0</v>
      </c>
      <c r="J18" s="287"/>
      <c r="K18" s="288">
        <f>E18*J18</f>
        <v>0</v>
      </c>
      <c r="O18" s="280">
        <v>2</v>
      </c>
      <c r="AA18" s="249">
        <v>12</v>
      </c>
      <c r="AB18" s="249">
        <v>0</v>
      </c>
      <c r="AC18" s="249">
        <v>15</v>
      </c>
      <c r="AZ18" s="249">
        <v>1</v>
      </c>
      <c r="BA18" s="249">
        <f>IF(AZ18=1,G18,0)</f>
        <v>0</v>
      </c>
      <c r="BB18" s="249">
        <f>IF(AZ18=2,G18,0)</f>
        <v>0</v>
      </c>
      <c r="BC18" s="249">
        <f>IF(AZ18=3,G18,0)</f>
        <v>0</v>
      </c>
      <c r="BD18" s="249">
        <f>IF(AZ18=4,G18,0)</f>
        <v>0</v>
      </c>
      <c r="BE18" s="249">
        <f>IF(AZ18=5,G18,0)</f>
        <v>0</v>
      </c>
      <c r="CA18" s="280">
        <v>12</v>
      </c>
      <c r="CB18" s="280">
        <v>0</v>
      </c>
    </row>
    <row r="19" spans="1:80" ht="22.5">
      <c r="A19" s="281">
        <v>12</v>
      </c>
      <c r="B19" s="282" t="s">
        <v>781</v>
      </c>
      <c r="C19" s="283" t="s">
        <v>782</v>
      </c>
      <c r="D19" s="284" t="s">
        <v>185</v>
      </c>
      <c r="E19" s="285">
        <v>92</v>
      </c>
      <c r="F19" s="285">
        <v>0</v>
      </c>
      <c r="G19" s="286">
        <f>E19*F19</f>
        <v>0</v>
      </c>
      <c r="H19" s="287">
        <v>0</v>
      </c>
      <c r="I19" s="288">
        <f>E19*H19</f>
        <v>0</v>
      </c>
      <c r="J19" s="287"/>
      <c r="K19" s="288">
        <f>E19*J19</f>
        <v>0</v>
      </c>
      <c r="O19" s="280">
        <v>2</v>
      </c>
      <c r="AA19" s="249">
        <v>12</v>
      </c>
      <c r="AB19" s="249">
        <v>0</v>
      </c>
      <c r="AC19" s="249">
        <v>16</v>
      </c>
      <c r="AZ19" s="249">
        <v>1</v>
      </c>
      <c r="BA19" s="249">
        <f>IF(AZ19=1,G19,0)</f>
        <v>0</v>
      </c>
      <c r="BB19" s="249">
        <f>IF(AZ19=2,G19,0)</f>
        <v>0</v>
      </c>
      <c r="BC19" s="249">
        <f>IF(AZ19=3,G19,0)</f>
        <v>0</v>
      </c>
      <c r="BD19" s="249">
        <f>IF(AZ19=4,G19,0)</f>
        <v>0</v>
      </c>
      <c r="BE19" s="249">
        <f>IF(AZ19=5,G19,0)</f>
        <v>0</v>
      </c>
      <c r="CA19" s="280">
        <v>12</v>
      </c>
      <c r="CB19" s="280">
        <v>0</v>
      </c>
    </row>
    <row r="20" spans="1:80" ht="12.75">
      <c r="A20" s="281">
        <v>13</v>
      </c>
      <c r="B20" s="282" t="s">
        <v>783</v>
      </c>
      <c r="C20" s="283" t="s">
        <v>784</v>
      </c>
      <c r="D20" s="284" t="s">
        <v>185</v>
      </c>
      <c r="E20" s="285">
        <v>6</v>
      </c>
      <c r="F20" s="285">
        <v>0</v>
      </c>
      <c r="G20" s="286">
        <f>E20*F20</f>
        <v>0</v>
      </c>
      <c r="H20" s="287">
        <v>0</v>
      </c>
      <c r="I20" s="288">
        <f>E20*H20</f>
        <v>0</v>
      </c>
      <c r="J20" s="287"/>
      <c r="K20" s="288">
        <f>E20*J20</f>
        <v>0</v>
      </c>
      <c r="O20" s="280">
        <v>2</v>
      </c>
      <c r="AA20" s="249">
        <v>12</v>
      </c>
      <c r="AB20" s="249">
        <v>0</v>
      </c>
      <c r="AC20" s="249">
        <v>8</v>
      </c>
      <c r="AZ20" s="249">
        <v>1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12</v>
      </c>
      <c r="CB20" s="280">
        <v>0</v>
      </c>
    </row>
    <row r="21" spans="1:80" ht="12.75">
      <c r="A21" s="281">
        <v>14</v>
      </c>
      <c r="B21" s="282" t="s">
        <v>785</v>
      </c>
      <c r="C21" s="283" t="s">
        <v>786</v>
      </c>
      <c r="D21" s="284" t="s">
        <v>185</v>
      </c>
      <c r="E21" s="285">
        <v>285</v>
      </c>
      <c r="F21" s="285">
        <v>0</v>
      </c>
      <c r="G21" s="286">
        <f>E21*F21</f>
        <v>0</v>
      </c>
      <c r="H21" s="287">
        <v>0</v>
      </c>
      <c r="I21" s="288">
        <f>E21*H21</f>
        <v>0</v>
      </c>
      <c r="J21" s="287"/>
      <c r="K21" s="288">
        <f>E21*J21</f>
        <v>0</v>
      </c>
      <c r="O21" s="280">
        <v>2</v>
      </c>
      <c r="AA21" s="249">
        <v>12</v>
      </c>
      <c r="AB21" s="249">
        <v>0</v>
      </c>
      <c r="AC21" s="249">
        <v>7</v>
      </c>
      <c r="AZ21" s="249">
        <v>1</v>
      </c>
      <c r="BA21" s="249">
        <f>IF(AZ21=1,G21,0)</f>
        <v>0</v>
      </c>
      <c r="BB21" s="249">
        <f>IF(AZ21=2,G21,0)</f>
        <v>0</v>
      </c>
      <c r="BC21" s="249">
        <f>IF(AZ21=3,G21,0)</f>
        <v>0</v>
      </c>
      <c r="BD21" s="249">
        <f>IF(AZ21=4,G21,0)</f>
        <v>0</v>
      </c>
      <c r="BE21" s="249">
        <f>IF(AZ21=5,G21,0)</f>
        <v>0</v>
      </c>
      <c r="CA21" s="280">
        <v>12</v>
      </c>
      <c r="CB21" s="280">
        <v>0</v>
      </c>
    </row>
    <row r="22" spans="1:80" ht="12.75">
      <c r="A22" s="281">
        <v>15</v>
      </c>
      <c r="B22" s="282" t="s">
        <v>787</v>
      </c>
      <c r="C22" s="283" t="s">
        <v>788</v>
      </c>
      <c r="D22" s="284" t="s">
        <v>185</v>
      </c>
      <c r="E22" s="285">
        <v>40</v>
      </c>
      <c r="F22" s="285">
        <v>0</v>
      </c>
      <c r="G22" s="286">
        <f>E22*F22</f>
        <v>0</v>
      </c>
      <c r="H22" s="287">
        <v>0</v>
      </c>
      <c r="I22" s="288">
        <f>E22*H22</f>
        <v>0</v>
      </c>
      <c r="J22" s="287"/>
      <c r="K22" s="288">
        <f>E22*J22</f>
        <v>0</v>
      </c>
      <c r="O22" s="280">
        <v>2</v>
      </c>
      <c r="AA22" s="249">
        <v>12</v>
      </c>
      <c r="AB22" s="249">
        <v>0</v>
      </c>
      <c r="AC22" s="249">
        <v>6</v>
      </c>
      <c r="AZ22" s="249">
        <v>1</v>
      </c>
      <c r="BA22" s="249">
        <f>IF(AZ22=1,G22,0)</f>
        <v>0</v>
      </c>
      <c r="BB22" s="249">
        <f>IF(AZ22=2,G22,0)</f>
        <v>0</v>
      </c>
      <c r="BC22" s="249">
        <f>IF(AZ22=3,G22,0)</f>
        <v>0</v>
      </c>
      <c r="BD22" s="249">
        <f>IF(AZ22=4,G22,0)</f>
        <v>0</v>
      </c>
      <c r="BE22" s="249">
        <f>IF(AZ22=5,G22,0)</f>
        <v>0</v>
      </c>
      <c r="CA22" s="280">
        <v>12</v>
      </c>
      <c r="CB22" s="280">
        <v>0</v>
      </c>
    </row>
    <row r="23" spans="1:80" ht="12.75">
      <c r="A23" s="281">
        <v>16</v>
      </c>
      <c r="B23" s="282" t="s">
        <v>789</v>
      </c>
      <c r="C23" s="283" t="s">
        <v>790</v>
      </c>
      <c r="D23" s="284" t="s">
        <v>146</v>
      </c>
      <c r="E23" s="285">
        <v>5.2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/>
      <c r="K23" s="288">
        <f>E23*J23</f>
        <v>0</v>
      </c>
      <c r="O23" s="280">
        <v>2</v>
      </c>
      <c r="AA23" s="249">
        <v>12</v>
      </c>
      <c r="AB23" s="249">
        <v>0</v>
      </c>
      <c r="AC23" s="249">
        <v>11</v>
      </c>
      <c r="AZ23" s="249">
        <v>1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12</v>
      </c>
      <c r="CB23" s="280">
        <v>0</v>
      </c>
    </row>
    <row r="24" spans="1:80" ht="12.75">
      <c r="A24" s="281">
        <v>17</v>
      </c>
      <c r="B24" s="282" t="s">
        <v>791</v>
      </c>
      <c r="C24" s="283" t="s">
        <v>792</v>
      </c>
      <c r="D24" s="284" t="s">
        <v>174</v>
      </c>
      <c r="E24" s="285">
        <v>291</v>
      </c>
      <c r="F24" s="285">
        <v>0</v>
      </c>
      <c r="G24" s="286">
        <f>E24*F24</f>
        <v>0</v>
      </c>
      <c r="H24" s="287">
        <v>0</v>
      </c>
      <c r="I24" s="288">
        <f>E24*H24</f>
        <v>0</v>
      </c>
      <c r="J24" s="287"/>
      <c r="K24" s="288">
        <f>E24*J24</f>
        <v>0</v>
      </c>
      <c r="O24" s="280">
        <v>2</v>
      </c>
      <c r="AA24" s="249">
        <v>12</v>
      </c>
      <c r="AB24" s="249">
        <v>0</v>
      </c>
      <c r="AC24" s="249">
        <v>18</v>
      </c>
      <c r="AZ24" s="249">
        <v>1</v>
      </c>
      <c r="BA24" s="249">
        <f>IF(AZ24=1,G24,0)</f>
        <v>0</v>
      </c>
      <c r="BB24" s="249">
        <f>IF(AZ24=2,G24,0)</f>
        <v>0</v>
      </c>
      <c r="BC24" s="249">
        <f>IF(AZ24=3,G24,0)</f>
        <v>0</v>
      </c>
      <c r="BD24" s="249">
        <f>IF(AZ24=4,G24,0)</f>
        <v>0</v>
      </c>
      <c r="BE24" s="249">
        <f>IF(AZ24=5,G24,0)</f>
        <v>0</v>
      </c>
      <c r="CA24" s="280">
        <v>12</v>
      </c>
      <c r="CB24" s="280">
        <v>0</v>
      </c>
    </row>
    <row r="25" spans="1:80" ht="12.75">
      <c r="A25" s="281">
        <v>18</v>
      </c>
      <c r="B25" s="282" t="s">
        <v>793</v>
      </c>
      <c r="C25" s="283" t="s">
        <v>794</v>
      </c>
      <c r="D25" s="284" t="s">
        <v>185</v>
      </c>
      <c r="E25" s="285">
        <v>331</v>
      </c>
      <c r="F25" s="285">
        <v>0</v>
      </c>
      <c r="G25" s="286">
        <f>E25*F25</f>
        <v>0</v>
      </c>
      <c r="H25" s="287">
        <v>0</v>
      </c>
      <c r="I25" s="288">
        <f>E25*H25</f>
        <v>0</v>
      </c>
      <c r="J25" s="287"/>
      <c r="K25" s="288">
        <f>E25*J25</f>
        <v>0</v>
      </c>
      <c r="O25" s="280">
        <v>2</v>
      </c>
      <c r="AA25" s="249">
        <v>12</v>
      </c>
      <c r="AB25" s="249">
        <v>0</v>
      </c>
      <c r="AC25" s="249">
        <v>12</v>
      </c>
      <c r="AZ25" s="249">
        <v>1</v>
      </c>
      <c r="BA25" s="249">
        <f>IF(AZ25=1,G25,0)</f>
        <v>0</v>
      </c>
      <c r="BB25" s="249">
        <f>IF(AZ25=2,G25,0)</f>
        <v>0</v>
      </c>
      <c r="BC25" s="249">
        <f>IF(AZ25=3,G25,0)</f>
        <v>0</v>
      </c>
      <c r="BD25" s="249">
        <f>IF(AZ25=4,G25,0)</f>
        <v>0</v>
      </c>
      <c r="BE25" s="249">
        <f>IF(AZ25=5,G25,0)</f>
        <v>0</v>
      </c>
      <c r="CA25" s="280">
        <v>12</v>
      </c>
      <c r="CB25" s="280">
        <v>0</v>
      </c>
    </row>
    <row r="26" spans="1:57" ht="12.75">
      <c r="A26" s="304"/>
      <c r="B26" s="305" t="s">
        <v>96</v>
      </c>
      <c r="C26" s="306" t="s">
        <v>138</v>
      </c>
      <c r="D26" s="307"/>
      <c r="E26" s="308"/>
      <c r="F26" s="309"/>
      <c r="G26" s="310">
        <f>SUM(G7:G25)</f>
        <v>0</v>
      </c>
      <c r="H26" s="311"/>
      <c r="I26" s="312">
        <f>SUM(I7:I25)</f>
        <v>0</v>
      </c>
      <c r="J26" s="311"/>
      <c r="K26" s="312">
        <f>SUM(K7:K25)</f>
        <v>0</v>
      </c>
      <c r="O26" s="280">
        <v>4</v>
      </c>
      <c r="BA26" s="313">
        <f>SUM(BA7:BA25)</f>
        <v>0</v>
      </c>
      <c r="BB26" s="313">
        <f>SUM(BB7:BB25)</f>
        <v>0</v>
      </c>
      <c r="BC26" s="313">
        <f>SUM(BC7:BC25)</f>
        <v>0</v>
      </c>
      <c r="BD26" s="313">
        <f>SUM(BD7:BD25)</f>
        <v>0</v>
      </c>
      <c r="BE26" s="313">
        <f>SUM(BE7:BE25)</f>
        <v>0</v>
      </c>
    </row>
    <row r="27" ht="12.75">
      <c r="E27" s="249"/>
    </row>
    <row r="28" ht="12.75">
      <c r="E28" s="249"/>
    </row>
    <row r="29" ht="12.75">
      <c r="E29" s="249"/>
    </row>
    <row r="30" ht="12.75">
      <c r="E30" s="249"/>
    </row>
    <row r="31" ht="12.75">
      <c r="E31" s="249"/>
    </row>
    <row r="32" ht="12.75">
      <c r="E32" s="249"/>
    </row>
    <row r="33" ht="12.75">
      <c r="E33" s="249"/>
    </row>
    <row r="34" ht="12.75">
      <c r="E34" s="249"/>
    </row>
    <row r="35" ht="12.75">
      <c r="E35" s="249"/>
    </row>
    <row r="36" ht="12.75">
      <c r="E36" s="249"/>
    </row>
    <row r="37" ht="12.75">
      <c r="E37" s="249"/>
    </row>
    <row r="38" ht="12.75">
      <c r="E38" s="249"/>
    </row>
    <row r="39" ht="12.75">
      <c r="E39" s="249"/>
    </row>
    <row r="40" ht="12.75">
      <c r="E40" s="249"/>
    </row>
    <row r="41" ht="12.75">
      <c r="E41" s="249"/>
    </row>
    <row r="42" ht="12.75">
      <c r="E42" s="249"/>
    </row>
    <row r="43" ht="12.75">
      <c r="E43" s="249"/>
    </row>
    <row r="44" ht="12.75">
      <c r="E44" s="249"/>
    </row>
    <row r="45" ht="12.75">
      <c r="E45" s="249"/>
    </row>
    <row r="46" ht="12.75">
      <c r="E46" s="249"/>
    </row>
    <row r="47" ht="12.75">
      <c r="E47" s="249"/>
    </row>
    <row r="48" ht="12.75">
      <c r="E48" s="249"/>
    </row>
    <row r="49" ht="12.75">
      <c r="E49" s="249"/>
    </row>
    <row r="50" spans="1:7" ht="12.75">
      <c r="A50" s="303"/>
      <c r="B50" s="303"/>
      <c r="C50" s="303"/>
      <c r="D50" s="303"/>
      <c r="E50" s="303"/>
      <c r="F50" s="303"/>
      <c r="G50" s="303"/>
    </row>
    <row r="51" spans="1:7" ht="12.75">
      <c r="A51" s="303"/>
      <c r="B51" s="303"/>
      <c r="C51" s="303"/>
      <c r="D51" s="303"/>
      <c r="E51" s="303"/>
      <c r="F51" s="303"/>
      <c r="G51" s="303"/>
    </row>
    <row r="52" spans="1:7" ht="12.75">
      <c r="A52" s="303"/>
      <c r="B52" s="303"/>
      <c r="C52" s="303"/>
      <c r="D52" s="303"/>
      <c r="E52" s="303"/>
      <c r="F52" s="303"/>
      <c r="G52" s="303"/>
    </row>
    <row r="53" spans="1:7" ht="12.75">
      <c r="A53" s="303"/>
      <c r="B53" s="303"/>
      <c r="C53" s="303"/>
      <c r="D53" s="303"/>
      <c r="E53" s="303"/>
      <c r="F53" s="303"/>
      <c r="G53" s="303"/>
    </row>
    <row r="54" ht="12.75">
      <c r="E54" s="249"/>
    </row>
    <row r="55" ht="12.75">
      <c r="E55" s="249"/>
    </row>
    <row r="56" ht="12.75">
      <c r="E56" s="249"/>
    </row>
    <row r="57" ht="12.75">
      <c r="E57" s="249"/>
    </row>
    <row r="58" ht="12.75">
      <c r="E58" s="249"/>
    </row>
    <row r="59" ht="12.75">
      <c r="E59" s="249"/>
    </row>
    <row r="60" ht="12.75">
      <c r="E60" s="249"/>
    </row>
    <row r="61" ht="12.75">
      <c r="E61" s="249"/>
    </row>
    <row r="62" ht="12.75">
      <c r="E62" s="249"/>
    </row>
    <row r="63" ht="12.75">
      <c r="E63" s="249"/>
    </row>
    <row r="64" ht="12.75">
      <c r="E64" s="249"/>
    </row>
    <row r="65" ht="12.75">
      <c r="E65" s="249"/>
    </row>
    <row r="66" ht="12.75">
      <c r="E66" s="249"/>
    </row>
    <row r="67" ht="12.75">
      <c r="E67" s="249"/>
    </row>
    <row r="68" ht="12.75">
      <c r="E68" s="249"/>
    </row>
    <row r="69" ht="12.75">
      <c r="E69" s="249"/>
    </row>
    <row r="70" ht="12.75">
      <c r="E70" s="249"/>
    </row>
    <row r="71" ht="12.75">
      <c r="E71" s="249"/>
    </row>
    <row r="72" ht="12.75">
      <c r="E72" s="249"/>
    </row>
    <row r="73" ht="12.75">
      <c r="E73" s="249"/>
    </row>
    <row r="74" ht="12.75">
      <c r="E74" s="249"/>
    </row>
    <row r="75" ht="12.75">
      <c r="E75" s="249"/>
    </row>
    <row r="76" ht="12.75">
      <c r="E76" s="249"/>
    </row>
    <row r="77" ht="12.75">
      <c r="E77" s="249"/>
    </row>
    <row r="78" ht="12.75">
      <c r="E78" s="249"/>
    </row>
    <row r="79" ht="12.75">
      <c r="E79" s="249"/>
    </row>
    <row r="80" ht="12.75">
      <c r="E80" s="249"/>
    </row>
    <row r="81" ht="12.75">
      <c r="E81" s="249"/>
    </row>
    <row r="82" ht="12.75">
      <c r="E82" s="249"/>
    </row>
    <row r="83" ht="12.75">
      <c r="E83" s="249"/>
    </row>
    <row r="84" ht="12.75">
      <c r="E84" s="249"/>
    </row>
    <row r="85" spans="1:2" ht="12.75">
      <c r="A85" s="314"/>
      <c r="B85" s="314"/>
    </row>
    <row r="86" spans="1:7" ht="12.75">
      <c r="A86" s="303"/>
      <c r="B86" s="303"/>
      <c r="C86" s="315"/>
      <c r="D86" s="315"/>
      <c r="E86" s="316"/>
      <c r="F86" s="315"/>
      <c r="G86" s="317"/>
    </row>
    <row r="87" spans="1:7" ht="12.75">
      <c r="A87" s="318"/>
      <c r="B87" s="318"/>
      <c r="C87" s="303"/>
      <c r="D87" s="303"/>
      <c r="E87" s="319"/>
      <c r="F87" s="303"/>
      <c r="G87" s="303"/>
    </row>
    <row r="88" spans="1:7" ht="12.75">
      <c r="A88" s="303"/>
      <c r="B88" s="303"/>
      <c r="C88" s="303"/>
      <c r="D88" s="303"/>
      <c r="E88" s="319"/>
      <c r="F88" s="303"/>
      <c r="G88" s="303"/>
    </row>
    <row r="89" spans="1:7" ht="12.75">
      <c r="A89" s="303"/>
      <c r="B89" s="303"/>
      <c r="C89" s="303"/>
      <c r="D89" s="303"/>
      <c r="E89" s="319"/>
      <c r="F89" s="303"/>
      <c r="G89" s="303"/>
    </row>
    <row r="90" spans="1:7" ht="12.75">
      <c r="A90" s="303"/>
      <c r="B90" s="303"/>
      <c r="C90" s="303"/>
      <c r="D90" s="303"/>
      <c r="E90" s="319"/>
      <c r="F90" s="303"/>
      <c r="G90" s="303"/>
    </row>
    <row r="91" spans="1:7" ht="12.75">
      <c r="A91" s="303"/>
      <c r="B91" s="303"/>
      <c r="C91" s="303"/>
      <c r="D91" s="303"/>
      <c r="E91" s="319"/>
      <c r="F91" s="303"/>
      <c r="G91" s="303"/>
    </row>
    <row r="92" spans="1:7" ht="12.75">
      <c r="A92" s="303"/>
      <c r="B92" s="303"/>
      <c r="C92" s="303"/>
      <c r="D92" s="303"/>
      <c r="E92" s="319"/>
      <c r="F92" s="303"/>
      <c r="G92" s="303"/>
    </row>
    <row r="93" spans="1:7" ht="12.75">
      <c r="A93" s="303"/>
      <c r="B93" s="303"/>
      <c r="C93" s="303"/>
      <c r="D93" s="303"/>
      <c r="E93" s="319"/>
      <c r="F93" s="303"/>
      <c r="G93" s="303"/>
    </row>
    <row r="94" spans="1:7" ht="12.75">
      <c r="A94" s="303"/>
      <c r="B94" s="303"/>
      <c r="C94" s="303"/>
      <c r="D94" s="303"/>
      <c r="E94" s="319"/>
      <c r="F94" s="303"/>
      <c r="G94" s="303"/>
    </row>
    <row r="95" spans="1:7" ht="12.75">
      <c r="A95" s="303"/>
      <c r="B95" s="303"/>
      <c r="C95" s="303"/>
      <c r="D95" s="303"/>
      <c r="E95" s="319"/>
      <c r="F95" s="303"/>
      <c r="G95" s="303"/>
    </row>
    <row r="96" spans="1:7" ht="12.75">
      <c r="A96" s="303"/>
      <c r="B96" s="303"/>
      <c r="C96" s="303"/>
      <c r="D96" s="303"/>
      <c r="E96" s="319"/>
      <c r="F96" s="303"/>
      <c r="G96" s="303"/>
    </row>
    <row r="97" spans="1:7" ht="12.75">
      <c r="A97" s="303"/>
      <c r="B97" s="303"/>
      <c r="C97" s="303"/>
      <c r="D97" s="303"/>
      <c r="E97" s="319"/>
      <c r="F97" s="303"/>
      <c r="G97" s="303"/>
    </row>
    <row r="98" spans="1:7" ht="12.75">
      <c r="A98" s="303"/>
      <c r="B98" s="303"/>
      <c r="C98" s="303"/>
      <c r="D98" s="303"/>
      <c r="E98" s="319"/>
      <c r="F98" s="303"/>
      <c r="G98" s="303"/>
    </row>
    <row r="99" spans="1:7" ht="12.75">
      <c r="A99" s="303"/>
      <c r="B99" s="303"/>
      <c r="C99" s="303"/>
      <c r="D99" s="303"/>
      <c r="E99" s="319"/>
      <c r="F99" s="303"/>
      <c r="G99" s="30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1" sqref="A1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102</v>
      </c>
      <c r="I1" s="200"/>
    </row>
    <row r="2" spans="1:9" ht="13.5" thickBot="1">
      <c r="A2" s="201" t="s">
        <v>72</v>
      </c>
      <c r="B2" s="202"/>
      <c r="C2" s="203" t="s">
        <v>104</v>
      </c>
      <c r="D2" s="204"/>
      <c r="E2" s="205"/>
      <c r="F2" s="204"/>
      <c r="G2" s="206" t="s">
        <v>103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3.5" thickBot="1">
      <c r="A7" s="320" t="str">
        <f>'00 00 Pol'!B7</f>
        <v>00</v>
      </c>
      <c r="B7" s="70" t="str">
        <f>'00 00 Pol'!C7</f>
        <v>Přípravné a související práce</v>
      </c>
      <c r="D7" s="218"/>
      <c r="E7" s="321">
        <f>'00 00 Pol'!BA24</f>
        <v>0</v>
      </c>
      <c r="F7" s="322">
        <f>'00 00 Pol'!BB24</f>
        <v>0</v>
      </c>
      <c r="G7" s="322">
        <f>'00 00 Pol'!BC24</f>
        <v>0</v>
      </c>
      <c r="H7" s="322">
        <f>'00 00 Pol'!BD24</f>
        <v>0</v>
      </c>
      <c r="I7" s="323">
        <f>'00 00 Pol'!BE24</f>
        <v>0</v>
      </c>
    </row>
    <row r="8" spans="1:9" s="14" customFormat="1" ht="13.5" thickBot="1">
      <c r="A8" s="219"/>
      <c r="B8" s="220" t="s">
        <v>75</v>
      </c>
      <c r="C8" s="220"/>
      <c r="D8" s="221"/>
      <c r="E8" s="222">
        <f>SUM(E7:E7)</f>
        <v>0</v>
      </c>
      <c r="F8" s="223">
        <f>SUM(F7:F7)</f>
        <v>0</v>
      </c>
      <c r="G8" s="223">
        <f>SUM(G7:G7)</f>
        <v>0</v>
      </c>
      <c r="H8" s="223">
        <f>SUM(H7:H7)</f>
        <v>0</v>
      </c>
      <c r="I8" s="224">
        <f>SUM(I7:I7)</f>
        <v>0</v>
      </c>
    </row>
    <row r="9" spans="1:9" ht="12.75">
      <c r="A9" s="125"/>
      <c r="B9" s="125"/>
      <c r="C9" s="125"/>
      <c r="D9" s="125"/>
      <c r="E9" s="125"/>
      <c r="F9" s="125"/>
      <c r="G9" s="125"/>
      <c r="H9" s="125"/>
      <c r="I9" s="125"/>
    </row>
    <row r="11" spans="2:9" ht="12.75">
      <c r="B11" s="14"/>
      <c r="F11" s="246"/>
      <c r="G11" s="247"/>
      <c r="H11" s="247"/>
      <c r="I11" s="54"/>
    </row>
    <row r="12" spans="6:9" ht="12.75">
      <c r="F12" s="246"/>
      <c r="G12" s="247"/>
      <c r="H12" s="247"/>
      <c r="I12" s="54"/>
    </row>
    <row r="13" spans="6:9" ht="12.75">
      <c r="F13" s="246"/>
      <c r="G13" s="247"/>
      <c r="H13" s="247"/>
      <c r="I13" s="54"/>
    </row>
    <row r="14" spans="6:9" ht="12.75">
      <c r="F14" s="246"/>
      <c r="G14" s="247"/>
      <c r="H14" s="247"/>
      <c r="I14" s="54"/>
    </row>
    <row r="15" spans="6:9" ht="12.75">
      <c r="F15" s="246"/>
      <c r="G15" s="247"/>
      <c r="H15" s="247"/>
      <c r="I15" s="54"/>
    </row>
    <row r="16" spans="6:9" ht="12.75">
      <c r="F16" s="246"/>
      <c r="G16" s="247"/>
      <c r="H16" s="247"/>
      <c r="I16" s="54"/>
    </row>
    <row r="17" spans="6:9" ht="12.75">
      <c r="F17" s="246"/>
      <c r="G17" s="247"/>
      <c r="H17" s="247"/>
      <c r="I17" s="54"/>
    </row>
    <row r="18" spans="6:9" ht="12.75"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7"/>
  <sheetViews>
    <sheetView showGridLines="0" showZeros="0" zoomScaleSheetLayoutView="100" workbookViewId="0" topLeftCell="A1">
      <selection activeCell="C32" sqref="C32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'00 00 Rek'!H1</f>
        <v>00</v>
      </c>
      <c r="G3" s="256"/>
    </row>
    <row r="4" spans="1:7" ht="13.5" thickBot="1">
      <c r="A4" s="257" t="s">
        <v>72</v>
      </c>
      <c r="B4" s="202"/>
      <c r="C4" s="203" t="s">
        <v>104</v>
      </c>
      <c r="D4" s="258"/>
      <c r="E4" s="259" t="str">
        <f>'00 00 Rek'!G2</f>
        <v>Ostatní a vedlejší náklady stavby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102</v>
      </c>
      <c r="C7" s="272" t="s">
        <v>105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107</v>
      </c>
      <c r="C8" s="283" t="s">
        <v>108</v>
      </c>
      <c r="D8" s="284" t="s">
        <v>109</v>
      </c>
      <c r="E8" s="285">
        <v>1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/>
      <c r="K8" s="288">
        <f>E8*J8</f>
        <v>0</v>
      </c>
      <c r="O8" s="280">
        <v>2</v>
      </c>
      <c r="AA8" s="249">
        <v>12</v>
      </c>
      <c r="AB8" s="249">
        <v>0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12</v>
      </c>
      <c r="CB8" s="280">
        <v>0</v>
      </c>
    </row>
    <row r="9" spans="1:15" ht="12.75">
      <c r="A9" s="289"/>
      <c r="B9" s="290"/>
      <c r="C9" s="291" t="s">
        <v>110</v>
      </c>
      <c r="D9" s="292"/>
      <c r="E9" s="292"/>
      <c r="F9" s="292"/>
      <c r="G9" s="293"/>
      <c r="I9" s="294"/>
      <c r="K9" s="294"/>
      <c r="L9" s="295" t="s">
        <v>110</v>
      </c>
      <c r="O9" s="280">
        <v>3</v>
      </c>
    </row>
    <row r="10" spans="1:15" ht="12.75">
      <c r="A10" s="289"/>
      <c r="B10" s="290"/>
      <c r="C10" s="291" t="s">
        <v>111</v>
      </c>
      <c r="D10" s="292"/>
      <c r="E10" s="292"/>
      <c r="F10" s="292"/>
      <c r="G10" s="293"/>
      <c r="I10" s="294"/>
      <c r="K10" s="294"/>
      <c r="L10" s="295" t="s">
        <v>111</v>
      </c>
      <c r="O10" s="280">
        <v>3</v>
      </c>
    </row>
    <row r="11" spans="1:15" ht="12.75">
      <c r="A11" s="289"/>
      <c r="B11" s="290"/>
      <c r="C11" s="291" t="s">
        <v>112</v>
      </c>
      <c r="D11" s="292"/>
      <c r="E11" s="292"/>
      <c r="F11" s="292"/>
      <c r="G11" s="293"/>
      <c r="I11" s="294"/>
      <c r="K11" s="294"/>
      <c r="L11" s="295" t="s">
        <v>112</v>
      </c>
      <c r="O11" s="280">
        <v>3</v>
      </c>
    </row>
    <row r="12" spans="1:80" ht="12.75">
      <c r="A12" s="281">
        <v>2</v>
      </c>
      <c r="B12" s="282" t="s">
        <v>113</v>
      </c>
      <c r="C12" s="283" t="s">
        <v>114</v>
      </c>
      <c r="D12" s="284" t="s">
        <v>109</v>
      </c>
      <c r="E12" s="285">
        <v>1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/>
      <c r="K12" s="288">
        <f>E12*J12</f>
        <v>0</v>
      </c>
      <c r="O12" s="280">
        <v>2</v>
      </c>
      <c r="AA12" s="249">
        <v>12</v>
      </c>
      <c r="AB12" s="249">
        <v>0</v>
      </c>
      <c r="AC12" s="249">
        <v>2</v>
      </c>
      <c r="AZ12" s="249">
        <v>1</v>
      </c>
      <c r="BA12" s="249">
        <f>IF(AZ12=1,G12,0)</f>
        <v>0</v>
      </c>
      <c r="BB12" s="249">
        <f>IF(AZ12=2,G12,0)</f>
        <v>0</v>
      </c>
      <c r="BC12" s="249">
        <f>IF(AZ12=3,G12,0)</f>
        <v>0</v>
      </c>
      <c r="BD12" s="249">
        <f>IF(AZ12=4,G12,0)</f>
        <v>0</v>
      </c>
      <c r="BE12" s="249">
        <f>IF(AZ12=5,G12,0)</f>
        <v>0</v>
      </c>
      <c r="CA12" s="280">
        <v>12</v>
      </c>
      <c r="CB12" s="280">
        <v>0</v>
      </c>
    </row>
    <row r="13" spans="1:15" ht="12.75">
      <c r="A13" s="289"/>
      <c r="B13" s="290"/>
      <c r="C13" s="291" t="s">
        <v>115</v>
      </c>
      <c r="D13" s="292"/>
      <c r="E13" s="292"/>
      <c r="F13" s="292"/>
      <c r="G13" s="293"/>
      <c r="I13" s="294"/>
      <c r="K13" s="294"/>
      <c r="L13" s="295" t="s">
        <v>115</v>
      </c>
      <c r="O13" s="280">
        <v>3</v>
      </c>
    </row>
    <row r="14" spans="1:15" ht="12.75">
      <c r="A14" s="289"/>
      <c r="B14" s="290"/>
      <c r="C14" s="291" t="s">
        <v>116</v>
      </c>
      <c r="D14" s="292"/>
      <c r="E14" s="292"/>
      <c r="F14" s="292"/>
      <c r="G14" s="293"/>
      <c r="I14" s="294"/>
      <c r="K14" s="294"/>
      <c r="L14" s="295" t="s">
        <v>116</v>
      </c>
      <c r="O14" s="280">
        <v>3</v>
      </c>
    </row>
    <row r="15" spans="1:80" ht="12.75">
      <c r="A15" s="281">
        <v>3</v>
      </c>
      <c r="B15" s="282" t="s">
        <v>117</v>
      </c>
      <c r="C15" s="283" t="s">
        <v>118</v>
      </c>
      <c r="D15" s="284" t="s">
        <v>109</v>
      </c>
      <c r="E15" s="285">
        <v>1</v>
      </c>
      <c r="F15" s="285">
        <v>0</v>
      </c>
      <c r="G15" s="286">
        <f>E15*F15</f>
        <v>0</v>
      </c>
      <c r="H15" s="287">
        <v>0</v>
      </c>
      <c r="I15" s="288">
        <f>E15*H15</f>
        <v>0</v>
      </c>
      <c r="J15" s="287"/>
      <c r="K15" s="288">
        <f>E15*J15</f>
        <v>0</v>
      </c>
      <c r="O15" s="280">
        <v>2</v>
      </c>
      <c r="AA15" s="249">
        <v>12</v>
      </c>
      <c r="AB15" s="249">
        <v>0</v>
      </c>
      <c r="AC15" s="249">
        <v>3</v>
      </c>
      <c r="AZ15" s="249">
        <v>1</v>
      </c>
      <c r="BA15" s="249">
        <f>IF(AZ15=1,G15,0)</f>
        <v>0</v>
      </c>
      <c r="BB15" s="249">
        <f>IF(AZ15=2,G15,0)</f>
        <v>0</v>
      </c>
      <c r="BC15" s="249">
        <f>IF(AZ15=3,G15,0)</f>
        <v>0</v>
      </c>
      <c r="BD15" s="249">
        <f>IF(AZ15=4,G15,0)</f>
        <v>0</v>
      </c>
      <c r="BE15" s="249">
        <f>IF(AZ15=5,G15,0)</f>
        <v>0</v>
      </c>
      <c r="CA15" s="280">
        <v>12</v>
      </c>
      <c r="CB15" s="280">
        <v>0</v>
      </c>
    </row>
    <row r="16" spans="1:80" ht="22.5">
      <c r="A16" s="281">
        <v>4</v>
      </c>
      <c r="B16" s="282" t="s">
        <v>119</v>
      </c>
      <c r="C16" s="283" t="s">
        <v>120</v>
      </c>
      <c r="D16" s="284" t="s">
        <v>109</v>
      </c>
      <c r="E16" s="285">
        <v>1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/>
      <c r="K16" s="288">
        <f>E16*J16</f>
        <v>0</v>
      </c>
      <c r="O16" s="280">
        <v>2</v>
      </c>
      <c r="AA16" s="249">
        <v>12</v>
      </c>
      <c r="AB16" s="249">
        <v>0</v>
      </c>
      <c r="AC16" s="249">
        <v>4</v>
      </c>
      <c r="AZ16" s="249">
        <v>1</v>
      </c>
      <c r="BA16" s="249">
        <f>IF(AZ16=1,G16,0)</f>
        <v>0</v>
      </c>
      <c r="BB16" s="249">
        <f>IF(AZ16=2,G16,0)</f>
        <v>0</v>
      </c>
      <c r="BC16" s="249">
        <f>IF(AZ16=3,G16,0)</f>
        <v>0</v>
      </c>
      <c r="BD16" s="249">
        <f>IF(AZ16=4,G16,0)</f>
        <v>0</v>
      </c>
      <c r="BE16" s="249">
        <f>IF(AZ16=5,G16,0)</f>
        <v>0</v>
      </c>
      <c r="CA16" s="280">
        <v>12</v>
      </c>
      <c r="CB16" s="280">
        <v>0</v>
      </c>
    </row>
    <row r="17" spans="1:15" ht="12.75">
      <c r="A17" s="289"/>
      <c r="B17" s="290"/>
      <c r="C17" s="291" t="s">
        <v>121</v>
      </c>
      <c r="D17" s="292"/>
      <c r="E17" s="292"/>
      <c r="F17" s="292"/>
      <c r="G17" s="293"/>
      <c r="I17" s="294"/>
      <c r="K17" s="294"/>
      <c r="L17" s="295" t="s">
        <v>121</v>
      </c>
      <c r="O17" s="280">
        <v>3</v>
      </c>
    </row>
    <row r="18" spans="1:80" ht="12.75">
      <c r="A18" s="281">
        <v>5</v>
      </c>
      <c r="B18" s="282" t="s">
        <v>122</v>
      </c>
      <c r="C18" s="283" t="s">
        <v>123</v>
      </c>
      <c r="D18" s="284" t="s">
        <v>109</v>
      </c>
      <c r="E18" s="285">
        <v>1</v>
      </c>
      <c r="F18" s="285">
        <v>0</v>
      </c>
      <c r="G18" s="286">
        <f>E18*F18</f>
        <v>0</v>
      </c>
      <c r="H18" s="287">
        <v>0</v>
      </c>
      <c r="I18" s="288">
        <f>E18*H18</f>
        <v>0</v>
      </c>
      <c r="J18" s="287"/>
      <c r="K18" s="288">
        <f>E18*J18</f>
        <v>0</v>
      </c>
      <c r="O18" s="280">
        <v>2</v>
      </c>
      <c r="AA18" s="249">
        <v>12</v>
      </c>
      <c r="AB18" s="249">
        <v>0</v>
      </c>
      <c r="AC18" s="249">
        <v>5</v>
      </c>
      <c r="AZ18" s="249">
        <v>1</v>
      </c>
      <c r="BA18" s="249">
        <f>IF(AZ18=1,G18,0)</f>
        <v>0</v>
      </c>
      <c r="BB18" s="249">
        <f>IF(AZ18=2,G18,0)</f>
        <v>0</v>
      </c>
      <c r="BC18" s="249">
        <f>IF(AZ18=3,G18,0)</f>
        <v>0</v>
      </c>
      <c r="BD18" s="249">
        <f>IF(AZ18=4,G18,0)</f>
        <v>0</v>
      </c>
      <c r="BE18" s="249">
        <f>IF(AZ18=5,G18,0)</f>
        <v>0</v>
      </c>
      <c r="CA18" s="280">
        <v>12</v>
      </c>
      <c r="CB18" s="280">
        <v>0</v>
      </c>
    </row>
    <row r="19" spans="1:80" ht="12.75">
      <c r="A19" s="281">
        <v>6</v>
      </c>
      <c r="B19" s="282" t="s">
        <v>124</v>
      </c>
      <c r="C19" s="283" t="s">
        <v>125</v>
      </c>
      <c r="D19" s="284" t="s">
        <v>109</v>
      </c>
      <c r="E19" s="285">
        <v>1</v>
      </c>
      <c r="F19" s="285">
        <v>0</v>
      </c>
      <c r="G19" s="286">
        <f>E19*F19</f>
        <v>0</v>
      </c>
      <c r="H19" s="287">
        <v>0</v>
      </c>
      <c r="I19" s="288">
        <f>E19*H19</f>
        <v>0</v>
      </c>
      <c r="J19" s="287"/>
      <c r="K19" s="288">
        <f>E19*J19</f>
        <v>0</v>
      </c>
      <c r="O19" s="280">
        <v>2</v>
      </c>
      <c r="AA19" s="249">
        <v>12</v>
      </c>
      <c r="AB19" s="249">
        <v>0</v>
      </c>
      <c r="AC19" s="249">
        <v>6</v>
      </c>
      <c r="AZ19" s="249">
        <v>1</v>
      </c>
      <c r="BA19" s="249">
        <f>IF(AZ19=1,G19,0)</f>
        <v>0</v>
      </c>
      <c r="BB19" s="249">
        <f>IF(AZ19=2,G19,0)</f>
        <v>0</v>
      </c>
      <c r="BC19" s="249">
        <f>IF(AZ19=3,G19,0)</f>
        <v>0</v>
      </c>
      <c r="BD19" s="249">
        <f>IF(AZ19=4,G19,0)</f>
        <v>0</v>
      </c>
      <c r="BE19" s="249">
        <f>IF(AZ19=5,G19,0)</f>
        <v>0</v>
      </c>
      <c r="CA19" s="280">
        <v>12</v>
      </c>
      <c r="CB19" s="280">
        <v>0</v>
      </c>
    </row>
    <row r="20" spans="1:80" ht="12.75">
      <c r="A20" s="281">
        <v>7</v>
      </c>
      <c r="B20" s="282" t="s">
        <v>126</v>
      </c>
      <c r="C20" s="283" t="s">
        <v>127</v>
      </c>
      <c r="D20" s="284" t="s">
        <v>109</v>
      </c>
      <c r="E20" s="285">
        <v>1</v>
      </c>
      <c r="F20" s="285">
        <v>0</v>
      </c>
      <c r="G20" s="286">
        <f>E20*F20</f>
        <v>0</v>
      </c>
      <c r="H20" s="287">
        <v>0</v>
      </c>
      <c r="I20" s="288">
        <f>E20*H20</f>
        <v>0</v>
      </c>
      <c r="J20" s="287"/>
      <c r="K20" s="288">
        <f>E20*J20</f>
        <v>0</v>
      </c>
      <c r="O20" s="280">
        <v>2</v>
      </c>
      <c r="AA20" s="249">
        <v>12</v>
      </c>
      <c r="AB20" s="249">
        <v>0</v>
      </c>
      <c r="AC20" s="249">
        <v>7</v>
      </c>
      <c r="AZ20" s="249">
        <v>1</v>
      </c>
      <c r="BA20" s="249">
        <f>IF(AZ20=1,G20,0)</f>
        <v>0</v>
      </c>
      <c r="BB20" s="249">
        <f>IF(AZ20=2,G20,0)</f>
        <v>0</v>
      </c>
      <c r="BC20" s="249">
        <f>IF(AZ20=3,G20,0)</f>
        <v>0</v>
      </c>
      <c r="BD20" s="249">
        <f>IF(AZ20=4,G20,0)</f>
        <v>0</v>
      </c>
      <c r="BE20" s="249">
        <f>IF(AZ20=5,G20,0)</f>
        <v>0</v>
      </c>
      <c r="CA20" s="280">
        <v>12</v>
      </c>
      <c r="CB20" s="280">
        <v>0</v>
      </c>
    </row>
    <row r="21" spans="1:80" ht="12.75">
      <c r="A21" s="281">
        <v>8</v>
      </c>
      <c r="B21" s="282" t="s">
        <v>128</v>
      </c>
      <c r="C21" s="283" t="s">
        <v>129</v>
      </c>
      <c r="D21" s="284" t="s">
        <v>109</v>
      </c>
      <c r="E21" s="285">
        <v>1</v>
      </c>
      <c r="F21" s="285">
        <v>0</v>
      </c>
      <c r="G21" s="286">
        <f>E21*F21</f>
        <v>0</v>
      </c>
      <c r="H21" s="287">
        <v>0</v>
      </c>
      <c r="I21" s="288">
        <f>E21*H21</f>
        <v>0</v>
      </c>
      <c r="J21" s="287"/>
      <c r="K21" s="288">
        <f>E21*J21</f>
        <v>0</v>
      </c>
      <c r="O21" s="280">
        <v>2</v>
      </c>
      <c r="AA21" s="249">
        <v>12</v>
      </c>
      <c r="AB21" s="249">
        <v>0</v>
      </c>
      <c r="AC21" s="249">
        <v>8</v>
      </c>
      <c r="AZ21" s="249">
        <v>1</v>
      </c>
      <c r="BA21" s="249">
        <f>IF(AZ21=1,G21,0)</f>
        <v>0</v>
      </c>
      <c r="BB21" s="249">
        <f>IF(AZ21=2,G21,0)</f>
        <v>0</v>
      </c>
      <c r="BC21" s="249">
        <f>IF(AZ21=3,G21,0)</f>
        <v>0</v>
      </c>
      <c r="BD21" s="249">
        <f>IF(AZ21=4,G21,0)</f>
        <v>0</v>
      </c>
      <c r="BE21" s="249">
        <f>IF(AZ21=5,G21,0)</f>
        <v>0</v>
      </c>
      <c r="CA21" s="280">
        <v>12</v>
      </c>
      <c r="CB21" s="280">
        <v>0</v>
      </c>
    </row>
    <row r="22" spans="1:80" ht="12.75">
      <c r="A22" s="281">
        <v>9</v>
      </c>
      <c r="B22" s="282" t="s">
        <v>130</v>
      </c>
      <c r="C22" s="283" t="s">
        <v>131</v>
      </c>
      <c r="D22" s="284" t="s">
        <v>109</v>
      </c>
      <c r="E22" s="285">
        <v>1</v>
      </c>
      <c r="F22" s="285">
        <v>0</v>
      </c>
      <c r="G22" s="286">
        <f>E22*F22</f>
        <v>0</v>
      </c>
      <c r="H22" s="287">
        <v>0</v>
      </c>
      <c r="I22" s="288">
        <f>E22*H22</f>
        <v>0</v>
      </c>
      <c r="J22" s="287"/>
      <c r="K22" s="288">
        <f>E22*J22</f>
        <v>0</v>
      </c>
      <c r="O22" s="280">
        <v>2</v>
      </c>
      <c r="AA22" s="249">
        <v>12</v>
      </c>
      <c r="AB22" s="249">
        <v>0</v>
      </c>
      <c r="AC22" s="249">
        <v>9</v>
      </c>
      <c r="AZ22" s="249">
        <v>1</v>
      </c>
      <c r="BA22" s="249">
        <f>IF(AZ22=1,G22,0)</f>
        <v>0</v>
      </c>
      <c r="BB22" s="249">
        <f>IF(AZ22=2,G22,0)</f>
        <v>0</v>
      </c>
      <c r="BC22" s="249">
        <f>IF(AZ22=3,G22,0)</f>
        <v>0</v>
      </c>
      <c r="BD22" s="249">
        <f>IF(AZ22=4,G22,0)</f>
        <v>0</v>
      </c>
      <c r="BE22" s="249">
        <f>IF(AZ22=5,G22,0)</f>
        <v>0</v>
      </c>
      <c r="CA22" s="280">
        <v>12</v>
      </c>
      <c r="CB22" s="280">
        <v>0</v>
      </c>
    </row>
    <row r="23" spans="1:80" ht="22.5">
      <c r="A23" s="281">
        <v>10</v>
      </c>
      <c r="B23" s="282" t="s">
        <v>132</v>
      </c>
      <c r="C23" s="283" t="s">
        <v>133</v>
      </c>
      <c r="D23" s="284" t="s">
        <v>109</v>
      </c>
      <c r="E23" s="285">
        <v>1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/>
      <c r="K23" s="288">
        <f>E23*J23</f>
        <v>0</v>
      </c>
      <c r="O23" s="280">
        <v>2</v>
      </c>
      <c r="AA23" s="249">
        <v>12</v>
      </c>
      <c r="AB23" s="249">
        <v>0</v>
      </c>
      <c r="AC23" s="249">
        <v>10</v>
      </c>
      <c r="AZ23" s="249">
        <v>1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12</v>
      </c>
      <c r="CB23" s="280">
        <v>0</v>
      </c>
    </row>
    <row r="24" spans="1:57" ht="12.75">
      <c r="A24" s="304"/>
      <c r="B24" s="305" t="s">
        <v>96</v>
      </c>
      <c r="C24" s="306" t="s">
        <v>106</v>
      </c>
      <c r="D24" s="307"/>
      <c r="E24" s="308"/>
      <c r="F24" s="309"/>
      <c r="G24" s="310">
        <f>SUM(G7:G23)</f>
        <v>0</v>
      </c>
      <c r="H24" s="311"/>
      <c r="I24" s="312">
        <f>SUM(I7:I23)</f>
        <v>0</v>
      </c>
      <c r="J24" s="311"/>
      <c r="K24" s="312">
        <f>SUM(K7:K23)</f>
        <v>0</v>
      </c>
      <c r="O24" s="280">
        <v>4</v>
      </c>
      <c r="BA24" s="313">
        <f>SUM(BA7:BA23)</f>
        <v>0</v>
      </c>
      <c r="BB24" s="313">
        <f>SUM(BB7:BB23)</f>
        <v>0</v>
      </c>
      <c r="BC24" s="313">
        <f>SUM(BC7:BC23)</f>
        <v>0</v>
      </c>
      <c r="BD24" s="313">
        <f>SUM(BD7:BD23)</f>
        <v>0</v>
      </c>
      <c r="BE24" s="313">
        <f>SUM(BE7:BE23)</f>
        <v>0</v>
      </c>
    </row>
    <row r="25" ht="12.75">
      <c r="E25" s="249"/>
    </row>
    <row r="26" ht="12.75">
      <c r="E26" s="249"/>
    </row>
    <row r="27" ht="12.75">
      <c r="E27" s="249"/>
    </row>
    <row r="28" ht="12.75">
      <c r="E28" s="249"/>
    </row>
    <row r="29" ht="12.75">
      <c r="E29" s="249"/>
    </row>
    <row r="30" ht="12.75">
      <c r="E30" s="249"/>
    </row>
    <row r="31" ht="12.75">
      <c r="E31" s="249"/>
    </row>
    <row r="32" ht="12.75">
      <c r="E32" s="249"/>
    </row>
    <row r="33" ht="12.75">
      <c r="E33" s="249"/>
    </row>
    <row r="34" ht="12.75">
      <c r="E34" s="249"/>
    </row>
    <row r="35" ht="12.75">
      <c r="E35" s="249"/>
    </row>
    <row r="36" ht="12.75">
      <c r="E36" s="249"/>
    </row>
    <row r="37" ht="12.75">
      <c r="E37" s="249"/>
    </row>
    <row r="38" ht="12.75">
      <c r="E38" s="249"/>
    </row>
    <row r="39" ht="12.75">
      <c r="E39" s="249"/>
    </row>
    <row r="40" ht="12.75">
      <c r="E40" s="249"/>
    </row>
    <row r="41" ht="12.75">
      <c r="E41" s="249"/>
    </row>
    <row r="42" ht="12.75">
      <c r="E42" s="249"/>
    </row>
    <row r="43" ht="12.75">
      <c r="E43" s="249"/>
    </row>
    <row r="44" ht="12.75">
      <c r="E44" s="249"/>
    </row>
    <row r="45" ht="12.75">
      <c r="E45" s="249"/>
    </row>
    <row r="46" ht="12.75">
      <c r="E46" s="249"/>
    </row>
    <row r="47" ht="12.75">
      <c r="E47" s="249"/>
    </row>
    <row r="48" spans="1:7" ht="12.75">
      <c r="A48" s="303"/>
      <c r="B48" s="303"/>
      <c r="C48" s="303"/>
      <c r="D48" s="303"/>
      <c r="E48" s="303"/>
      <c r="F48" s="303"/>
      <c r="G48" s="303"/>
    </row>
    <row r="49" spans="1:7" ht="12.75">
      <c r="A49" s="303"/>
      <c r="B49" s="303"/>
      <c r="C49" s="303"/>
      <c r="D49" s="303"/>
      <c r="E49" s="303"/>
      <c r="F49" s="303"/>
      <c r="G49" s="303"/>
    </row>
    <row r="50" spans="1:7" ht="12.75">
      <c r="A50" s="303"/>
      <c r="B50" s="303"/>
      <c r="C50" s="303"/>
      <c r="D50" s="303"/>
      <c r="E50" s="303"/>
      <c r="F50" s="303"/>
      <c r="G50" s="303"/>
    </row>
    <row r="51" spans="1:7" ht="12.75">
      <c r="A51" s="303"/>
      <c r="B51" s="303"/>
      <c r="C51" s="303"/>
      <c r="D51" s="303"/>
      <c r="E51" s="303"/>
      <c r="F51" s="303"/>
      <c r="G51" s="303"/>
    </row>
    <row r="52" ht="12.75">
      <c r="E52" s="249"/>
    </row>
    <row r="53" ht="12.75">
      <c r="E53" s="249"/>
    </row>
    <row r="54" ht="12.75">
      <c r="E54" s="249"/>
    </row>
    <row r="55" ht="12.75">
      <c r="E55" s="249"/>
    </row>
    <row r="56" ht="12.75">
      <c r="E56" s="249"/>
    </row>
    <row r="57" ht="12.75">
      <c r="E57" s="249"/>
    </row>
    <row r="58" ht="12.75">
      <c r="E58" s="249"/>
    </row>
    <row r="59" ht="12.75">
      <c r="E59" s="249"/>
    </row>
    <row r="60" ht="12.75">
      <c r="E60" s="249"/>
    </row>
    <row r="61" ht="12.75">
      <c r="E61" s="249"/>
    </row>
    <row r="62" ht="12.75">
      <c r="E62" s="249"/>
    </row>
    <row r="63" ht="12.75">
      <c r="E63" s="249"/>
    </row>
    <row r="64" ht="12.75">
      <c r="E64" s="249"/>
    </row>
    <row r="65" ht="12.75">
      <c r="E65" s="249"/>
    </row>
    <row r="66" ht="12.75">
      <c r="E66" s="249"/>
    </row>
    <row r="67" ht="12.75">
      <c r="E67" s="249"/>
    </row>
    <row r="68" ht="12.75">
      <c r="E68" s="249"/>
    </row>
    <row r="69" ht="12.75">
      <c r="E69" s="249"/>
    </row>
    <row r="70" ht="12.75">
      <c r="E70" s="249"/>
    </row>
    <row r="71" ht="12.75">
      <c r="E71" s="249"/>
    </row>
    <row r="72" ht="12.75">
      <c r="E72" s="249"/>
    </row>
    <row r="73" ht="12.75">
      <c r="E73" s="249"/>
    </row>
    <row r="74" ht="12.75">
      <c r="E74" s="249"/>
    </row>
    <row r="75" ht="12.75">
      <c r="E75" s="249"/>
    </row>
    <row r="76" ht="12.75">
      <c r="E76" s="249"/>
    </row>
    <row r="77" ht="12.75">
      <c r="E77" s="249"/>
    </row>
    <row r="78" ht="12.75">
      <c r="E78" s="249"/>
    </row>
    <row r="79" ht="12.75">
      <c r="E79" s="249"/>
    </row>
    <row r="80" ht="12.75">
      <c r="E80" s="249"/>
    </row>
    <row r="81" ht="12.75">
      <c r="E81" s="249"/>
    </row>
    <row r="82" ht="12.75">
      <c r="E82" s="249"/>
    </row>
    <row r="83" spans="1:2" ht="12.75">
      <c r="A83" s="314"/>
      <c r="B83" s="314"/>
    </row>
    <row r="84" spans="1:7" ht="12.75">
      <c r="A84" s="303"/>
      <c r="B84" s="303"/>
      <c r="C84" s="315"/>
      <c r="D84" s="315"/>
      <c r="E84" s="316"/>
      <c r="F84" s="315"/>
      <c r="G84" s="317"/>
    </row>
    <row r="85" spans="1:7" ht="12.75">
      <c r="A85" s="318"/>
      <c r="B85" s="318"/>
      <c r="C85" s="303"/>
      <c r="D85" s="303"/>
      <c r="E85" s="319"/>
      <c r="F85" s="303"/>
      <c r="G85" s="303"/>
    </row>
    <row r="86" spans="1:7" ht="12.75">
      <c r="A86" s="303"/>
      <c r="B86" s="303"/>
      <c r="C86" s="303"/>
      <c r="D86" s="303"/>
      <c r="E86" s="319"/>
      <c r="F86" s="303"/>
      <c r="G86" s="303"/>
    </row>
    <row r="87" spans="1:7" ht="12.75">
      <c r="A87" s="303"/>
      <c r="B87" s="303"/>
      <c r="C87" s="303"/>
      <c r="D87" s="303"/>
      <c r="E87" s="319"/>
      <c r="F87" s="303"/>
      <c r="G87" s="303"/>
    </row>
    <row r="88" spans="1:7" ht="12.75">
      <c r="A88" s="303"/>
      <c r="B88" s="303"/>
      <c r="C88" s="303"/>
      <c r="D88" s="303"/>
      <c r="E88" s="319"/>
      <c r="F88" s="303"/>
      <c r="G88" s="303"/>
    </row>
    <row r="89" spans="1:7" ht="12.75">
      <c r="A89" s="303"/>
      <c r="B89" s="303"/>
      <c r="C89" s="303"/>
      <c r="D89" s="303"/>
      <c r="E89" s="319"/>
      <c r="F89" s="303"/>
      <c r="G89" s="303"/>
    </row>
    <row r="90" spans="1:7" ht="12.75">
      <c r="A90" s="303"/>
      <c r="B90" s="303"/>
      <c r="C90" s="303"/>
      <c r="D90" s="303"/>
      <c r="E90" s="319"/>
      <c r="F90" s="303"/>
      <c r="G90" s="303"/>
    </row>
    <row r="91" spans="1:7" ht="12.75">
      <c r="A91" s="303"/>
      <c r="B91" s="303"/>
      <c r="C91" s="303"/>
      <c r="D91" s="303"/>
      <c r="E91" s="319"/>
      <c r="F91" s="303"/>
      <c r="G91" s="303"/>
    </row>
    <row r="92" spans="1:7" ht="12.75">
      <c r="A92" s="303"/>
      <c r="B92" s="303"/>
      <c r="C92" s="303"/>
      <c r="D92" s="303"/>
      <c r="E92" s="319"/>
      <c r="F92" s="303"/>
      <c r="G92" s="303"/>
    </row>
    <row r="93" spans="1:7" ht="12.75">
      <c r="A93" s="303"/>
      <c r="B93" s="303"/>
      <c r="C93" s="303"/>
      <c r="D93" s="303"/>
      <c r="E93" s="319"/>
      <c r="F93" s="303"/>
      <c r="G93" s="303"/>
    </row>
    <row r="94" spans="1:7" ht="12.75">
      <c r="A94" s="303"/>
      <c r="B94" s="303"/>
      <c r="C94" s="303"/>
      <c r="D94" s="303"/>
      <c r="E94" s="319"/>
      <c r="F94" s="303"/>
      <c r="G94" s="303"/>
    </row>
    <row r="95" spans="1:7" ht="12.75">
      <c r="A95" s="303"/>
      <c r="B95" s="303"/>
      <c r="C95" s="303"/>
      <c r="D95" s="303"/>
      <c r="E95" s="319"/>
      <c r="F95" s="303"/>
      <c r="G95" s="303"/>
    </row>
    <row r="96" spans="1:7" ht="12.75">
      <c r="A96" s="303"/>
      <c r="B96" s="303"/>
      <c r="C96" s="303"/>
      <c r="D96" s="303"/>
      <c r="E96" s="319"/>
      <c r="F96" s="303"/>
      <c r="G96" s="303"/>
    </row>
    <row r="97" spans="1:7" ht="12.75">
      <c r="A97" s="303"/>
      <c r="B97" s="303"/>
      <c r="C97" s="303"/>
      <c r="D97" s="303"/>
      <c r="E97" s="319"/>
      <c r="F97" s="303"/>
      <c r="G97" s="303"/>
    </row>
  </sheetData>
  <mergeCells count="10">
    <mergeCell ref="C14:G14"/>
    <mergeCell ref="C17:G17"/>
    <mergeCell ref="A1:G1"/>
    <mergeCell ref="A3:B3"/>
    <mergeCell ref="A4:B4"/>
    <mergeCell ref="E4:G4"/>
    <mergeCell ref="C9:G9"/>
    <mergeCell ref="C10:G10"/>
    <mergeCell ref="C11:G11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G22" sqref="G22:G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135</v>
      </c>
      <c r="D2" s="93" t="s">
        <v>136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135</v>
      </c>
      <c r="B5" s="106"/>
      <c r="C5" s="107" t="s">
        <v>136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01 SO 01 Rek'!E18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01 SO 01 Rek'!F18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01 SO 01 Rek'!H18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01 SO 01 Rek'!G18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01 SO 01 Rek'!I18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D24" sqref="D24:D2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135</v>
      </c>
      <c r="I1" s="200"/>
    </row>
    <row r="2" spans="1:9" ht="13.5" thickBot="1">
      <c r="A2" s="201" t="s">
        <v>72</v>
      </c>
      <c r="B2" s="202"/>
      <c r="C2" s="203" t="s">
        <v>137</v>
      </c>
      <c r="D2" s="204"/>
      <c r="E2" s="205"/>
      <c r="F2" s="204"/>
      <c r="G2" s="206" t="s">
        <v>136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2.75">
      <c r="A7" s="320" t="str">
        <f>'SO 01 SO 01 Pol'!B7</f>
        <v>1</v>
      </c>
      <c r="B7" s="70" t="str">
        <f>'SO 01 SO 01 Pol'!C7</f>
        <v>Zemní práce</v>
      </c>
      <c r="D7" s="218"/>
      <c r="E7" s="321">
        <f>'SO 01 SO 01 Pol'!BA44</f>
        <v>0</v>
      </c>
      <c r="F7" s="322">
        <f>'SO 01 SO 01 Pol'!BB44</f>
        <v>0</v>
      </c>
      <c r="G7" s="322">
        <f>'SO 01 SO 01 Pol'!BC44</f>
        <v>0</v>
      </c>
      <c r="H7" s="322">
        <f>'SO 01 SO 01 Pol'!BD44</f>
        <v>0</v>
      </c>
      <c r="I7" s="323">
        <f>'SO 01 SO 01 Pol'!BE44</f>
        <v>0</v>
      </c>
    </row>
    <row r="8" spans="1:9" s="125" customFormat="1" ht="12.75">
      <c r="A8" s="320" t="str">
        <f>'SO 01 SO 01 Pol'!B45</f>
        <v>2</v>
      </c>
      <c r="B8" s="70" t="str">
        <f>'SO 01 SO 01 Pol'!C45</f>
        <v>Základy a zvláštní zakládání</v>
      </c>
      <c r="D8" s="218"/>
      <c r="E8" s="321">
        <f>'SO 01 SO 01 Pol'!BA59</f>
        <v>0</v>
      </c>
      <c r="F8" s="322">
        <f>'SO 01 SO 01 Pol'!BB59</f>
        <v>0</v>
      </c>
      <c r="G8" s="322">
        <f>'SO 01 SO 01 Pol'!BC59</f>
        <v>0</v>
      </c>
      <c r="H8" s="322">
        <f>'SO 01 SO 01 Pol'!BD59</f>
        <v>0</v>
      </c>
      <c r="I8" s="323">
        <f>'SO 01 SO 01 Pol'!BE59</f>
        <v>0</v>
      </c>
    </row>
    <row r="9" spans="1:9" s="125" customFormat="1" ht="12.75">
      <c r="A9" s="320" t="str">
        <f>'SO 01 SO 01 Pol'!B60</f>
        <v>5</v>
      </c>
      <c r="B9" s="70" t="str">
        <f>'SO 01 SO 01 Pol'!C60</f>
        <v>Komunikace</v>
      </c>
      <c r="D9" s="218"/>
      <c r="E9" s="321">
        <f>'SO 01 SO 01 Pol'!BA104</f>
        <v>0</v>
      </c>
      <c r="F9" s="322">
        <f>'SO 01 SO 01 Pol'!BB104</f>
        <v>0</v>
      </c>
      <c r="G9" s="322">
        <f>'SO 01 SO 01 Pol'!BC104</f>
        <v>0</v>
      </c>
      <c r="H9" s="322">
        <f>'SO 01 SO 01 Pol'!BD104</f>
        <v>0</v>
      </c>
      <c r="I9" s="323">
        <f>'SO 01 SO 01 Pol'!BE104</f>
        <v>0</v>
      </c>
    </row>
    <row r="10" spans="1:9" s="125" customFormat="1" ht="12.75">
      <c r="A10" s="320" t="str">
        <f>'SO 01 SO 01 Pol'!B105</f>
        <v>89</v>
      </c>
      <c r="B10" s="70" t="str">
        <f>'SO 01 SO 01 Pol'!C105</f>
        <v>Ostatní konstrukce na trubním vedení</v>
      </c>
      <c r="D10" s="218"/>
      <c r="E10" s="321">
        <f>'SO 01 SO 01 Pol'!BA116</f>
        <v>0</v>
      </c>
      <c r="F10" s="322">
        <f>'SO 01 SO 01 Pol'!BB116</f>
        <v>0</v>
      </c>
      <c r="G10" s="322">
        <f>'SO 01 SO 01 Pol'!BC116</f>
        <v>0</v>
      </c>
      <c r="H10" s="322">
        <f>'SO 01 SO 01 Pol'!BD116</f>
        <v>0</v>
      </c>
      <c r="I10" s="323">
        <f>'SO 01 SO 01 Pol'!BE116</f>
        <v>0</v>
      </c>
    </row>
    <row r="11" spans="1:9" s="125" customFormat="1" ht="12.75">
      <c r="A11" s="320" t="str">
        <f>'SO 01 SO 01 Pol'!B117</f>
        <v>9</v>
      </c>
      <c r="B11" s="70" t="str">
        <f>'SO 01 SO 01 Pol'!C117</f>
        <v>Ostatní konstrukce, bourání</v>
      </c>
      <c r="D11" s="218"/>
      <c r="E11" s="321">
        <f>'SO 01 SO 01 Pol'!BA121</f>
        <v>0</v>
      </c>
      <c r="F11" s="322">
        <f>'SO 01 SO 01 Pol'!BB121</f>
        <v>0</v>
      </c>
      <c r="G11" s="322">
        <f>'SO 01 SO 01 Pol'!BC121</f>
        <v>0</v>
      </c>
      <c r="H11" s="322">
        <f>'SO 01 SO 01 Pol'!BD121</f>
        <v>0</v>
      </c>
      <c r="I11" s="323">
        <f>'SO 01 SO 01 Pol'!BE121</f>
        <v>0</v>
      </c>
    </row>
    <row r="12" spans="1:9" s="125" customFormat="1" ht="12.75">
      <c r="A12" s="320" t="str">
        <f>'SO 01 SO 01 Pol'!B122</f>
        <v>91</v>
      </c>
      <c r="B12" s="70" t="str">
        <f>'SO 01 SO 01 Pol'!C122</f>
        <v>Doplňující práce na komunikaci</v>
      </c>
      <c r="D12" s="218"/>
      <c r="E12" s="321">
        <f>'SO 01 SO 01 Pol'!BA133</f>
        <v>0</v>
      </c>
      <c r="F12" s="322">
        <f>'SO 01 SO 01 Pol'!BB133</f>
        <v>0</v>
      </c>
      <c r="G12" s="322">
        <f>'SO 01 SO 01 Pol'!BC133</f>
        <v>0</v>
      </c>
      <c r="H12" s="322">
        <f>'SO 01 SO 01 Pol'!BD133</f>
        <v>0</v>
      </c>
      <c r="I12" s="323">
        <f>'SO 01 SO 01 Pol'!BE133</f>
        <v>0</v>
      </c>
    </row>
    <row r="13" spans="1:9" s="125" customFormat="1" ht="12.75">
      <c r="A13" s="320" t="str">
        <f>'SO 01 SO 01 Pol'!B134</f>
        <v>911</v>
      </c>
      <c r="B13" s="70" t="str">
        <f>'SO 01 SO 01 Pol'!C134</f>
        <v>Dopravní značení</v>
      </c>
      <c r="D13" s="218"/>
      <c r="E13" s="321">
        <f>'SO 01 SO 01 Pol'!BA151</f>
        <v>0</v>
      </c>
      <c r="F13" s="322">
        <f>'SO 01 SO 01 Pol'!BB151</f>
        <v>0</v>
      </c>
      <c r="G13" s="322">
        <f>'SO 01 SO 01 Pol'!BC151</f>
        <v>0</v>
      </c>
      <c r="H13" s="322">
        <f>'SO 01 SO 01 Pol'!BD151</f>
        <v>0</v>
      </c>
      <c r="I13" s="323">
        <f>'SO 01 SO 01 Pol'!BE151</f>
        <v>0</v>
      </c>
    </row>
    <row r="14" spans="1:9" s="125" customFormat="1" ht="12.75">
      <c r="A14" s="320" t="str">
        <f>'SO 01 SO 01 Pol'!B152</f>
        <v>96</v>
      </c>
      <c r="B14" s="70" t="str">
        <f>'SO 01 SO 01 Pol'!C152</f>
        <v>Bourání konstrukcí</v>
      </c>
      <c r="D14" s="218"/>
      <c r="E14" s="321">
        <f>'SO 01 SO 01 Pol'!BA156</f>
        <v>0</v>
      </c>
      <c r="F14" s="322">
        <f>'SO 01 SO 01 Pol'!BB156</f>
        <v>0</v>
      </c>
      <c r="G14" s="322">
        <f>'SO 01 SO 01 Pol'!BC156</f>
        <v>0</v>
      </c>
      <c r="H14" s="322">
        <f>'SO 01 SO 01 Pol'!BD156</f>
        <v>0</v>
      </c>
      <c r="I14" s="323">
        <f>'SO 01 SO 01 Pol'!BE156</f>
        <v>0</v>
      </c>
    </row>
    <row r="15" spans="1:9" s="125" customFormat="1" ht="12.75">
      <c r="A15" s="320" t="str">
        <f>'SO 01 SO 01 Pol'!B157</f>
        <v>981</v>
      </c>
      <c r="B15" s="70" t="str">
        <f>'SO 01 SO 01 Pol'!C157</f>
        <v>Demolice - komunikace a zpevněné plochy</v>
      </c>
      <c r="D15" s="218"/>
      <c r="E15" s="321">
        <f>'SO 01 SO 01 Pol'!BA166</f>
        <v>0</v>
      </c>
      <c r="F15" s="322">
        <f>'SO 01 SO 01 Pol'!BB166</f>
        <v>0</v>
      </c>
      <c r="G15" s="322">
        <f>'SO 01 SO 01 Pol'!BC166</f>
        <v>0</v>
      </c>
      <c r="H15" s="322">
        <f>'SO 01 SO 01 Pol'!BD166</f>
        <v>0</v>
      </c>
      <c r="I15" s="323">
        <f>'SO 01 SO 01 Pol'!BE166</f>
        <v>0</v>
      </c>
    </row>
    <row r="16" spans="1:9" s="125" customFormat="1" ht="12.75">
      <c r="A16" s="320" t="str">
        <f>'SO 01 SO 01 Pol'!B167</f>
        <v>99</v>
      </c>
      <c r="B16" s="70" t="str">
        <f>'SO 01 SO 01 Pol'!C167</f>
        <v>Staveništní přesun hmot</v>
      </c>
      <c r="D16" s="218"/>
      <c r="E16" s="321">
        <f>'SO 01 SO 01 Pol'!BA169</f>
        <v>0</v>
      </c>
      <c r="F16" s="322">
        <f>'SO 01 SO 01 Pol'!BB169</f>
        <v>0</v>
      </c>
      <c r="G16" s="322">
        <f>'SO 01 SO 01 Pol'!BC169</f>
        <v>0</v>
      </c>
      <c r="H16" s="322">
        <f>'SO 01 SO 01 Pol'!BD169</f>
        <v>0</v>
      </c>
      <c r="I16" s="323">
        <f>'SO 01 SO 01 Pol'!BE169</f>
        <v>0</v>
      </c>
    </row>
    <row r="17" spans="1:9" s="125" customFormat="1" ht="13.5" thickBot="1">
      <c r="A17" s="320" t="str">
        <f>'SO 01 SO 01 Pol'!B170</f>
        <v>D96</v>
      </c>
      <c r="B17" s="70" t="str">
        <f>'SO 01 SO 01 Pol'!C170</f>
        <v>Přesuny suti a vybouraných hmot</v>
      </c>
      <c r="D17" s="218"/>
      <c r="E17" s="321">
        <f>'SO 01 SO 01 Pol'!BA179</f>
        <v>0</v>
      </c>
      <c r="F17" s="322">
        <f>'SO 01 SO 01 Pol'!BB179</f>
        <v>0</v>
      </c>
      <c r="G17" s="322">
        <f>'SO 01 SO 01 Pol'!BC179</f>
        <v>0</v>
      </c>
      <c r="H17" s="322">
        <f>'SO 01 SO 01 Pol'!BD179</f>
        <v>0</v>
      </c>
      <c r="I17" s="323">
        <f>'SO 01 SO 01 Pol'!BE179</f>
        <v>0</v>
      </c>
    </row>
    <row r="18" spans="1:9" s="14" customFormat="1" ht="13.5" thickBot="1">
      <c r="A18" s="219"/>
      <c r="B18" s="220" t="s">
        <v>75</v>
      </c>
      <c r="C18" s="220"/>
      <c r="D18" s="221"/>
      <c r="E18" s="222">
        <f>SUM(E7:E17)</f>
        <v>0</v>
      </c>
      <c r="F18" s="223">
        <f>SUM(F7:F17)</f>
        <v>0</v>
      </c>
      <c r="G18" s="223">
        <f>SUM(G7:G17)</f>
        <v>0</v>
      </c>
      <c r="H18" s="223">
        <f>SUM(H7:H17)</f>
        <v>0</v>
      </c>
      <c r="I18" s="224">
        <f>SUM(I7:I17)</f>
        <v>0</v>
      </c>
    </row>
    <row r="19" spans="1:9" ht="12.75">
      <c r="A19" s="125"/>
      <c r="B19" s="125"/>
      <c r="C19" s="125"/>
      <c r="D19" s="125"/>
      <c r="E19" s="125"/>
      <c r="F19" s="125"/>
      <c r="G19" s="125"/>
      <c r="H19" s="125"/>
      <c r="I19" s="125"/>
    </row>
    <row r="20" spans="2:9" ht="12.75">
      <c r="B20" s="14"/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  <row r="65" spans="6:9" ht="12.75">
      <c r="F65" s="246"/>
      <c r="G65" s="247"/>
      <c r="H65" s="247"/>
      <c r="I65" s="54"/>
    </row>
    <row r="66" spans="6:9" ht="12.75">
      <c r="F66" s="246"/>
      <c r="G66" s="247"/>
      <c r="H66" s="247"/>
      <c r="I66" s="54"/>
    </row>
    <row r="67" spans="6:9" ht="12.75">
      <c r="F67" s="246"/>
      <c r="G67" s="247"/>
      <c r="H67" s="247"/>
      <c r="I67" s="54"/>
    </row>
    <row r="68" spans="6:9" ht="12.75">
      <c r="F68" s="246"/>
      <c r="G68" s="247"/>
      <c r="H68" s="247"/>
      <c r="I68" s="54"/>
    </row>
    <row r="69" spans="6:9" ht="12.75">
      <c r="F69" s="246"/>
      <c r="G69" s="247"/>
      <c r="H69" s="247"/>
      <c r="I69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52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49" customWidth="1"/>
    <col min="2" max="2" width="11.625" style="249" customWidth="1"/>
    <col min="3" max="3" width="40.375" style="249" customWidth="1"/>
    <col min="4" max="4" width="5.625" style="249" customWidth="1"/>
    <col min="5" max="5" width="8.625" style="263" customWidth="1"/>
    <col min="6" max="6" width="9.875" style="249" customWidth="1"/>
    <col min="7" max="7" width="13.875" style="249" customWidth="1"/>
    <col min="8" max="8" width="11.75390625" style="249" hidden="1" customWidth="1"/>
    <col min="9" max="9" width="11.625" style="249" hidden="1" customWidth="1"/>
    <col min="10" max="10" width="11.00390625" style="249" hidden="1" customWidth="1"/>
    <col min="11" max="11" width="10.375" style="249" hidden="1" customWidth="1"/>
    <col min="12" max="12" width="75.375" style="249" customWidth="1"/>
    <col min="13" max="13" width="45.25390625" style="249" customWidth="1"/>
    <col min="14" max="16384" width="9.125" style="249" customWidth="1"/>
  </cols>
  <sheetData>
    <row r="1" spans="1:7" ht="15.75">
      <c r="A1" s="248" t="s">
        <v>98</v>
      </c>
      <c r="B1" s="248"/>
      <c r="C1" s="248"/>
      <c r="D1" s="248"/>
      <c r="E1" s="248"/>
      <c r="F1" s="248"/>
      <c r="G1" s="248"/>
    </row>
    <row r="2" spans="2:7" ht="14.25" customHeight="1" thickBot="1">
      <c r="B2" s="250"/>
      <c r="C2" s="251"/>
      <c r="D2" s="251"/>
      <c r="E2" s="252"/>
      <c r="F2" s="251"/>
      <c r="G2" s="251"/>
    </row>
    <row r="3" spans="1:7" ht="13.5" thickTop="1">
      <c r="A3" s="193" t="s">
        <v>2</v>
      </c>
      <c r="B3" s="194"/>
      <c r="C3" s="195" t="s">
        <v>101</v>
      </c>
      <c r="D3" s="253"/>
      <c r="E3" s="254" t="s">
        <v>81</v>
      </c>
      <c r="F3" s="255" t="str">
        <f>'SO 01 SO 01 Rek'!H1</f>
        <v>SO 01</v>
      </c>
      <c r="G3" s="256"/>
    </row>
    <row r="4" spans="1:7" ht="13.5" thickBot="1">
      <c r="A4" s="257" t="s">
        <v>72</v>
      </c>
      <c r="B4" s="202"/>
      <c r="C4" s="203" t="s">
        <v>137</v>
      </c>
      <c r="D4" s="258"/>
      <c r="E4" s="259" t="str">
        <f>'SO 01 SO 01 Rek'!G2</f>
        <v>Zpevněné plochy - ul.Sídliště</v>
      </c>
      <c r="F4" s="260"/>
      <c r="G4" s="261"/>
    </row>
    <row r="5" spans="1:7" ht="13.5" thickTop="1">
      <c r="A5" s="262"/>
      <c r="G5" s="264"/>
    </row>
    <row r="6" spans="1:11" ht="27" customHeight="1">
      <c r="A6" s="265" t="s">
        <v>82</v>
      </c>
      <c r="B6" s="266" t="s">
        <v>83</v>
      </c>
      <c r="C6" s="266" t="s">
        <v>84</v>
      </c>
      <c r="D6" s="266" t="s">
        <v>85</v>
      </c>
      <c r="E6" s="267" t="s">
        <v>86</v>
      </c>
      <c r="F6" s="266" t="s">
        <v>87</v>
      </c>
      <c r="G6" s="268" t="s">
        <v>88</v>
      </c>
      <c r="H6" s="269" t="s">
        <v>89</v>
      </c>
      <c r="I6" s="269" t="s">
        <v>90</v>
      </c>
      <c r="J6" s="269" t="s">
        <v>91</v>
      </c>
      <c r="K6" s="269" t="s">
        <v>92</v>
      </c>
    </row>
    <row r="7" spans="1:15" ht="12.75">
      <c r="A7" s="270" t="s">
        <v>93</v>
      </c>
      <c r="B7" s="271" t="s">
        <v>94</v>
      </c>
      <c r="C7" s="272" t="s">
        <v>95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139</v>
      </c>
      <c r="C8" s="283" t="s">
        <v>140</v>
      </c>
      <c r="D8" s="284" t="s">
        <v>141</v>
      </c>
      <c r="E8" s="285">
        <v>1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49">
        <v>1</v>
      </c>
      <c r="AB8" s="249">
        <v>1</v>
      </c>
      <c r="AC8" s="249">
        <v>1</v>
      </c>
      <c r="AZ8" s="249">
        <v>1</v>
      </c>
      <c r="BA8" s="249">
        <f>IF(AZ8=1,G8,0)</f>
        <v>0</v>
      </c>
      <c r="BB8" s="249">
        <f>IF(AZ8=2,G8,0)</f>
        <v>0</v>
      </c>
      <c r="BC8" s="249">
        <f>IF(AZ8=3,G8,0)</f>
        <v>0</v>
      </c>
      <c r="BD8" s="249">
        <f>IF(AZ8=4,G8,0)</f>
        <v>0</v>
      </c>
      <c r="BE8" s="249">
        <f>IF(AZ8=5,G8,0)</f>
        <v>0</v>
      </c>
      <c r="CA8" s="280">
        <v>1</v>
      </c>
      <c r="CB8" s="280">
        <v>1</v>
      </c>
    </row>
    <row r="9" spans="1:80" ht="12.75">
      <c r="A9" s="281">
        <v>2</v>
      </c>
      <c r="B9" s="282" t="s">
        <v>142</v>
      </c>
      <c r="C9" s="283" t="s">
        <v>143</v>
      </c>
      <c r="D9" s="284" t="s">
        <v>141</v>
      </c>
      <c r="E9" s="285">
        <v>1</v>
      </c>
      <c r="F9" s="285">
        <v>0</v>
      </c>
      <c r="G9" s="286">
        <f>E9*F9</f>
        <v>0</v>
      </c>
      <c r="H9" s="287">
        <v>5E-05</v>
      </c>
      <c r="I9" s="288">
        <f>E9*H9</f>
        <v>5E-05</v>
      </c>
      <c r="J9" s="287">
        <v>0</v>
      </c>
      <c r="K9" s="288">
        <f>E9*J9</f>
        <v>0</v>
      </c>
      <c r="O9" s="280">
        <v>2</v>
      </c>
      <c r="AA9" s="249">
        <v>1</v>
      </c>
      <c r="AB9" s="249">
        <v>1</v>
      </c>
      <c r="AC9" s="249">
        <v>1</v>
      </c>
      <c r="AZ9" s="249">
        <v>1</v>
      </c>
      <c r="BA9" s="249">
        <f>IF(AZ9=1,G9,0)</f>
        <v>0</v>
      </c>
      <c r="BB9" s="249">
        <f>IF(AZ9=2,G9,0)</f>
        <v>0</v>
      </c>
      <c r="BC9" s="249">
        <f>IF(AZ9=3,G9,0)</f>
        <v>0</v>
      </c>
      <c r="BD9" s="249">
        <f>IF(AZ9=4,G9,0)</f>
        <v>0</v>
      </c>
      <c r="BE9" s="249">
        <f>IF(AZ9=5,G9,0)</f>
        <v>0</v>
      </c>
      <c r="CA9" s="280">
        <v>1</v>
      </c>
      <c r="CB9" s="280">
        <v>1</v>
      </c>
    </row>
    <row r="10" spans="1:80" ht="12.75">
      <c r="A10" s="281">
        <v>3</v>
      </c>
      <c r="B10" s="282" t="s">
        <v>144</v>
      </c>
      <c r="C10" s="283" t="s">
        <v>145</v>
      </c>
      <c r="D10" s="284" t="s">
        <v>146</v>
      </c>
      <c r="E10" s="285">
        <v>498.6</v>
      </c>
      <c r="F10" s="285">
        <v>0</v>
      </c>
      <c r="G10" s="286">
        <f>E10*F10</f>
        <v>0</v>
      </c>
      <c r="H10" s="287">
        <v>0</v>
      </c>
      <c r="I10" s="288">
        <f>E10*H10</f>
        <v>0</v>
      </c>
      <c r="J10" s="287">
        <v>0</v>
      </c>
      <c r="K10" s="288">
        <f>E10*J10</f>
        <v>0</v>
      </c>
      <c r="O10" s="280">
        <v>2</v>
      </c>
      <c r="AA10" s="249">
        <v>1</v>
      </c>
      <c r="AB10" s="249">
        <v>1</v>
      </c>
      <c r="AC10" s="249">
        <v>1</v>
      </c>
      <c r="AZ10" s="249">
        <v>1</v>
      </c>
      <c r="BA10" s="249">
        <f>IF(AZ10=1,G10,0)</f>
        <v>0</v>
      </c>
      <c r="BB10" s="249">
        <f>IF(AZ10=2,G10,0)</f>
        <v>0</v>
      </c>
      <c r="BC10" s="249">
        <f>IF(AZ10=3,G10,0)</f>
        <v>0</v>
      </c>
      <c r="BD10" s="249">
        <f>IF(AZ10=4,G10,0)</f>
        <v>0</v>
      </c>
      <c r="BE10" s="249">
        <f>IF(AZ10=5,G10,0)</f>
        <v>0</v>
      </c>
      <c r="CA10" s="280">
        <v>1</v>
      </c>
      <c r="CB10" s="280">
        <v>1</v>
      </c>
    </row>
    <row r="11" spans="1:15" ht="12.75">
      <c r="A11" s="289"/>
      <c r="B11" s="290"/>
      <c r="C11" s="291" t="s">
        <v>147</v>
      </c>
      <c r="D11" s="292"/>
      <c r="E11" s="292"/>
      <c r="F11" s="292"/>
      <c r="G11" s="293"/>
      <c r="I11" s="294"/>
      <c r="K11" s="294"/>
      <c r="L11" s="295" t="s">
        <v>147</v>
      </c>
      <c r="O11" s="280">
        <v>3</v>
      </c>
    </row>
    <row r="12" spans="1:15" ht="12.75">
      <c r="A12" s="289"/>
      <c r="B12" s="296"/>
      <c r="C12" s="297" t="s">
        <v>148</v>
      </c>
      <c r="D12" s="298"/>
      <c r="E12" s="299">
        <v>498.6</v>
      </c>
      <c r="F12" s="300"/>
      <c r="G12" s="301"/>
      <c r="H12" s="302"/>
      <c r="I12" s="294"/>
      <c r="J12" s="303"/>
      <c r="K12" s="294"/>
      <c r="M12" s="295" t="s">
        <v>148</v>
      </c>
      <c r="O12" s="280"/>
    </row>
    <row r="13" spans="1:80" ht="12.75">
      <c r="A13" s="281">
        <v>4</v>
      </c>
      <c r="B13" s="282" t="s">
        <v>149</v>
      </c>
      <c r="C13" s="283" t="s">
        <v>150</v>
      </c>
      <c r="D13" s="284" t="s">
        <v>146</v>
      </c>
      <c r="E13" s="285">
        <v>498.6</v>
      </c>
      <c r="F13" s="285">
        <v>0</v>
      </c>
      <c r="G13" s="286">
        <f>E13*F13</f>
        <v>0</v>
      </c>
      <c r="H13" s="287">
        <v>0</v>
      </c>
      <c r="I13" s="288">
        <f>E13*H13</f>
        <v>0</v>
      </c>
      <c r="J13" s="287">
        <v>0</v>
      </c>
      <c r="K13" s="288">
        <f>E13*J13</f>
        <v>0</v>
      </c>
      <c r="O13" s="280">
        <v>2</v>
      </c>
      <c r="AA13" s="249">
        <v>1</v>
      </c>
      <c r="AB13" s="249">
        <v>1</v>
      </c>
      <c r="AC13" s="249">
        <v>1</v>
      </c>
      <c r="AZ13" s="249">
        <v>1</v>
      </c>
      <c r="BA13" s="249">
        <f>IF(AZ13=1,G13,0)</f>
        <v>0</v>
      </c>
      <c r="BB13" s="249">
        <f>IF(AZ13=2,G13,0)</f>
        <v>0</v>
      </c>
      <c r="BC13" s="249">
        <f>IF(AZ13=3,G13,0)</f>
        <v>0</v>
      </c>
      <c r="BD13" s="249">
        <f>IF(AZ13=4,G13,0)</f>
        <v>0</v>
      </c>
      <c r="BE13" s="249">
        <f>IF(AZ13=5,G13,0)</f>
        <v>0</v>
      </c>
      <c r="CA13" s="280">
        <v>1</v>
      </c>
      <c r="CB13" s="280">
        <v>1</v>
      </c>
    </row>
    <row r="14" spans="1:15" ht="12.75">
      <c r="A14" s="289"/>
      <c r="B14" s="290"/>
      <c r="C14" s="291" t="s">
        <v>151</v>
      </c>
      <c r="D14" s="292"/>
      <c r="E14" s="292"/>
      <c r="F14" s="292"/>
      <c r="G14" s="293"/>
      <c r="I14" s="294"/>
      <c r="K14" s="294"/>
      <c r="L14" s="295" t="s">
        <v>151</v>
      </c>
      <c r="O14" s="280">
        <v>3</v>
      </c>
    </row>
    <row r="15" spans="1:15" ht="12.75">
      <c r="A15" s="289"/>
      <c r="B15" s="296"/>
      <c r="C15" s="297" t="s">
        <v>148</v>
      </c>
      <c r="D15" s="298"/>
      <c r="E15" s="299">
        <v>498.6</v>
      </c>
      <c r="F15" s="300"/>
      <c r="G15" s="301"/>
      <c r="H15" s="302"/>
      <c r="I15" s="294"/>
      <c r="J15" s="303"/>
      <c r="K15" s="294"/>
      <c r="M15" s="295" t="s">
        <v>148</v>
      </c>
      <c r="O15" s="280"/>
    </row>
    <row r="16" spans="1:80" ht="12.75">
      <c r="A16" s="281">
        <v>5</v>
      </c>
      <c r="B16" s="282" t="s">
        <v>152</v>
      </c>
      <c r="C16" s="283" t="s">
        <v>153</v>
      </c>
      <c r="D16" s="284" t="s">
        <v>146</v>
      </c>
      <c r="E16" s="285">
        <v>498.6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>
        <v>0</v>
      </c>
      <c r="K16" s="288">
        <f>E16*J16</f>
        <v>0</v>
      </c>
      <c r="O16" s="280">
        <v>2</v>
      </c>
      <c r="AA16" s="249">
        <v>1</v>
      </c>
      <c r="AB16" s="249">
        <v>1</v>
      </c>
      <c r="AC16" s="249">
        <v>1</v>
      </c>
      <c r="AZ16" s="249">
        <v>1</v>
      </c>
      <c r="BA16" s="249">
        <f>IF(AZ16=1,G16,0)</f>
        <v>0</v>
      </c>
      <c r="BB16" s="249">
        <f>IF(AZ16=2,G16,0)</f>
        <v>0</v>
      </c>
      <c r="BC16" s="249">
        <f>IF(AZ16=3,G16,0)</f>
        <v>0</v>
      </c>
      <c r="BD16" s="249">
        <f>IF(AZ16=4,G16,0)</f>
        <v>0</v>
      </c>
      <c r="BE16" s="249">
        <f>IF(AZ16=5,G16,0)</f>
        <v>0</v>
      </c>
      <c r="CA16" s="280">
        <v>1</v>
      </c>
      <c r="CB16" s="280">
        <v>1</v>
      </c>
    </row>
    <row r="17" spans="1:15" ht="12.75">
      <c r="A17" s="289"/>
      <c r="B17" s="290"/>
      <c r="C17" s="291" t="s">
        <v>154</v>
      </c>
      <c r="D17" s="292"/>
      <c r="E17" s="292"/>
      <c r="F17" s="292"/>
      <c r="G17" s="293"/>
      <c r="I17" s="294"/>
      <c r="K17" s="294"/>
      <c r="L17" s="295" t="s">
        <v>154</v>
      </c>
      <c r="O17" s="280">
        <v>3</v>
      </c>
    </row>
    <row r="18" spans="1:15" ht="12.75">
      <c r="A18" s="289"/>
      <c r="B18" s="296"/>
      <c r="C18" s="297" t="s">
        <v>148</v>
      </c>
      <c r="D18" s="298"/>
      <c r="E18" s="299">
        <v>498.6</v>
      </c>
      <c r="F18" s="300"/>
      <c r="G18" s="301"/>
      <c r="H18" s="302"/>
      <c r="I18" s="294"/>
      <c r="J18" s="303"/>
      <c r="K18" s="294"/>
      <c r="M18" s="295" t="s">
        <v>148</v>
      </c>
      <c r="O18" s="280"/>
    </row>
    <row r="19" spans="1:80" ht="12.75">
      <c r="A19" s="281">
        <v>6</v>
      </c>
      <c r="B19" s="282" t="s">
        <v>152</v>
      </c>
      <c r="C19" s="283" t="s">
        <v>153</v>
      </c>
      <c r="D19" s="284" t="s">
        <v>146</v>
      </c>
      <c r="E19" s="285">
        <v>498.6</v>
      </c>
      <c r="F19" s="285">
        <v>0</v>
      </c>
      <c r="G19" s="286">
        <f>E19*F19</f>
        <v>0</v>
      </c>
      <c r="H19" s="287">
        <v>0</v>
      </c>
      <c r="I19" s="288">
        <f>E19*H19</f>
        <v>0</v>
      </c>
      <c r="J19" s="287">
        <v>0</v>
      </c>
      <c r="K19" s="288">
        <f>E19*J19</f>
        <v>0</v>
      </c>
      <c r="O19" s="280">
        <v>2</v>
      </c>
      <c r="AA19" s="249">
        <v>1</v>
      </c>
      <c r="AB19" s="249">
        <v>1</v>
      </c>
      <c r="AC19" s="249">
        <v>1</v>
      </c>
      <c r="AZ19" s="249">
        <v>1</v>
      </c>
      <c r="BA19" s="249">
        <f>IF(AZ19=1,G19,0)</f>
        <v>0</v>
      </c>
      <c r="BB19" s="249">
        <f>IF(AZ19=2,G19,0)</f>
        <v>0</v>
      </c>
      <c r="BC19" s="249">
        <f>IF(AZ19=3,G19,0)</f>
        <v>0</v>
      </c>
      <c r="BD19" s="249">
        <f>IF(AZ19=4,G19,0)</f>
        <v>0</v>
      </c>
      <c r="BE19" s="249">
        <f>IF(AZ19=5,G19,0)</f>
        <v>0</v>
      </c>
      <c r="CA19" s="280">
        <v>1</v>
      </c>
      <c r="CB19" s="280">
        <v>1</v>
      </c>
    </row>
    <row r="20" spans="1:15" ht="12.75">
      <c r="A20" s="289"/>
      <c r="B20" s="290"/>
      <c r="C20" s="291" t="s">
        <v>151</v>
      </c>
      <c r="D20" s="292"/>
      <c r="E20" s="292"/>
      <c r="F20" s="292"/>
      <c r="G20" s="293"/>
      <c r="I20" s="294"/>
      <c r="K20" s="294"/>
      <c r="L20" s="295" t="s">
        <v>151</v>
      </c>
      <c r="O20" s="280">
        <v>3</v>
      </c>
    </row>
    <row r="21" spans="1:15" ht="12.75">
      <c r="A21" s="289"/>
      <c r="B21" s="290"/>
      <c r="C21" s="291" t="s">
        <v>155</v>
      </c>
      <c r="D21" s="292"/>
      <c r="E21" s="292"/>
      <c r="F21" s="292"/>
      <c r="G21" s="293"/>
      <c r="I21" s="294"/>
      <c r="K21" s="294"/>
      <c r="L21" s="295" t="s">
        <v>155</v>
      </c>
      <c r="O21" s="280">
        <v>3</v>
      </c>
    </row>
    <row r="22" spans="1:15" ht="12.75">
      <c r="A22" s="289"/>
      <c r="B22" s="296"/>
      <c r="C22" s="297" t="s">
        <v>148</v>
      </c>
      <c r="D22" s="298"/>
      <c r="E22" s="299">
        <v>498.6</v>
      </c>
      <c r="F22" s="300"/>
      <c r="G22" s="301"/>
      <c r="H22" s="302"/>
      <c r="I22" s="294"/>
      <c r="J22" s="303"/>
      <c r="K22" s="294"/>
      <c r="M22" s="295" t="s">
        <v>148</v>
      </c>
      <c r="O22" s="280"/>
    </row>
    <row r="23" spans="1:80" ht="12.75">
      <c r="A23" s="281">
        <v>7</v>
      </c>
      <c r="B23" s="282" t="s">
        <v>156</v>
      </c>
      <c r="C23" s="283" t="s">
        <v>157</v>
      </c>
      <c r="D23" s="284" t="s">
        <v>146</v>
      </c>
      <c r="E23" s="285">
        <v>498.6</v>
      </c>
      <c r="F23" s="285">
        <v>0</v>
      </c>
      <c r="G23" s="286">
        <f>E23*F23</f>
        <v>0</v>
      </c>
      <c r="H23" s="287">
        <v>0</v>
      </c>
      <c r="I23" s="288">
        <f>E23*H23</f>
        <v>0</v>
      </c>
      <c r="J23" s="287">
        <v>0</v>
      </c>
      <c r="K23" s="288">
        <f>E23*J23</f>
        <v>0</v>
      </c>
      <c r="O23" s="280">
        <v>2</v>
      </c>
      <c r="AA23" s="249">
        <v>1</v>
      </c>
      <c r="AB23" s="249">
        <v>1</v>
      </c>
      <c r="AC23" s="249">
        <v>1</v>
      </c>
      <c r="AZ23" s="249">
        <v>1</v>
      </c>
      <c r="BA23" s="249">
        <f>IF(AZ23=1,G23,0)</f>
        <v>0</v>
      </c>
      <c r="BB23" s="249">
        <f>IF(AZ23=2,G23,0)</f>
        <v>0</v>
      </c>
      <c r="BC23" s="249">
        <f>IF(AZ23=3,G23,0)</f>
        <v>0</v>
      </c>
      <c r="BD23" s="249">
        <f>IF(AZ23=4,G23,0)</f>
        <v>0</v>
      </c>
      <c r="BE23" s="249">
        <f>IF(AZ23=5,G23,0)</f>
        <v>0</v>
      </c>
      <c r="CA23" s="280">
        <v>1</v>
      </c>
      <c r="CB23" s="280">
        <v>1</v>
      </c>
    </row>
    <row r="24" spans="1:15" ht="12.75">
      <c r="A24" s="289"/>
      <c r="B24" s="290"/>
      <c r="C24" s="291" t="s">
        <v>158</v>
      </c>
      <c r="D24" s="292"/>
      <c r="E24" s="292"/>
      <c r="F24" s="292"/>
      <c r="G24" s="293"/>
      <c r="I24" s="294"/>
      <c r="K24" s="294"/>
      <c r="L24" s="295" t="s">
        <v>158</v>
      </c>
      <c r="O24" s="280">
        <v>3</v>
      </c>
    </row>
    <row r="25" spans="1:15" ht="12.75">
      <c r="A25" s="289"/>
      <c r="B25" s="296"/>
      <c r="C25" s="297" t="s">
        <v>148</v>
      </c>
      <c r="D25" s="298"/>
      <c r="E25" s="299">
        <v>498.6</v>
      </c>
      <c r="F25" s="300"/>
      <c r="G25" s="301"/>
      <c r="H25" s="302"/>
      <c r="I25" s="294"/>
      <c r="J25" s="303"/>
      <c r="K25" s="294"/>
      <c r="M25" s="295" t="s">
        <v>148</v>
      </c>
      <c r="O25" s="280"/>
    </row>
    <row r="26" spans="1:80" ht="12.75">
      <c r="A26" s="281">
        <v>8</v>
      </c>
      <c r="B26" s="282" t="s">
        <v>159</v>
      </c>
      <c r="C26" s="283" t="s">
        <v>160</v>
      </c>
      <c r="D26" s="284" t="s">
        <v>146</v>
      </c>
      <c r="E26" s="285">
        <v>498.6</v>
      </c>
      <c r="F26" s="285">
        <v>0</v>
      </c>
      <c r="G26" s="286">
        <f>E26*F26</f>
        <v>0</v>
      </c>
      <c r="H26" s="287">
        <v>0</v>
      </c>
      <c r="I26" s="288">
        <f>E26*H26</f>
        <v>0</v>
      </c>
      <c r="J26" s="287">
        <v>0</v>
      </c>
      <c r="K26" s="288">
        <f>E26*J26</f>
        <v>0</v>
      </c>
      <c r="O26" s="280">
        <v>2</v>
      </c>
      <c r="AA26" s="249">
        <v>1</v>
      </c>
      <c r="AB26" s="249">
        <v>1</v>
      </c>
      <c r="AC26" s="249">
        <v>1</v>
      </c>
      <c r="AZ26" s="249">
        <v>1</v>
      </c>
      <c r="BA26" s="249">
        <f>IF(AZ26=1,G26,0)</f>
        <v>0</v>
      </c>
      <c r="BB26" s="249">
        <f>IF(AZ26=2,G26,0)</f>
        <v>0</v>
      </c>
      <c r="BC26" s="249">
        <f>IF(AZ26=3,G26,0)</f>
        <v>0</v>
      </c>
      <c r="BD26" s="249">
        <f>IF(AZ26=4,G26,0)</f>
        <v>0</v>
      </c>
      <c r="BE26" s="249">
        <f>IF(AZ26=5,G26,0)</f>
        <v>0</v>
      </c>
      <c r="CA26" s="280">
        <v>1</v>
      </c>
      <c r="CB26" s="280">
        <v>1</v>
      </c>
    </row>
    <row r="27" spans="1:15" ht="12.75">
      <c r="A27" s="289"/>
      <c r="B27" s="290"/>
      <c r="C27" s="291" t="s">
        <v>151</v>
      </c>
      <c r="D27" s="292"/>
      <c r="E27" s="292"/>
      <c r="F27" s="292"/>
      <c r="G27" s="293"/>
      <c r="I27" s="294"/>
      <c r="K27" s="294"/>
      <c r="L27" s="295" t="s">
        <v>151</v>
      </c>
      <c r="O27" s="280">
        <v>3</v>
      </c>
    </row>
    <row r="28" spans="1:15" ht="12.75">
      <c r="A28" s="289"/>
      <c r="B28" s="290"/>
      <c r="C28" s="291" t="s">
        <v>161</v>
      </c>
      <c r="D28" s="292"/>
      <c r="E28" s="292"/>
      <c r="F28" s="292"/>
      <c r="G28" s="293"/>
      <c r="I28" s="294"/>
      <c r="K28" s="294"/>
      <c r="L28" s="295" t="s">
        <v>161</v>
      </c>
      <c r="O28" s="280">
        <v>3</v>
      </c>
    </row>
    <row r="29" spans="1:15" ht="12.75">
      <c r="A29" s="289"/>
      <c r="B29" s="296"/>
      <c r="C29" s="297" t="s">
        <v>148</v>
      </c>
      <c r="D29" s="298"/>
      <c r="E29" s="299">
        <v>498.6</v>
      </c>
      <c r="F29" s="300"/>
      <c r="G29" s="301"/>
      <c r="H29" s="302"/>
      <c r="I29" s="294"/>
      <c r="J29" s="303"/>
      <c r="K29" s="294"/>
      <c r="M29" s="295" t="s">
        <v>148</v>
      </c>
      <c r="O29" s="280"/>
    </row>
    <row r="30" spans="1:80" ht="12.75">
      <c r="A30" s="281">
        <v>9</v>
      </c>
      <c r="B30" s="282" t="s">
        <v>162</v>
      </c>
      <c r="C30" s="283" t="s">
        <v>163</v>
      </c>
      <c r="D30" s="284" t="s">
        <v>141</v>
      </c>
      <c r="E30" s="285">
        <v>2</v>
      </c>
      <c r="F30" s="285">
        <v>0</v>
      </c>
      <c r="G30" s="286">
        <f>E30*F30</f>
        <v>0</v>
      </c>
      <c r="H30" s="287">
        <v>0.0094</v>
      </c>
      <c r="I30" s="288">
        <f>E30*H30</f>
        <v>0.0188</v>
      </c>
      <c r="J30" s="287">
        <v>0</v>
      </c>
      <c r="K30" s="288">
        <f>E30*J30</f>
        <v>0</v>
      </c>
      <c r="O30" s="280">
        <v>2</v>
      </c>
      <c r="AA30" s="249">
        <v>1</v>
      </c>
      <c r="AB30" s="249">
        <v>1</v>
      </c>
      <c r="AC30" s="249">
        <v>1</v>
      </c>
      <c r="AZ30" s="249">
        <v>1</v>
      </c>
      <c r="BA30" s="249">
        <f>IF(AZ30=1,G30,0)</f>
        <v>0</v>
      </c>
      <c r="BB30" s="249">
        <f>IF(AZ30=2,G30,0)</f>
        <v>0</v>
      </c>
      <c r="BC30" s="249">
        <f>IF(AZ30=3,G30,0)</f>
        <v>0</v>
      </c>
      <c r="BD30" s="249">
        <f>IF(AZ30=4,G30,0)</f>
        <v>0</v>
      </c>
      <c r="BE30" s="249">
        <f>IF(AZ30=5,G30,0)</f>
        <v>0</v>
      </c>
      <c r="CA30" s="280">
        <v>1</v>
      </c>
      <c r="CB30" s="280">
        <v>1</v>
      </c>
    </row>
    <row r="31" spans="1:15" ht="12.75">
      <c r="A31" s="289"/>
      <c r="B31" s="290"/>
      <c r="C31" s="291" t="s">
        <v>164</v>
      </c>
      <c r="D31" s="292"/>
      <c r="E31" s="292"/>
      <c r="F31" s="292"/>
      <c r="G31" s="293"/>
      <c r="I31" s="294"/>
      <c r="K31" s="294"/>
      <c r="L31" s="295" t="s">
        <v>164</v>
      </c>
      <c r="O31" s="280">
        <v>3</v>
      </c>
    </row>
    <row r="32" spans="1:80" ht="12.75">
      <c r="A32" s="281">
        <v>10</v>
      </c>
      <c r="B32" s="282" t="s">
        <v>165</v>
      </c>
      <c r="C32" s="283" t="s">
        <v>166</v>
      </c>
      <c r="D32" s="284" t="s">
        <v>146</v>
      </c>
      <c r="E32" s="285">
        <v>498.6</v>
      </c>
      <c r="F32" s="285">
        <v>0</v>
      </c>
      <c r="G32" s="286">
        <f>E32*F32</f>
        <v>0</v>
      </c>
      <c r="H32" s="287">
        <v>0</v>
      </c>
      <c r="I32" s="288">
        <f>E32*H32</f>
        <v>0</v>
      </c>
      <c r="J32" s="287">
        <v>0</v>
      </c>
      <c r="K32" s="288">
        <f>E32*J32</f>
        <v>0</v>
      </c>
      <c r="O32" s="280">
        <v>2</v>
      </c>
      <c r="AA32" s="249">
        <v>1</v>
      </c>
      <c r="AB32" s="249">
        <v>1</v>
      </c>
      <c r="AC32" s="249">
        <v>1</v>
      </c>
      <c r="AZ32" s="249">
        <v>1</v>
      </c>
      <c r="BA32" s="249">
        <f>IF(AZ32=1,G32,0)</f>
        <v>0</v>
      </c>
      <c r="BB32" s="249">
        <f>IF(AZ32=2,G32,0)</f>
        <v>0</v>
      </c>
      <c r="BC32" s="249">
        <f>IF(AZ32=3,G32,0)</f>
        <v>0</v>
      </c>
      <c r="BD32" s="249">
        <f>IF(AZ32=4,G32,0)</f>
        <v>0</v>
      </c>
      <c r="BE32" s="249">
        <f>IF(AZ32=5,G32,0)</f>
        <v>0</v>
      </c>
      <c r="CA32" s="280">
        <v>1</v>
      </c>
      <c r="CB32" s="280">
        <v>1</v>
      </c>
    </row>
    <row r="33" spans="1:15" ht="12.75">
      <c r="A33" s="289"/>
      <c r="B33" s="290"/>
      <c r="C33" s="291" t="s">
        <v>151</v>
      </c>
      <c r="D33" s="292"/>
      <c r="E33" s="292"/>
      <c r="F33" s="292"/>
      <c r="G33" s="293"/>
      <c r="I33" s="294"/>
      <c r="K33" s="294"/>
      <c r="L33" s="295" t="s">
        <v>151</v>
      </c>
      <c r="O33" s="280">
        <v>3</v>
      </c>
    </row>
    <row r="34" spans="1:15" ht="12.75">
      <c r="A34" s="289"/>
      <c r="B34" s="290"/>
      <c r="C34" s="291" t="s">
        <v>167</v>
      </c>
      <c r="D34" s="292"/>
      <c r="E34" s="292"/>
      <c r="F34" s="292"/>
      <c r="G34" s="293"/>
      <c r="I34" s="294"/>
      <c r="K34" s="294"/>
      <c r="L34" s="295" t="s">
        <v>167</v>
      </c>
      <c r="O34" s="280">
        <v>3</v>
      </c>
    </row>
    <row r="35" spans="1:15" ht="12.75">
      <c r="A35" s="289"/>
      <c r="B35" s="296"/>
      <c r="C35" s="297" t="s">
        <v>148</v>
      </c>
      <c r="D35" s="298"/>
      <c r="E35" s="299">
        <v>498.6</v>
      </c>
      <c r="F35" s="300"/>
      <c r="G35" s="301"/>
      <c r="H35" s="302"/>
      <c r="I35" s="294"/>
      <c r="J35" s="303"/>
      <c r="K35" s="294"/>
      <c r="M35" s="295" t="s">
        <v>148</v>
      </c>
      <c r="O35" s="280"/>
    </row>
    <row r="36" spans="1:80" ht="12.75">
      <c r="A36" s="281">
        <v>11</v>
      </c>
      <c r="B36" s="282" t="s">
        <v>168</v>
      </c>
      <c r="C36" s="283" t="s">
        <v>169</v>
      </c>
      <c r="D36" s="284" t="s">
        <v>146</v>
      </c>
      <c r="E36" s="285">
        <v>114</v>
      </c>
      <c r="F36" s="285">
        <v>0</v>
      </c>
      <c r="G36" s="286">
        <f>E36*F36</f>
        <v>0</v>
      </c>
      <c r="H36" s="287">
        <v>0</v>
      </c>
      <c r="I36" s="288">
        <f>E36*H36</f>
        <v>0</v>
      </c>
      <c r="J36" s="287">
        <v>0</v>
      </c>
      <c r="K36" s="288">
        <f>E36*J36</f>
        <v>0</v>
      </c>
      <c r="O36" s="280">
        <v>2</v>
      </c>
      <c r="AA36" s="249">
        <v>2</v>
      </c>
      <c r="AB36" s="249">
        <v>1</v>
      </c>
      <c r="AC36" s="249">
        <v>1</v>
      </c>
      <c r="AZ36" s="249">
        <v>1</v>
      </c>
      <c r="BA36" s="249">
        <f>IF(AZ36=1,G36,0)</f>
        <v>0</v>
      </c>
      <c r="BB36" s="249">
        <f>IF(AZ36=2,G36,0)</f>
        <v>0</v>
      </c>
      <c r="BC36" s="249">
        <f>IF(AZ36=3,G36,0)</f>
        <v>0</v>
      </c>
      <c r="BD36" s="249">
        <f>IF(AZ36=4,G36,0)</f>
        <v>0</v>
      </c>
      <c r="BE36" s="249">
        <f>IF(AZ36=5,G36,0)</f>
        <v>0</v>
      </c>
      <c r="CA36" s="280">
        <v>2</v>
      </c>
      <c r="CB36" s="280">
        <v>1</v>
      </c>
    </row>
    <row r="37" spans="1:15" ht="12.75">
      <c r="A37" s="289"/>
      <c r="B37" s="290"/>
      <c r="C37" s="291" t="s">
        <v>170</v>
      </c>
      <c r="D37" s="292"/>
      <c r="E37" s="292"/>
      <c r="F37" s="292"/>
      <c r="G37" s="293"/>
      <c r="I37" s="294"/>
      <c r="K37" s="294"/>
      <c r="L37" s="295" t="s">
        <v>170</v>
      </c>
      <c r="O37" s="280">
        <v>3</v>
      </c>
    </row>
    <row r="38" spans="1:15" ht="12.75">
      <c r="A38" s="289"/>
      <c r="B38" s="296"/>
      <c r="C38" s="297" t="s">
        <v>171</v>
      </c>
      <c r="D38" s="298"/>
      <c r="E38" s="299">
        <v>114</v>
      </c>
      <c r="F38" s="300"/>
      <c r="G38" s="301"/>
      <c r="H38" s="302"/>
      <c r="I38" s="294"/>
      <c r="J38" s="303"/>
      <c r="K38" s="294"/>
      <c r="M38" s="295" t="s">
        <v>171</v>
      </c>
      <c r="O38" s="280"/>
    </row>
    <row r="39" spans="1:80" ht="22.5">
      <c r="A39" s="281">
        <v>12</v>
      </c>
      <c r="B39" s="282" t="s">
        <v>172</v>
      </c>
      <c r="C39" s="283" t="s">
        <v>173</v>
      </c>
      <c r="D39" s="284" t="s">
        <v>174</v>
      </c>
      <c r="E39" s="285">
        <v>570</v>
      </c>
      <c r="F39" s="285">
        <v>0</v>
      </c>
      <c r="G39" s="286">
        <f>E39*F39</f>
        <v>0</v>
      </c>
      <c r="H39" s="287">
        <v>3E-05</v>
      </c>
      <c r="I39" s="288">
        <f>E39*H39</f>
        <v>0.0171</v>
      </c>
      <c r="J39" s="287">
        <v>0</v>
      </c>
      <c r="K39" s="288">
        <f>E39*J39</f>
        <v>0</v>
      </c>
      <c r="O39" s="280">
        <v>2</v>
      </c>
      <c r="AA39" s="249">
        <v>2</v>
      </c>
      <c r="AB39" s="249">
        <v>1</v>
      </c>
      <c r="AC39" s="249">
        <v>1</v>
      </c>
      <c r="AZ39" s="249">
        <v>1</v>
      </c>
      <c r="BA39" s="249">
        <f>IF(AZ39=1,G39,0)</f>
        <v>0</v>
      </c>
      <c r="BB39" s="249">
        <f>IF(AZ39=2,G39,0)</f>
        <v>0</v>
      </c>
      <c r="BC39" s="249">
        <f>IF(AZ39=3,G39,0)</f>
        <v>0</v>
      </c>
      <c r="BD39" s="249">
        <f>IF(AZ39=4,G39,0)</f>
        <v>0</v>
      </c>
      <c r="BE39" s="249">
        <f>IF(AZ39=5,G39,0)</f>
        <v>0</v>
      </c>
      <c r="CA39" s="280">
        <v>2</v>
      </c>
      <c r="CB39" s="280">
        <v>1</v>
      </c>
    </row>
    <row r="40" spans="1:80" ht="22.5">
      <c r="A40" s="281">
        <v>13</v>
      </c>
      <c r="B40" s="282" t="s">
        <v>175</v>
      </c>
      <c r="C40" s="283" t="s">
        <v>176</v>
      </c>
      <c r="D40" s="284" t="s">
        <v>141</v>
      </c>
      <c r="E40" s="285">
        <v>5</v>
      </c>
      <c r="F40" s="285">
        <v>0</v>
      </c>
      <c r="G40" s="286">
        <f>E40*F40</f>
        <v>0</v>
      </c>
      <c r="H40" s="287">
        <v>0.02758</v>
      </c>
      <c r="I40" s="288">
        <f>E40*H40</f>
        <v>0.1379</v>
      </c>
      <c r="J40" s="287">
        <v>0</v>
      </c>
      <c r="K40" s="288">
        <f>E40*J40</f>
        <v>0</v>
      </c>
      <c r="O40" s="280">
        <v>2</v>
      </c>
      <c r="AA40" s="249">
        <v>2</v>
      </c>
      <c r="AB40" s="249">
        <v>1</v>
      </c>
      <c r="AC40" s="249">
        <v>1</v>
      </c>
      <c r="AZ40" s="249">
        <v>1</v>
      </c>
      <c r="BA40" s="249">
        <f>IF(AZ40=1,G40,0)</f>
        <v>0</v>
      </c>
      <c r="BB40" s="249">
        <f>IF(AZ40=2,G40,0)</f>
        <v>0</v>
      </c>
      <c r="BC40" s="249">
        <f>IF(AZ40=3,G40,0)</f>
        <v>0</v>
      </c>
      <c r="BD40" s="249">
        <f>IF(AZ40=4,G40,0)</f>
        <v>0</v>
      </c>
      <c r="BE40" s="249">
        <f>IF(AZ40=5,G40,0)</f>
        <v>0</v>
      </c>
      <c r="CA40" s="280">
        <v>2</v>
      </c>
      <c r="CB40" s="280">
        <v>1</v>
      </c>
    </row>
    <row r="41" spans="1:15" ht="12.75">
      <c r="A41" s="289"/>
      <c r="B41" s="290"/>
      <c r="C41" s="291" t="s">
        <v>177</v>
      </c>
      <c r="D41" s="292"/>
      <c r="E41" s="292"/>
      <c r="F41" s="292"/>
      <c r="G41" s="293"/>
      <c r="I41" s="294"/>
      <c r="K41" s="294"/>
      <c r="L41" s="295" t="s">
        <v>177</v>
      </c>
      <c r="O41" s="280">
        <v>3</v>
      </c>
    </row>
    <row r="42" spans="1:80" ht="12.75">
      <c r="A42" s="281">
        <v>14</v>
      </c>
      <c r="B42" s="282" t="s">
        <v>178</v>
      </c>
      <c r="C42" s="283" t="s">
        <v>179</v>
      </c>
      <c r="D42" s="284" t="s">
        <v>146</v>
      </c>
      <c r="E42" s="285">
        <v>498.6</v>
      </c>
      <c r="F42" s="285">
        <v>0</v>
      </c>
      <c r="G42" s="286">
        <f>E42*F42</f>
        <v>0</v>
      </c>
      <c r="H42" s="287">
        <v>0</v>
      </c>
      <c r="I42" s="288">
        <f>E42*H42</f>
        <v>0</v>
      </c>
      <c r="J42" s="287"/>
      <c r="K42" s="288">
        <f>E42*J42</f>
        <v>0</v>
      </c>
      <c r="O42" s="280">
        <v>2</v>
      </c>
      <c r="AA42" s="249">
        <v>12</v>
      </c>
      <c r="AB42" s="249">
        <v>0</v>
      </c>
      <c r="AC42" s="249">
        <v>1</v>
      </c>
      <c r="AZ42" s="249">
        <v>1</v>
      </c>
      <c r="BA42" s="249">
        <f>IF(AZ42=1,G42,0)</f>
        <v>0</v>
      </c>
      <c r="BB42" s="249">
        <f>IF(AZ42=2,G42,0)</f>
        <v>0</v>
      </c>
      <c r="BC42" s="249">
        <f>IF(AZ42=3,G42,0)</f>
        <v>0</v>
      </c>
      <c r="BD42" s="249">
        <f>IF(AZ42=4,G42,0)</f>
        <v>0</v>
      </c>
      <c r="BE42" s="249">
        <f>IF(AZ42=5,G42,0)</f>
        <v>0</v>
      </c>
      <c r="CA42" s="280">
        <v>12</v>
      </c>
      <c r="CB42" s="280">
        <v>0</v>
      </c>
    </row>
    <row r="43" spans="1:15" ht="12.75">
      <c r="A43" s="289"/>
      <c r="B43" s="296"/>
      <c r="C43" s="297" t="s">
        <v>148</v>
      </c>
      <c r="D43" s="298"/>
      <c r="E43" s="299">
        <v>498.6</v>
      </c>
      <c r="F43" s="300"/>
      <c r="G43" s="301"/>
      <c r="H43" s="302"/>
      <c r="I43" s="294"/>
      <c r="J43" s="303"/>
      <c r="K43" s="294"/>
      <c r="M43" s="295" t="s">
        <v>148</v>
      </c>
      <c r="O43" s="280"/>
    </row>
    <row r="44" spans="1:57" ht="12.75">
      <c r="A44" s="304"/>
      <c r="B44" s="305" t="s">
        <v>96</v>
      </c>
      <c r="C44" s="306" t="s">
        <v>138</v>
      </c>
      <c r="D44" s="307"/>
      <c r="E44" s="308"/>
      <c r="F44" s="309"/>
      <c r="G44" s="310">
        <f>SUM(G7:G43)</f>
        <v>0</v>
      </c>
      <c r="H44" s="311"/>
      <c r="I44" s="312">
        <f>SUM(I7:I43)</f>
        <v>0.17385</v>
      </c>
      <c r="J44" s="311"/>
      <c r="K44" s="312">
        <f>SUM(K7:K43)</f>
        <v>0</v>
      </c>
      <c r="O44" s="280">
        <v>4</v>
      </c>
      <c r="BA44" s="313">
        <f>SUM(BA7:BA43)</f>
        <v>0</v>
      </c>
      <c r="BB44" s="313">
        <f>SUM(BB7:BB43)</f>
        <v>0</v>
      </c>
      <c r="BC44" s="313">
        <f>SUM(BC7:BC43)</f>
        <v>0</v>
      </c>
      <c r="BD44" s="313">
        <f>SUM(BD7:BD43)</f>
        <v>0</v>
      </c>
      <c r="BE44" s="313">
        <f>SUM(BE7:BE43)</f>
        <v>0</v>
      </c>
    </row>
    <row r="45" spans="1:15" ht="12.75">
      <c r="A45" s="270" t="s">
        <v>93</v>
      </c>
      <c r="B45" s="271" t="s">
        <v>180</v>
      </c>
      <c r="C45" s="272" t="s">
        <v>181</v>
      </c>
      <c r="D45" s="273"/>
      <c r="E45" s="274"/>
      <c r="F45" s="274"/>
      <c r="G45" s="275"/>
      <c r="H45" s="276"/>
      <c r="I45" s="277"/>
      <c r="J45" s="278"/>
      <c r="K45" s="279"/>
      <c r="O45" s="280">
        <v>1</v>
      </c>
    </row>
    <row r="46" spans="1:80" ht="12.75">
      <c r="A46" s="281">
        <v>15</v>
      </c>
      <c r="B46" s="282" t="s">
        <v>183</v>
      </c>
      <c r="C46" s="283" t="s">
        <v>184</v>
      </c>
      <c r="D46" s="284" t="s">
        <v>185</v>
      </c>
      <c r="E46" s="285">
        <v>252</v>
      </c>
      <c r="F46" s="285">
        <v>0</v>
      </c>
      <c r="G46" s="286">
        <f>E46*F46</f>
        <v>0</v>
      </c>
      <c r="H46" s="287">
        <v>0.22107</v>
      </c>
      <c r="I46" s="288">
        <f>E46*H46</f>
        <v>55.70964</v>
      </c>
      <c r="J46" s="287">
        <v>0</v>
      </c>
      <c r="K46" s="288">
        <f>E46*J46</f>
        <v>0</v>
      </c>
      <c r="O46" s="280">
        <v>2</v>
      </c>
      <c r="AA46" s="249">
        <v>1</v>
      </c>
      <c r="AB46" s="249">
        <v>1</v>
      </c>
      <c r="AC46" s="249">
        <v>1</v>
      </c>
      <c r="AZ46" s="249">
        <v>1</v>
      </c>
      <c r="BA46" s="249">
        <f>IF(AZ46=1,G46,0)</f>
        <v>0</v>
      </c>
      <c r="BB46" s="249">
        <f>IF(AZ46=2,G46,0)</f>
        <v>0</v>
      </c>
      <c r="BC46" s="249">
        <f>IF(AZ46=3,G46,0)</f>
        <v>0</v>
      </c>
      <c r="BD46" s="249">
        <f>IF(AZ46=4,G46,0)</f>
        <v>0</v>
      </c>
      <c r="BE46" s="249">
        <f>IF(AZ46=5,G46,0)</f>
        <v>0</v>
      </c>
      <c r="CA46" s="280">
        <v>1</v>
      </c>
      <c r="CB46" s="280">
        <v>1</v>
      </c>
    </row>
    <row r="47" spans="1:80" ht="12.75">
      <c r="A47" s="281">
        <v>16</v>
      </c>
      <c r="B47" s="282" t="s">
        <v>186</v>
      </c>
      <c r="C47" s="283" t="s">
        <v>187</v>
      </c>
      <c r="D47" s="284" t="s">
        <v>174</v>
      </c>
      <c r="E47" s="285">
        <v>428.4</v>
      </c>
      <c r="F47" s="285">
        <v>0</v>
      </c>
      <c r="G47" s="286">
        <f>E47*F47</f>
        <v>0</v>
      </c>
      <c r="H47" s="287">
        <v>0.00018</v>
      </c>
      <c r="I47" s="288">
        <f>E47*H47</f>
        <v>0.077112</v>
      </c>
      <c r="J47" s="287">
        <v>0</v>
      </c>
      <c r="K47" s="288">
        <f>E47*J47</f>
        <v>0</v>
      </c>
      <c r="O47" s="280">
        <v>2</v>
      </c>
      <c r="AA47" s="249">
        <v>1</v>
      </c>
      <c r="AB47" s="249">
        <v>1</v>
      </c>
      <c r="AC47" s="249">
        <v>1</v>
      </c>
      <c r="AZ47" s="249">
        <v>1</v>
      </c>
      <c r="BA47" s="249">
        <f>IF(AZ47=1,G47,0)</f>
        <v>0</v>
      </c>
      <c r="BB47" s="249">
        <f>IF(AZ47=2,G47,0)</f>
        <v>0</v>
      </c>
      <c r="BC47" s="249">
        <f>IF(AZ47=3,G47,0)</f>
        <v>0</v>
      </c>
      <c r="BD47" s="249">
        <f>IF(AZ47=4,G47,0)</f>
        <v>0</v>
      </c>
      <c r="BE47" s="249">
        <f>IF(AZ47=5,G47,0)</f>
        <v>0</v>
      </c>
      <c r="CA47" s="280">
        <v>1</v>
      </c>
      <c r="CB47" s="280">
        <v>1</v>
      </c>
    </row>
    <row r="48" spans="1:15" ht="12.75">
      <c r="A48" s="289"/>
      <c r="B48" s="296"/>
      <c r="C48" s="297" t="s">
        <v>188</v>
      </c>
      <c r="D48" s="298"/>
      <c r="E48" s="299">
        <v>428.4</v>
      </c>
      <c r="F48" s="300"/>
      <c r="G48" s="301"/>
      <c r="H48" s="302"/>
      <c r="I48" s="294"/>
      <c r="J48" s="303"/>
      <c r="K48" s="294"/>
      <c r="M48" s="295" t="s">
        <v>188</v>
      </c>
      <c r="O48" s="280"/>
    </row>
    <row r="49" spans="1:80" ht="12.75">
      <c r="A49" s="281">
        <v>17</v>
      </c>
      <c r="B49" s="282" t="s">
        <v>189</v>
      </c>
      <c r="C49" s="283" t="s">
        <v>190</v>
      </c>
      <c r="D49" s="284" t="s">
        <v>174</v>
      </c>
      <c r="E49" s="285">
        <v>75.6</v>
      </c>
      <c r="F49" s="285">
        <v>0</v>
      </c>
      <c r="G49" s="286">
        <f>E49*F49</f>
        <v>0</v>
      </c>
      <c r="H49" s="287">
        <v>0</v>
      </c>
      <c r="I49" s="288">
        <f>E49*H49</f>
        <v>0</v>
      </c>
      <c r="J49" s="287"/>
      <c r="K49" s="288">
        <f>E49*J49</f>
        <v>0</v>
      </c>
      <c r="O49" s="280">
        <v>2</v>
      </c>
      <c r="AA49" s="249">
        <v>12</v>
      </c>
      <c r="AB49" s="249">
        <v>0</v>
      </c>
      <c r="AC49" s="249">
        <v>3</v>
      </c>
      <c r="AZ49" s="249">
        <v>1</v>
      </c>
      <c r="BA49" s="249">
        <f>IF(AZ49=1,G49,0)</f>
        <v>0</v>
      </c>
      <c r="BB49" s="249">
        <f>IF(AZ49=2,G49,0)</f>
        <v>0</v>
      </c>
      <c r="BC49" s="249">
        <f>IF(AZ49=3,G49,0)</f>
        <v>0</v>
      </c>
      <c r="BD49" s="249">
        <f>IF(AZ49=4,G49,0)</f>
        <v>0</v>
      </c>
      <c r="BE49" s="249">
        <f>IF(AZ49=5,G49,0)</f>
        <v>0</v>
      </c>
      <c r="CA49" s="280">
        <v>12</v>
      </c>
      <c r="CB49" s="280">
        <v>0</v>
      </c>
    </row>
    <row r="50" spans="1:15" ht="12.75">
      <c r="A50" s="289"/>
      <c r="B50" s="296"/>
      <c r="C50" s="297" t="s">
        <v>191</v>
      </c>
      <c r="D50" s="298"/>
      <c r="E50" s="299">
        <v>75.6</v>
      </c>
      <c r="F50" s="300"/>
      <c r="G50" s="301"/>
      <c r="H50" s="302"/>
      <c r="I50" s="294"/>
      <c r="J50" s="303"/>
      <c r="K50" s="294"/>
      <c r="M50" s="295" t="s">
        <v>191</v>
      </c>
      <c r="O50" s="280"/>
    </row>
    <row r="51" spans="1:80" ht="12.75">
      <c r="A51" s="281">
        <v>18</v>
      </c>
      <c r="B51" s="282" t="s">
        <v>192</v>
      </c>
      <c r="C51" s="283" t="s">
        <v>193</v>
      </c>
      <c r="D51" s="284" t="s">
        <v>185</v>
      </c>
      <c r="E51" s="285">
        <v>252</v>
      </c>
      <c r="F51" s="285">
        <v>0</v>
      </c>
      <c r="G51" s="286">
        <f>E51*F51</f>
        <v>0</v>
      </c>
      <c r="H51" s="287">
        <v>0.00048</v>
      </c>
      <c r="I51" s="288">
        <f>E51*H51</f>
        <v>0.12096</v>
      </c>
      <c r="J51" s="287"/>
      <c r="K51" s="288">
        <f>E51*J51</f>
        <v>0</v>
      </c>
      <c r="O51" s="280">
        <v>2</v>
      </c>
      <c r="AA51" s="249">
        <v>12</v>
      </c>
      <c r="AB51" s="249">
        <v>0</v>
      </c>
      <c r="AC51" s="249">
        <v>4</v>
      </c>
      <c r="AZ51" s="249">
        <v>1</v>
      </c>
      <c r="BA51" s="249">
        <f>IF(AZ51=1,G51,0)</f>
        <v>0</v>
      </c>
      <c r="BB51" s="249">
        <f>IF(AZ51=2,G51,0)</f>
        <v>0</v>
      </c>
      <c r="BC51" s="249">
        <f>IF(AZ51=3,G51,0)</f>
        <v>0</v>
      </c>
      <c r="BD51" s="249">
        <f>IF(AZ51=4,G51,0)</f>
        <v>0</v>
      </c>
      <c r="BE51" s="249">
        <f>IF(AZ51=5,G51,0)</f>
        <v>0</v>
      </c>
      <c r="CA51" s="280">
        <v>12</v>
      </c>
      <c r="CB51" s="280">
        <v>0</v>
      </c>
    </row>
    <row r="52" spans="1:15" ht="12.75">
      <c r="A52" s="289"/>
      <c r="B52" s="290"/>
      <c r="C52" s="291" t="s">
        <v>194</v>
      </c>
      <c r="D52" s="292"/>
      <c r="E52" s="292"/>
      <c r="F52" s="292"/>
      <c r="G52" s="293"/>
      <c r="I52" s="294"/>
      <c r="K52" s="294"/>
      <c r="L52" s="295" t="s">
        <v>194</v>
      </c>
      <c r="O52" s="280">
        <v>3</v>
      </c>
    </row>
    <row r="53" spans="1:15" ht="12.75">
      <c r="A53" s="289"/>
      <c r="B53" s="290"/>
      <c r="C53" s="291" t="s">
        <v>195</v>
      </c>
      <c r="D53" s="292"/>
      <c r="E53" s="292"/>
      <c r="F53" s="292"/>
      <c r="G53" s="293"/>
      <c r="I53" s="294"/>
      <c r="K53" s="294"/>
      <c r="L53" s="295" t="s">
        <v>195</v>
      </c>
      <c r="O53" s="280">
        <v>3</v>
      </c>
    </row>
    <row r="54" spans="1:80" ht="22.5">
      <c r="A54" s="281">
        <v>19</v>
      </c>
      <c r="B54" s="282" t="s">
        <v>196</v>
      </c>
      <c r="C54" s="283" t="s">
        <v>197</v>
      </c>
      <c r="D54" s="284" t="s">
        <v>146</v>
      </c>
      <c r="E54" s="285">
        <v>28.2608</v>
      </c>
      <c r="F54" s="285">
        <v>0</v>
      </c>
      <c r="G54" s="286">
        <f>E54*F54</f>
        <v>0</v>
      </c>
      <c r="H54" s="287">
        <v>1.7034</v>
      </c>
      <c r="I54" s="288">
        <f>E54*H54</f>
        <v>48.13944672</v>
      </c>
      <c r="J54" s="287"/>
      <c r="K54" s="288">
        <f>E54*J54</f>
        <v>0</v>
      </c>
      <c r="O54" s="280">
        <v>2</v>
      </c>
      <c r="AA54" s="249">
        <v>12</v>
      </c>
      <c r="AB54" s="249">
        <v>0</v>
      </c>
      <c r="AC54" s="249">
        <v>5</v>
      </c>
      <c r="AZ54" s="249">
        <v>1</v>
      </c>
      <c r="BA54" s="249">
        <f>IF(AZ54=1,G54,0)</f>
        <v>0</v>
      </c>
      <c r="BB54" s="249">
        <f>IF(AZ54=2,G54,0)</f>
        <v>0</v>
      </c>
      <c r="BC54" s="249">
        <f>IF(AZ54=3,G54,0)</f>
        <v>0</v>
      </c>
      <c r="BD54" s="249">
        <f>IF(AZ54=4,G54,0)</f>
        <v>0</v>
      </c>
      <c r="BE54" s="249">
        <f>IF(AZ54=5,G54,0)</f>
        <v>0</v>
      </c>
      <c r="CA54" s="280">
        <v>12</v>
      </c>
      <c r="CB54" s="280">
        <v>0</v>
      </c>
    </row>
    <row r="55" spans="1:15" ht="12.75">
      <c r="A55" s="289"/>
      <c r="B55" s="296"/>
      <c r="C55" s="297" t="s">
        <v>198</v>
      </c>
      <c r="D55" s="298"/>
      <c r="E55" s="299">
        <v>30.24</v>
      </c>
      <c r="F55" s="300"/>
      <c r="G55" s="301"/>
      <c r="H55" s="302"/>
      <c r="I55" s="294"/>
      <c r="J55" s="303"/>
      <c r="K55" s="294"/>
      <c r="M55" s="295" t="s">
        <v>198</v>
      </c>
      <c r="O55" s="280"/>
    </row>
    <row r="56" spans="1:15" ht="12.75">
      <c r="A56" s="289"/>
      <c r="B56" s="296"/>
      <c r="C56" s="297" t="s">
        <v>199</v>
      </c>
      <c r="D56" s="298"/>
      <c r="E56" s="299">
        <v>-1.9792</v>
      </c>
      <c r="F56" s="300"/>
      <c r="G56" s="301"/>
      <c r="H56" s="302"/>
      <c r="I56" s="294"/>
      <c r="J56" s="303"/>
      <c r="K56" s="294"/>
      <c r="M56" s="295" t="s">
        <v>199</v>
      </c>
      <c r="O56" s="280"/>
    </row>
    <row r="57" spans="1:80" ht="12.75">
      <c r="A57" s="281">
        <v>20</v>
      </c>
      <c r="B57" s="282" t="s">
        <v>200</v>
      </c>
      <c r="C57" s="283" t="s">
        <v>201</v>
      </c>
      <c r="D57" s="284" t="s">
        <v>174</v>
      </c>
      <c r="E57" s="285">
        <v>428.4</v>
      </c>
      <c r="F57" s="285">
        <v>0</v>
      </c>
      <c r="G57" s="286">
        <f>E57*F57</f>
        <v>0</v>
      </c>
      <c r="H57" s="287">
        <v>0.00023</v>
      </c>
      <c r="I57" s="288">
        <f>E57*H57</f>
        <v>0.098532</v>
      </c>
      <c r="J57" s="287"/>
      <c r="K57" s="288">
        <f>E57*J57</f>
        <v>0</v>
      </c>
      <c r="O57" s="280">
        <v>2</v>
      </c>
      <c r="AA57" s="249">
        <v>3</v>
      </c>
      <c r="AB57" s="249">
        <v>1</v>
      </c>
      <c r="AC57" s="249">
        <v>67352027</v>
      </c>
      <c r="AZ57" s="249">
        <v>1</v>
      </c>
      <c r="BA57" s="249">
        <f>IF(AZ57=1,G57,0)</f>
        <v>0</v>
      </c>
      <c r="BB57" s="249">
        <f>IF(AZ57=2,G57,0)</f>
        <v>0</v>
      </c>
      <c r="BC57" s="249">
        <f>IF(AZ57=3,G57,0)</f>
        <v>0</v>
      </c>
      <c r="BD57" s="249">
        <f>IF(AZ57=4,G57,0)</f>
        <v>0</v>
      </c>
      <c r="BE57" s="249">
        <f>IF(AZ57=5,G57,0)</f>
        <v>0</v>
      </c>
      <c r="CA57" s="280">
        <v>3</v>
      </c>
      <c r="CB57" s="280">
        <v>1</v>
      </c>
    </row>
    <row r="58" spans="1:15" ht="12.75">
      <c r="A58" s="289"/>
      <c r="B58" s="296"/>
      <c r="C58" s="297" t="s">
        <v>188</v>
      </c>
      <c r="D58" s="298"/>
      <c r="E58" s="299">
        <v>428.4</v>
      </c>
      <c r="F58" s="300"/>
      <c r="G58" s="301"/>
      <c r="H58" s="302"/>
      <c r="I58" s="294"/>
      <c r="J58" s="303"/>
      <c r="K58" s="294"/>
      <c r="M58" s="295" t="s">
        <v>188</v>
      </c>
      <c r="O58" s="280"/>
    </row>
    <row r="59" spans="1:57" ht="12.75">
      <c r="A59" s="304"/>
      <c r="B59" s="305" t="s">
        <v>96</v>
      </c>
      <c r="C59" s="306" t="s">
        <v>182</v>
      </c>
      <c r="D59" s="307"/>
      <c r="E59" s="308"/>
      <c r="F59" s="309"/>
      <c r="G59" s="310">
        <f>SUM(G45:G58)</f>
        <v>0</v>
      </c>
      <c r="H59" s="311"/>
      <c r="I59" s="312">
        <f>SUM(I45:I58)</f>
        <v>104.14569072</v>
      </c>
      <c r="J59" s="311"/>
      <c r="K59" s="312">
        <f>SUM(K45:K58)</f>
        <v>0</v>
      </c>
      <c r="O59" s="280">
        <v>4</v>
      </c>
      <c r="BA59" s="313">
        <f>SUM(BA45:BA58)</f>
        <v>0</v>
      </c>
      <c r="BB59" s="313">
        <f>SUM(BB45:BB58)</f>
        <v>0</v>
      </c>
      <c r="BC59" s="313">
        <f>SUM(BC45:BC58)</f>
        <v>0</v>
      </c>
      <c r="BD59" s="313">
        <f>SUM(BD45:BD58)</f>
        <v>0</v>
      </c>
      <c r="BE59" s="313">
        <f>SUM(BE45:BE58)</f>
        <v>0</v>
      </c>
    </row>
    <row r="60" spans="1:15" ht="12.75">
      <c r="A60" s="270" t="s">
        <v>93</v>
      </c>
      <c r="B60" s="271" t="s">
        <v>202</v>
      </c>
      <c r="C60" s="272" t="s">
        <v>203</v>
      </c>
      <c r="D60" s="273"/>
      <c r="E60" s="274"/>
      <c r="F60" s="274"/>
      <c r="G60" s="275"/>
      <c r="H60" s="276"/>
      <c r="I60" s="277"/>
      <c r="J60" s="278"/>
      <c r="K60" s="279"/>
      <c r="O60" s="280">
        <v>1</v>
      </c>
    </row>
    <row r="61" spans="1:80" ht="12.75">
      <c r="A61" s="281">
        <v>21</v>
      </c>
      <c r="B61" s="282" t="s">
        <v>205</v>
      </c>
      <c r="C61" s="283" t="s">
        <v>206</v>
      </c>
      <c r="D61" s="284" t="s">
        <v>174</v>
      </c>
      <c r="E61" s="285">
        <v>628</v>
      </c>
      <c r="F61" s="285">
        <v>0</v>
      </c>
      <c r="G61" s="286">
        <f>E61*F61</f>
        <v>0</v>
      </c>
      <c r="H61" s="287">
        <v>0.08096</v>
      </c>
      <c r="I61" s="288">
        <f>E61*H61</f>
        <v>50.84288</v>
      </c>
      <c r="J61" s="287">
        <v>0</v>
      </c>
      <c r="K61" s="288">
        <f>E61*J61</f>
        <v>0</v>
      </c>
      <c r="O61" s="280">
        <v>2</v>
      </c>
      <c r="AA61" s="249">
        <v>1</v>
      </c>
      <c r="AB61" s="249">
        <v>1</v>
      </c>
      <c r="AC61" s="249">
        <v>1</v>
      </c>
      <c r="AZ61" s="249">
        <v>1</v>
      </c>
      <c r="BA61" s="249">
        <f>IF(AZ61=1,G61,0)</f>
        <v>0</v>
      </c>
      <c r="BB61" s="249">
        <f>IF(AZ61=2,G61,0)</f>
        <v>0</v>
      </c>
      <c r="BC61" s="249">
        <f>IF(AZ61=3,G61,0)</f>
        <v>0</v>
      </c>
      <c r="BD61" s="249">
        <f>IF(AZ61=4,G61,0)</f>
        <v>0</v>
      </c>
      <c r="BE61" s="249">
        <f>IF(AZ61=5,G61,0)</f>
        <v>0</v>
      </c>
      <c r="CA61" s="280">
        <v>1</v>
      </c>
      <c r="CB61" s="280">
        <v>1</v>
      </c>
    </row>
    <row r="62" spans="1:15" ht="12.75">
      <c r="A62" s="289"/>
      <c r="B62" s="290"/>
      <c r="C62" s="291" t="s">
        <v>207</v>
      </c>
      <c r="D62" s="292"/>
      <c r="E62" s="292"/>
      <c r="F62" s="292"/>
      <c r="G62" s="293"/>
      <c r="I62" s="294"/>
      <c r="K62" s="294"/>
      <c r="L62" s="295" t="s">
        <v>207</v>
      </c>
      <c r="O62" s="280">
        <v>3</v>
      </c>
    </row>
    <row r="63" spans="1:15" ht="12.75">
      <c r="A63" s="289"/>
      <c r="B63" s="296"/>
      <c r="C63" s="297" t="s">
        <v>208</v>
      </c>
      <c r="D63" s="298"/>
      <c r="E63" s="299">
        <v>344</v>
      </c>
      <c r="F63" s="300"/>
      <c r="G63" s="301"/>
      <c r="H63" s="302"/>
      <c r="I63" s="294"/>
      <c r="J63" s="303"/>
      <c r="K63" s="294"/>
      <c r="M63" s="295" t="s">
        <v>208</v>
      </c>
      <c r="O63" s="280"/>
    </row>
    <row r="64" spans="1:15" ht="12.75">
      <c r="A64" s="289"/>
      <c r="B64" s="296"/>
      <c r="C64" s="297" t="s">
        <v>209</v>
      </c>
      <c r="D64" s="298"/>
      <c r="E64" s="299">
        <v>284</v>
      </c>
      <c r="F64" s="300"/>
      <c r="G64" s="301"/>
      <c r="H64" s="302"/>
      <c r="I64" s="294"/>
      <c r="J64" s="303"/>
      <c r="K64" s="294"/>
      <c r="M64" s="295" t="s">
        <v>209</v>
      </c>
      <c r="O64" s="280"/>
    </row>
    <row r="65" spans="1:80" ht="12.75">
      <c r="A65" s="281">
        <v>22</v>
      </c>
      <c r="B65" s="282" t="s">
        <v>210</v>
      </c>
      <c r="C65" s="283" t="s">
        <v>211</v>
      </c>
      <c r="D65" s="284" t="s">
        <v>174</v>
      </c>
      <c r="E65" s="285">
        <v>31</v>
      </c>
      <c r="F65" s="285">
        <v>0</v>
      </c>
      <c r="G65" s="286">
        <f>E65*F65</f>
        <v>0</v>
      </c>
      <c r="H65" s="287">
        <v>0.08096</v>
      </c>
      <c r="I65" s="288">
        <f>E65*H65</f>
        <v>2.50976</v>
      </c>
      <c r="J65" s="287">
        <v>0</v>
      </c>
      <c r="K65" s="288">
        <f>E65*J65</f>
        <v>0</v>
      </c>
      <c r="O65" s="280">
        <v>2</v>
      </c>
      <c r="AA65" s="249">
        <v>1</v>
      </c>
      <c r="AB65" s="249">
        <v>0</v>
      </c>
      <c r="AC65" s="249">
        <v>0</v>
      </c>
      <c r="AZ65" s="249">
        <v>1</v>
      </c>
      <c r="BA65" s="249">
        <f>IF(AZ65=1,G65,0)</f>
        <v>0</v>
      </c>
      <c r="BB65" s="249">
        <f>IF(AZ65=2,G65,0)</f>
        <v>0</v>
      </c>
      <c r="BC65" s="249">
        <f>IF(AZ65=3,G65,0)</f>
        <v>0</v>
      </c>
      <c r="BD65" s="249">
        <f>IF(AZ65=4,G65,0)</f>
        <v>0</v>
      </c>
      <c r="BE65" s="249">
        <f>IF(AZ65=5,G65,0)</f>
        <v>0</v>
      </c>
      <c r="CA65" s="280">
        <v>1</v>
      </c>
      <c r="CB65" s="280">
        <v>0</v>
      </c>
    </row>
    <row r="66" spans="1:15" ht="12.75">
      <c r="A66" s="289"/>
      <c r="B66" s="290"/>
      <c r="C66" s="291" t="s">
        <v>207</v>
      </c>
      <c r="D66" s="292"/>
      <c r="E66" s="292"/>
      <c r="F66" s="292"/>
      <c r="G66" s="293"/>
      <c r="I66" s="294"/>
      <c r="K66" s="294"/>
      <c r="L66" s="295" t="s">
        <v>207</v>
      </c>
      <c r="O66" s="280">
        <v>3</v>
      </c>
    </row>
    <row r="67" spans="1:15" ht="12.75">
      <c r="A67" s="289"/>
      <c r="B67" s="296"/>
      <c r="C67" s="297" t="s">
        <v>212</v>
      </c>
      <c r="D67" s="298"/>
      <c r="E67" s="299">
        <v>31</v>
      </c>
      <c r="F67" s="300"/>
      <c r="G67" s="301"/>
      <c r="H67" s="302"/>
      <c r="I67" s="294"/>
      <c r="J67" s="303"/>
      <c r="K67" s="294"/>
      <c r="M67" s="295" t="s">
        <v>212</v>
      </c>
      <c r="O67" s="280"/>
    </row>
    <row r="68" spans="1:80" ht="12.75">
      <c r="A68" s="281">
        <v>23</v>
      </c>
      <c r="B68" s="282" t="s">
        <v>213</v>
      </c>
      <c r="C68" s="283" t="s">
        <v>214</v>
      </c>
      <c r="D68" s="284" t="s">
        <v>174</v>
      </c>
      <c r="E68" s="285">
        <v>284</v>
      </c>
      <c r="F68" s="285">
        <v>0</v>
      </c>
      <c r="G68" s="286">
        <f>E68*F68</f>
        <v>0</v>
      </c>
      <c r="H68" s="287">
        <v>0.27994</v>
      </c>
      <c r="I68" s="288">
        <f>E68*H68</f>
        <v>79.50296</v>
      </c>
      <c r="J68" s="287">
        <v>0</v>
      </c>
      <c r="K68" s="288">
        <f>E68*J68</f>
        <v>0</v>
      </c>
      <c r="O68" s="280">
        <v>2</v>
      </c>
      <c r="AA68" s="249">
        <v>1</v>
      </c>
      <c r="AB68" s="249">
        <v>1</v>
      </c>
      <c r="AC68" s="249">
        <v>1</v>
      </c>
      <c r="AZ68" s="249">
        <v>1</v>
      </c>
      <c r="BA68" s="249">
        <f>IF(AZ68=1,G68,0)</f>
        <v>0</v>
      </c>
      <c r="BB68" s="249">
        <f>IF(AZ68=2,G68,0)</f>
        <v>0</v>
      </c>
      <c r="BC68" s="249">
        <f>IF(AZ68=3,G68,0)</f>
        <v>0</v>
      </c>
      <c r="BD68" s="249">
        <f>IF(AZ68=4,G68,0)</f>
        <v>0</v>
      </c>
      <c r="BE68" s="249">
        <f>IF(AZ68=5,G68,0)</f>
        <v>0</v>
      </c>
      <c r="CA68" s="280">
        <v>1</v>
      </c>
      <c r="CB68" s="280">
        <v>1</v>
      </c>
    </row>
    <row r="69" spans="1:15" ht="12.75">
      <c r="A69" s="289"/>
      <c r="B69" s="290"/>
      <c r="C69" s="291" t="s">
        <v>215</v>
      </c>
      <c r="D69" s="292"/>
      <c r="E69" s="292"/>
      <c r="F69" s="292"/>
      <c r="G69" s="293"/>
      <c r="I69" s="294"/>
      <c r="K69" s="294"/>
      <c r="L69" s="295" t="s">
        <v>215</v>
      </c>
      <c r="O69" s="280">
        <v>3</v>
      </c>
    </row>
    <row r="70" spans="1:15" ht="12.75">
      <c r="A70" s="289"/>
      <c r="B70" s="296"/>
      <c r="C70" s="297" t="s">
        <v>209</v>
      </c>
      <c r="D70" s="298"/>
      <c r="E70" s="299">
        <v>284</v>
      </c>
      <c r="F70" s="300"/>
      <c r="G70" s="301"/>
      <c r="H70" s="302"/>
      <c r="I70" s="294"/>
      <c r="J70" s="303"/>
      <c r="K70" s="294"/>
      <c r="M70" s="295" t="s">
        <v>209</v>
      </c>
      <c r="O70" s="280"/>
    </row>
    <row r="71" spans="1:80" ht="12.75">
      <c r="A71" s="281">
        <v>24</v>
      </c>
      <c r="B71" s="282" t="s">
        <v>216</v>
      </c>
      <c r="C71" s="283" t="s">
        <v>217</v>
      </c>
      <c r="D71" s="284" t="s">
        <v>174</v>
      </c>
      <c r="E71" s="285">
        <v>2003</v>
      </c>
      <c r="F71" s="285">
        <v>0</v>
      </c>
      <c r="G71" s="286">
        <f>E71*F71</f>
        <v>0</v>
      </c>
      <c r="H71" s="287">
        <v>0.3708</v>
      </c>
      <c r="I71" s="288">
        <f>E71*H71</f>
        <v>742.7124</v>
      </c>
      <c r="J71" s="287">
        <v>0</v>
      </c>
      <c r="K71" s="288">
        <f>E71*J71</f>
        <v>0</v>
      </c>
      <c r="O71" s="280">
        <v>2</v>
      </c>
      <c r="AA71" s="249">
        <v>1</v>
      </c>
      <c r="AB71" s="249">
        <v>0</v>
      </c>
      <c r="AC71" s="249">
        <v>0</v>
      </c>
      <c r="AZ71" s="249">
        <v>1</v>
      </c>
      <c r="BA71" s="249">
        <f>IF(AZ71=1,G71,0)</f>
        <v>0</v>
      </c>
      <c r="BB71" s="249">
        <f>IF(AZ71=2,G71,0)</f>
        <v>0</v>
      </c>
      <c r="BC71" s="249">
        <f>IF(AZ71=3,G71,0)</f>
        <v>0</v>
      </c>
      <c r="BD71" s="249">
        <f>IF(AZ71=4,G71,0)</f>
        <v>0</v>
      </c>
      <c r="BE71" s="249">
        <f>IF(AZ71=5,G71,0)</f>
        <v>0</v>
      </c>
      <c r="CA71" s="280">
        <v>1</v>
      </c>
      <c r="CB71" s="280">
        <v>0</v>
      </c>
    </row>
    <row r="72" spans="1:15" ht="12.75">
      <c r="A72" s="289"/>
      <c r="B72" s="290"/>
      <c r="C72" s="291" t="s">
        <v>215</v>
      </c>
      <c r="D72" s="292"/>
      <c r="E72" s="292"/>
      <c r="F72" s="292"/>
      <c r="G72" s="293"/>
      <c r="I72" s="294"/>
      <c r="K72" s="294"/>
      <c r="L72" s="295" t="s">
        <v>215</v>
      </c>
      <c r="O72" s="280">
        <v>3</v>
      </c>
    </row>
    <row r="73" spans="1:15" ht="12.75">
      <c r="A73" s="289"/>
      <c r="B73" s="296"/>
      <c r="C73" s="297" t="s">
        <v>218</v>
      </c>
      <c r="D73" s="298"/>
      <c r="E73" s="299">
        <v>1662</v>
      </c>
      <c r="F73" s="300"/>
      <c r="G73" s="301"/>
      <c r="H73" s="302"/>
      <c r="I73" s="294"/>
      <c r="J73" s="303"/>
      <c r="K73" s="294"/>
      <c r="M73" s="295" t="s">
        <v>218</v>
      </c>
      <c r="O73" s="280"/>
    </row>
    <row r="74" spans="1:15" ht="12.75">
      <c r="A74" s="289"/>
      <c r="B74" s="296"/>
      <c r="C74" s="297" t="s">
        <v>219</v>
      </c>
      <c r="D74" s="298"/>
      <c r="E74" s="299">
        <v>341</v>
      </c>
      <c r="F74" s="300"/>
      <c r="G74" s="301"/>
      <c r="H74" s="302"/>
      <c r="I74" s="294"/>
      <c r="J74" s="303"/>
      <c r="K74" s="294"/>
      <c r="M74" s="295" t="s">
        <v>219</v>
      </c>
      <c r="O74" s="280"/>
    </row>
    <row r="75" spans="1:80" ht="12.75">
      <c r="A75" s="281">
        <v>25</v>
      </c>
      <c r="B75" s="282" t="s">
        <v>220</v>
      </c>
      <c r="C75" s="283" t="s">
        <v>221</v>
      </c>
      <c r="D75" s="284" t="s">
        <v>174</v>
      </c>
      <c r="E75" s="285">
        <v>31</v>
      </c>
      <c r="F75" s="285">
        <v>0</v>
      </c>
      <c r="G75" s="286">
        <f>E75*F75</f>
        <v>0</v>
      </c>
      <c r="H75" s="287">
        <v>0.3708</v>
      </c>
      <c r="I75" s="288">
        <f>E75*H75</f>
        <v>11.494800000000001</v>
      </c>
      <c r="J75" s="287">
        <v>0</v>
      </c>
      <c r="K75" s="288">
        <f>E75*J75</f>
        <v>0</v>
      </c>
      <c r="O75" s="280">
        <v>2</v>
      </c>
      <c r="AA75" s="249">
        <v>1</v>
      </c>
      <c r="AB75" s="249">
        <v>0</v>
      </c>
      <c r="AC75" s="249">
        <v>0</v>
      </c>
      <c r="AZ75" s="249">
        <v>1</v>
      </c>
      <c r="BA75" s="249">
        <f>IF(AZ75=1,G75,0)</f>
        <v>0</v>
      </c>
      <c r="BB75" s="249">
        <f>IF(AZ75=2,G75,0)</f>
        <v>0</v>
      </c>
      <c r="BC75" s="249">
        <f>IF(AZ75=3,G75,0)</f>
        <v>0</v>
      </c>
      <c r="BD75" s="249">
        <f>IF(AZ75=4,G75,0)</f>
        <v>0</v>
      </c>
      <c r="BE75" s="249">
        <f>IF(AZ75=5,G75,0)</f>
        <v>0</v>
      </c>
      <c r="CA75" s="280">
        <v>1</v>
      </c>
      <c r="CB75" s="280">
        <v>0</v>
      </c>
    </row>
    <row r="76" spans="1:15" ht="12.75">
      <c r="A76" s="289"/>
      <c r="B76" s="290"/>
      <c r="C76" s="291" t="s">
        <v>215</v>
      </c>
      <c r="D76" s="292"/>
      <c r="E76" s="292"/>
      <c r="F76" s="292"/>
      <c r="G76" s="293"/>
      <c r="I76" s="294"/>
      <c r="K76" s="294"/>
      <c r="L76" s="295" t="s">
        <v>215</v>
      </c>
      <c r="O76" s="280">
        <v>3</v>
      </c>
    </row>
    <row r="77" spans="1:15" ht="12.75">
      <c r="A77" s="289"/>
      <c r="B77" s="296"/>
      <c r="C77" s="297" t="s">
        <v>212</v>
      </c>
      <c r="D77" s="298"/>
      <c r="E77" s="299">
        <v>31</v>
      </c>
      <c r="F77" s="300"/>
      <c r="G77" s="301"/>
      <c r="H77" s="302"/>
      <c r="I77" s="294"/>
      <c r="J77" s="303"/>
      <c r="K77" s="294"/>
      <c r="M77" s="295" t="s">
        <v>212</v>
      </c>
      <c r="O77" s="280"/>
    </row>
    <row r="78" spans="1:80" ht="12.75">
      <c r="A78" s="281">
        <v>26</v>
      </c>
      <c r="B78" s="282" t="s">
        <v>222</v>
      </c>
      <c r="C78" s="283" t="s">
        <v>223</v>
      </c>
      <c r="D78" s="284" t="s">
        <v>174</v>
      </c>
      <c r="E78" s="285">
        <v>413</v>
      </c>
      <c r="F78" s="285">
        <v>0</v>
      </c>
      <c r="G78" s="286">
        <f>E78*F78</f>
        <v>0</v>
      </c>
      <c r="H78" s="287">
        <v>0.55125</v>
      </c>
      <c r="I78" s="288">
        <f>E78*H78</f>
        <v>227.66625000000002</v>
      </c>
      <c r="J78" s="287">
        <v>0</v>
      </c>
      <c r="K78" s="288">
        <f>E78*J78</f>
        <v>0</v>
      </c>
      <c r="O78" s="280">
        <v>2</v>
      </c>
      <c r="AA78" s="249">
        <v>1</v>
      </c>
      <c r="AB78" s="249">
        <v>1</v>
      </c>
      <c r="AC78" s="249">
        <v>1</v>
      </c>
      <c r="AZ78" s="249">
        <v>1</v>
      </c>
      <c r="BA78" s="249">
        <f>IF(AZ78=1,G78,0)</f>
        <v>0</v>
      </c>
      <c r="BB78" s="249">
        <f>IF(AZ78=2,G78,0)</f>
        <v>0</v>
      </c>
      <c r="BC78" s="249">
        <f>IF(AZ78=3,G78,0)</f>
        <v>0</v>
      </c>
      <c r="BD78" s="249">
        <f>IF(AZ78=4,G78,0)</f>
        <v>0</v>
      </c>
      <c r="BE78" s="249">
        <f>IF(AZ78=5,G78,0)</f>
        <v>0</v>
      </c>
      <c r="CA78" s="280">
        <v>1</v>
      </c>
      <c r="CB78" s="280">
        <v>1</v>
      </c>
    </row>
    <row r="79" spans="1:15" ht="12.75">
      <c r="A79" s="289"/>
      <c r="B79" s="290"/>
      <c r="C79" s="291" t="s">
        <v>215</v>
      </c>
      <c r="D79" s="292"/>
      <c r="E79" s="292"/>
      <c r="F79" s="292"/>
      <c r="G79" s="293"/>
      <c r="I79" s="294"/>
      <c r="K79" s="294"/>
      <c r="L79" s="295" t="s">
        <v>215</v>
      </c>
      <c r="O79" s="280">
        <v>3</v>
      </c>
    </row>
    <row r="80" spans="1:15" ht="12.75">
      <c r="A80" s="289"/>
      <c r="B80" s="296"/>
      <c r="C80" s="297" t="s">
        <v>224</v>
      </c>
      <c r="D80" s="298"/>
      <c r="E80" s="299">
        <v>413</v>
      </c>
      <c r="F80" s="300"/>
      <c r="G80" s="301"/>
      <c r="H80" s="302"/>
      <c r="I80" s="294"/>
      <c r="J80" s="303"/>
      <c r="K80" s="294"/>
      <c r="M80" s="295" t="s">
        <v>224</v>
      </c>
      <c r="O80" s="280"/>
    </row>
    <row r="81" spans="1:80" ht="12.75">
      <c r="A81" s="281">
        <v>27</v>
      </c>
      <c r="B81" s="282" t="s">
        <v>225</v>
      </c>
      <c r="C81" s="283" t="s">
        <v>226</v>
      </c>
      <c r="D81" s="284" t="s">
        <v>174</v>
      </c>
      <c r="E81" s="285">
        <v>1385</v>
      </c>
      <c r="F81" s="285">
        <v>0</v>
      </c>
      <c r="G81" s="286">
        <f>E81*F81</f>
        <v>0</v>
      </c>
      <c r="H81" s="287">
        <v>0.36834</v>
      </c>
      <c r="I81" s="288">
        <f>E81*H81</f>
        <v>510.1509</v>
      </c>
      <c r="J81" s="287">
        <v>0</v>
      </c>
      <c r="K81" s="288">
        <f>E81*J81</f>
        <v>0</v>
      </c>
      <c r="O81" s="280">
        <v>2</v>
      </c>
      <c r="AA81" s="249">
        <v>1</v>
      </c>
      <c r="AB81" s="249">
        <v>1</v>
      </c>
      <c r="AC81" s="249">
        <v>1</v>
      </c>
      <c r="AZ81" s="249">
        <v>1</v>
      </c>
      <c r="BA81" s="249">
        <f>IF(AZ81=1,G81,0)</f>
        <v>0</v>
      </c>
      <c r="BB81" s="249">
        <f>IF(AZ81=2,G81,0)</f>
        <v>0</v>
      </c>
      <c r="BC81" s="249">
        <f>IF(AZ81=3,G81,0)</f>
        <v>0</v>
      </c>
      <c r="BD81" s="249">
        <f>IF(AZ81=4,G81,0)</f>
        <v>0</v>
      </c>
      <c r="BE81" s="249">
        <f>IF(AZ81=5,G81,0)</f>
        <v>0</v>
      </c>
      <c r="CA81" s="280">
        <v>1</v>
      </c>
      <c r="CB81" s="280">
        <v>1</v>
      </c>
    </row>
    <row r="82" spans="1:15" ht="12.75">
      <c r="A82" s="289"/>
      <c r="B82" s="296"/>
      <c r="C82" s="297" t="s">
        <v>227</v>
      </c>
      <c r="D82" s="298"/>
      <c r="E82" s="299">
        <v>1385</v>
      </c>
      <c r="F82" s="300"/>
      <c r="G82" s="301"/>
      <c r="H82" s="302"/>
      <c r="I82" s="294"/>
      <c r="J82" s="303"/>
      <c r="K82" s="294"/>
      <c r="M82" s="295" t="s">
        <v>227</v>
      </c>
      <c r="O82" s="280"/>
    </row>
    <row r="83" spans="1:80" ht="12.75">
      <c r="A83" s="281">
        <v>28</v>
      </c>
      <c r="B83" s="282" t="s">
        <v>228</v>
      </c>
      <c r="C83" s="283" t="s">
        <v>229</v>
      </c>
      <c r="D83" s="284" t="s">
        <v>174</v>
      </c>
      <c r="E83" s="285">
        <v>1385</v>
      </c>
      <c r="F83" s="285">
        <v>0</v>
      </c>
      <c r="G83" s="286">
        <f>E83*F83</f>
        <v>0</v>
      </c>
      <c r="H83" s="287">
        <v>0.18463</v>
      </c>
      <c r="I83" s="288">
        <f>E83*H83</f>
        <v>255.71255</v>
      </c>
      <c r="J83" s="287">
        <v>0</v>
      </c>
      <c r="K83" s="288">
        <f>E83*J83</f>
        <v>0</v>
      </c>
      <c r="O83" s="280">
        <v>2</v>
      </c>
      <c r="AA83" s="249">
        <v>1</v>
      </c>
      <c r="AB83" s="249">
        <v>1</v>
      </c>
      <c r="AC83" s="249">
        <v>1</v>
      </c>
      <c r="AZ83" s="249">
        <v>1</v>
      </c>
      <c r="BA83" s="249">
        <f>IF(AZ83=1,G83,0)</f>
        <v>0</v>
      </c>
      <c r="BB83" s="249">
        <f>IF(AZ83=2,G83,0)</f>
        <v>0</v>
      </c>
      <c r="BC83" s="249">
        <f>IF(AZ83=3,G83,0)</f>
        <v>0</v>
      </c>
      <c r="BD83" s="249">
        <f>IF(AZ83=4,G83,0)</f>
        <v>0</v>
      </c>
      <c r="BE83" s="249">
        <f>IF(AZ83=5,G83,0)</f>
        <v>0</v>
      </c>
      <c r="CA83" s="280">
        <v>1</v>
      </c>
      <c r="CB83" s="280">
        <v>1</v>
      </c>
    </row>
    <row r="84" spans="1:80" ht="12.75">
      <c r="A84" s="281">
        <v>29</v>
      </c>
      <c r="B84" s="282" t="s">
        <v>230</v>
      </c>
      <c r="C84" s="283" t="s">
        <v>231</v>
      </c>
      <c r="D84" s="284" t="s">
        <v>174</v>
      </c>
      <c r="E84" s="285">
        <v>344</v>
      </c>
      <c r="F84" s="285">
        <v>0</v>
      </c>
      <c r="G84" s="286">
        <f>E84*F84</f>
        <v>0</v>
      </c>
      <c r="H84" s="287">
        <v>0.40869</v>
      </c>
      <c r="I84" s="288">
        <f>E84*H84</f>
        <v>140.58936</v>
      </c>
      <c r="J84" s="287">
        <v>0</v>
      </c>
      <c r="K84" s="288">
        <f>E84*J84</f>
        <v>0</v>
      </c>
      <c r="O84" s="280">
        <v>2</v>
      </c>
      <c r="AA84" s="249">
        <v>1</v>
      </c>
      <c r="AB84" s="249">
        <v>1</v>
      </c>
      <c r="AC84" s="249">
        <v>1</v>
      </c>
      <c r="AZ84" s="249">
        <v>1</v>
      </c>
      <c r="BA84" s="249">
        <f>IF(AZ84=1,G84,0)</f>
        <v>0</v>
      </c>
      <c r="BB84" s="249">
        <f>IF(AZ84=2,G84,0)</f>
        <v>0</v>
      </c>
      <c r="BC84" s="249">
        <f>IF(AZ84=3,G84,0)</f>
        <v>0</v>
      </c>
      <c r="BD84" s="249">
        <f>IF(AZ84=4,G84,0)</f>
        <v>0</v>
      </c>
      <c r="BE84" s="249">
        <f>IF(AZ84=5,G84,0)</f>
        <v>0</v>
      </c>
      <c r="CA84" s="280">
        <v>1</v>
      </c>
      <c r="CB84" s="280">
        <v>1</v>
      </c>
    </row>
    <row r="85" spans="1:15" ht="12.75">
      <c r="A85" s="289"/>
      <c r="B85" s="296"/>
      <c r="C85" s="297" t="s">
        <v>208</v>
      </c>
      <c r="D85" s="298"/>
      <c r="E85" s="299">
        <v>344</v>
      </c>
      <c r="F85" s="300"/>
      <c r="G85" s="301"/>
      <c r="H85" s="302"/>
      <c r="I85" s="294"/>
      <c r="J85" s="303"/>
      <c r="K85" s="294"/>
      <c r="M85" s="295" t="s">
        <v>208</v>
      </c>
      <c r="O85" s="280"/>
    </row>
    <row r="86" spans="1:80" ht="12.75">
      <c r="A86" s="281">
        <v>30</v>
      </c>
      <c r="B86" s="282" t="s">
        <v>232</v>
      </c>
      <c r="C86" s="283" t="s">
        <v>233</v>
      </c>
      <c r="D86" s="284" t="s">
        <v>174</v>
      </c>
      <c r="E86" s="285">
        <v>1385</v>
      </c>
      <c r="F86" s="285">
        <v>0</v>
      </c>
      <c r="G86" s="286">
        <f>E86*F86</f>
        <v>0</v>
      </c>
      <c r="H86" s="287">
        <v>0.0005</v>
      </c>
      <c r="I86" s="288">
        <f>E86*H86</f>
        <v>0.6925</v>
      </c>
      <c r="J86" s="287">
        <v>0</v>
      </c>
      <c r="K86" s="288">
        <f>E86*J86</f>
        <v>0</v>
      </c>
      <c r="O86" s="280">
        <v>2</v>
      </c>
      <c r="AA86" s="249">
        <v>1</v>
      </c>
      <c r="AB86" s="249">
        <v>1</v>
      </c>
      <c r="AC86" s="249">
        <v>1</v>
      </c>
      <c r="AZ86" s="249">
        <v>1</v>
      </c>
      <c r="BA86" s="249">
        <f>IF(AZ86=1,G86,0)</f>
        <v>0</v>
      </c>
      <c r="BB86" s="249">
        <f>IF(AZ86=2,G86,0)</f>
        <v>0</v>
      </c>
      <c r="BC86" s="249">
        <f>IF(AZ86=3,G86,0)</f>
        <v>0</v>
      </c>
      <c r="BD86" s="249">
        <f>IF(AZ86=4,G86,0)</f>
        <v>0</v>
      </c>
      <c r="BE86" s="249">
        <f>IF(AZ86=5,G86,0)</f>
        <v>0</v>
      </c>
      <c r="CA86" s="280">
        <v>1</v>
      </c>
      <c r="CB86" s="280">
        <v>1</v>
      </c>
    </row>
    <row r="87" spans="1:80" ht="22.5">
      <c r="A87" s="281">
        <v>31</v>
      </c>
      <c r="B87" s="282" t="s">
        <v>234</v>
      </c>
      <c r="C87" s="283" t="s">
        <v>235</v>
      </c>
      <c r="D87" s="284" t="s">
        <v>174</v>
      </c>
      <c r="E87" s="285">
        <v>1385</v>
      </c>
      <c r="F87" s="285">
        <v>0</v>
      </c>
      <c r="G87" s="286">
        <f>E87*F87</f>
        <v>0</v>
      </c>
      <c r="H87" s="287">
        <v>0.10373</v>
      </c>
      <c r="I87" s="288">
        <f>E87*H87</f>
        <v>143.66605</v>
      </c>
      <c r="J87" s="287">
        <v>0</v>
      </c>
      <c r="K87" s="288">
        <f>E87*J87</f>
        <v>0</v>
      </c>
      <c r="O87" s="280">
        <v>2</v>
      </c>
      <c r="AA87" s="249">
        <v>1</v>
      </c>
      <c r="AB87" s="249">
        <v>1</v>
      </c>
      <c r="AC87" s="249">
        <v>1</v>
      </c>
      <c r="AZ87" s="249">
        <v>1</v>
      </c>
      <c r="BA87" s="249">
        <f>IF(AZ87=1,G87,0)</f>
        <v>0</v>
      </c>
      <c r="BB87" s="249">
        <f>IF(AZ87=2,G87,0)</f>
        <v>0</v>
      </c>
      <c r="BC87" s="249">
        <f>IF(AZ87=3,G87,0)</f>
        <v>0</v>
      </c>
      <c r="BD87" s="249">
        <f>IF(AZ87=4,G87,0)</f>
        <v>0</v>
      </c>
      <c r="BE87" s="249">
        <f>IF(AZ87=5,G87,0)</f>
        <v>0</v>
      </c>
      <c r="CA87" s="280">
        <v>1</v>
      </c>
      <c r="CB87" s="280">
        <v>1</v>
      </c>
    </row>
    <row r="88" spans="1:80" ht="12.75">
      <c r="A88" s="281">
        <v>32</v>
      </c>
      <c r="B88" s="282" t="s">
        <v>236</v>
      </c>
      <c r="C88" s="283" t="s">
        <v>237</v>
      </c>
      <c r="D88" s="284" t="s">
        <v>174</v>
      </c>
      <c r="E88" s="285">
        <v>31</v>
      </c>
      <c r="F88" s="285">
        <v>0</v>
      </c>
      <c r="G88" s="286">
        <f>E88*F88</f>
        <v>0</v>
      </c>
      <c r="H88" s="287">
        <v>0.05545</v>
      </c>
      <c r="I88" s="288">
        <f>E88*H88</f>
        <v>1.71895</v>
      </c>
      <c r="J88" s="287">
        <v>0</v>
      </c>
      <c r="K88" s="288">
        <f>E88*J88</f>
        <v>0</v>
      </c>
      <c r="O88" s="280">
        <v>2</v>
      </c>
      <c r="AA88" s="249">
        <v>1</v>
      </c>
      <c r="AB88" s="249">
        <v>1</v>
      </c>
      <c r="AC88" s="249">
        <v>1</v>
      </c>
      <c r="AZ88" s="249">
        <v>1</v>
      </c>
      <c r="BA88" s="249">
        <f>IF(AZ88=1,G88,0)</f>
        <v>0</v>
      </c>
      <c r="BB88" s="249">
        <f>IF(AZ88=2,G88,0)</f>
        <v>0</v>
      </c>
      <c r="BC88" s="249">
        <f>IF(AZ88=3,G88,0)</f>
        <v>0</v>
      </c>
      <c r="BD88" s="249">
        <f>IF(AZ88=4,G88,0)</f>
        <v>0</v>
      </c>
      <c r="BE88" s="249">
        <f>IF(AZ88=5,G88,0)</f>
        <v>0</v>
      </c>
      <c r="CA88" s="280">
        <v>1</v>
      </c>
      <c r="CB88" s="280">
        <v>1</v>
      </c>
    </row>
    <row r="89" spans="1:15" ht="12.75">
      <c r="A89" s="289"/>
      <c r="B89" s="296"/>
      <c r="C89" s="297" t="s">
        <v>212</v>
      </c>
      <c r="D89" s="298"/>
      <c r="E89" s="299">
        <v>31</v>
      </c>
      <c r="F89" s="300"/>
      <c r="G89" s="301"/>
      <c r="H89" s="302"/>
      <c r="I89" s="294"/>
      <c r="J89" s="303"/>
      <c r="K89" s="294"/>
      <c r="M89" s="295" t="s">
        <v>212</v>
      </c>
      <c r="O89" s="280"/>
    </row>
    <row r="90" spans="1:80" ht="12.75">
      <c r="A90" s="281">
        <v>33</v>
      </c>
      <c r="B90" s="282" t="s">
        <v>238</v>
      </c>
      <c r="C90" s="283" t="s">
        <v>239</v>
      </c>
      <c r="D90" s="284" t="s">
        <v>174</v>
      </c>
      <c r="E90" s="285">
        <v>368</v>
      </c>
      <c r="F90" s="285">
        <v>0</v>
      </c>
      <c r="G90" s="286">
        <f>E90*F90</f>
        <v>0</v>
      </c>
      <c r="H90" s="287">
        <v>0.0739</v>
      </c>
      <c r="I90" s="288">
        <f>E90*H90</f>
        <v>27.195199999999996</v>
      </c>
      <c r="J90" s="287">
        <v>0</v>
      </c>
      <c r="K90" s="288">
        <f>E90*J90</f>
        <v>0</v>
      </c>
      <c r="O90" s="280">
        <v>2</v>
      </c>
      <c r="AA90" s="249">
        <v>1</v>
      </c>
      <c r="AB90" s="249">
        <v>1</v>
      </c>
      <c r="AC90" s="249">
        <v>1</v>
      </c>
      <c r="AZ90" s="249">
        <v>1</v>
      </c>
      <c r="BA90" s="249">
        <f>IF(AZ90=1,G90,0)</f>
        <v>0</v>
      </c>
      <c r="BB90" s="249">
        <f>IF(AZ90=2,G90,0)</f>
        <v>0</v>
      </c>
      <c r="BC90" s="249">
        <f>IF(AZ90=3,G90,0)</f>
        <v>0</v>
      </c>
      <c r="BD90" s="249">
        <f>IF(AZ90=4,G90,0)</f>
        <v>0</v>
      </c>
      <c r="BE90" s="249">
        <f>IF(AZ90=5,G90,0)</f>
        <v>0</v>
      </c>
      <c r="CA90" s="280">
        <v>1</v>
      </c>
      <c r="CB90" s="280">
        <v>1</v>
      </c>
    </row>
    <row r="91" spans="1:15" ht="12.75">
      <c r="A91" s="289"/>
      <c r="B91" s="296"/>
      <c r="C91" s="297" t="s">
        <v>240</v>
      </c>
      <c r="D91" s="298"/>
      <c r="E91" s="299">
        <v>344</v>
      </c>
      <c r="F91" s="300"/>
      <c r="G91" s="301"/>
      <c r="H91" s="302"/>
      <c r="I91" s="294"/>
      <c r="J91" s="303"/>
      <c r="K91" s="294"/>
      <c r="M91" s="295" t="s">
        <v>240</v>
      </c>
      <c r="O91" s="280"/>
    </row>
    <row r="92" spans="1:15" ht="12.75">
      <c r="A92" s="289"/>
      <c r="B92" s="296"/>
      <c r="C92" s="297" t="s">
        <v>241</v>
      </c>
      <c r="D92" s="298"/>
      <c r="E92" s="299">
        <v>24</v>
      </c>
      <c r="F92" s="300"/>
      <c r="G92" s="301"/>
      <c r="H92" s="302"/>
      <c r="I92" s="294"/>
      <c r="J92" s="303"/>
      <c r="K92" s="294"/>
      <c r="M92" s="295" t="s">
        <v>241</v>
      </c>
      <c r="O92" s="280"/>
    </row>
    <row r="93" spans="1:80" ht="12.75">
      <c r="A93" s="281">
        <v>34</v>
      </c>
      <c r="B93" s="282" t="s">
        <v>242</v>
      </c>
      <c r="C93" s="283" t="s">
        <v>243</v>
      </c>
      <c r="D93" s="284" t="s">
        <v>174</v>
      </c>
      <c r="E93" s="285">
        <v>260</v>
      </c>
      <c r="F93" s="285">
        <v>0</v>
      </c>
      <c r="G93" s="286">
        <f>E93*F93</f>
        <v>0</v>
      </c>
      <c r="H93" s="287">
        <v>0.0741</v>
      </c>
      <c r="I93" s="288">
        <f>E93*H93</f>
        <v>19.266</v>
      </c>
      <c r="J93" s="287">
        <v>0</v>
      </c>
      <c r="K93" s="288">
        <f>E93*J93</f>
        <v>0</v>
      </c>
      <c r="O93" s="280">
        <v>2</v>
      </c>
      <c r="AA93" s="249">
        <v>1</v>
      </c>
      <c r="AB93" s="249">
        <v>1</v>
      </c>
      <c r="AC93" s="249">
        <v>1</v>
      </c>
      <c r="AZ93" s="249">
        <v>1</v>
      </c>
      <c r="BA93" s="249">
        <f>IF(AZ93=1,G93,0)</f>
        <v>0</v>
      </c>
      <c r="BB93" s="249">
        <f>IF(AZ93=2,G93,0)</f>
        <v>0</v>
      </c>
      <c r="BC93" s="249">
        <f>IF(AZ93=3,G93,0)</f>
        <v>0</v>
      </c>
      <c r="BD93" s="249">
        <f>IF(AZ93=4,G93,0)</f>
        <v>0</v>
      </c>
      <c r="BE93" s="249">
        <f>IF(AZ93=5,G93,0)</f>
        <v>0</v>
      </c>
      <c r="CA93" s="280">
        <v>1</v>
      </c>
      <c r="CB93" s="280">
        <v>1</v>
      </c>
    </row>
    <row r="94" spans="1:15" ht="12.75">
      <c r="A94" s="289"/>
      <c r="B94" s="296"/>
      <c r="C94" s="297" t="s">
        <v>244</v>
      </c>
      <c r="D94" s="298"/>
      <c r="E94" s="299">
        <v>260</v>
      </c>
      <c r="F94" s="300"/>
      <c r="G94" s="301"/>
      <c r="H94" s="302"/>
      <c r="I94" s="294"/>
      <c r="J94" s="303"/>
      <c r="K94" s="294"/>
      <c r="M94" s="295" t="s">
        <v>244</v>
      </c>
      <c r="O94" s="280"/>
    </row>
    <row r="95" spans="1:80" ht="12.75">
      <c r="A95" s="281">
        <v>35</v>
      </c>
      <c r="B95" s="282" t="s">
        <v>245</v>
      </c>
      <c r="C95" s="283" t="s">
        <v>246</v>
      </c>
      <c r="D95" s="284" t="s">
        <v>174</v>
      </c>
      <c r="E95" s="285">
        <v>31</v>
      </c>
      <c r="F95" s="285">
        <v>0</v>
      </c>
      <c r="G95" s="286">
        <f>E95*F95</f>
        <v>0</v>
      </c>
      <c r="H95" s="287">
        <v>0.1296</v>
      </c>
      <c r="I95" s="288">
        <f>E95*H95</f>
        <v>4.0176</v>
      </c>
      <c r="J95" s="287"/>
      <c r="K95" s="288">
        <f>E95*J95</f>
        <v>0</v>
      </c>
      <c r="O95" s="280">
        <v>2</v>
      </c>
      <c r="AA95" s="249">
        <v>3</v>
      </c>
      <c r="AB95" s="249">
        <v>1</v>
      </c>
      <c r="AC95" s="249">
        <v>59245020</v>
      </c>
      <c r="AZ95" s="249">
        <v>1</v>
      </c>
      <c r="BA95" s="249">
        <f>IF(AZ95=1,G95,0)</f>
        <v>0</v>
      </c>
      <c r="BB95" s="249">
        <f>IF(AZ95=2,G95,0)</f>
        <v>0</v>
      </c>
      <c r="BC95" s="249">
        <f>IF(AZ95=3,G95,0)</f>
        <v>0</v>
      </c>
      <c r="BD95" s="249">
        <f>IF(AZ95=4,G95,0)</f>
        <v>0</v>
      </c>
      <c r="BE95" s="249">
        <f>IF(AZ95=5,G95,0)</f>
        <v>0</v>
      </c>
      <c r="CA95" s="280">
        <v>3</v>
      </c>
      <c r="CB95" s="280">
        <v>1</v>
      </c>
    </row>
    <row r="96" spans="1:15" ht="12.75">
      <c r="A96" s="289"/>
      <c r="B96" s="296"/>
      <c r="C96" s="297" t="s">
        <v>212</v>
      </c>
      <c r="D96" s="298"/>
      <c r="E96" s="299">
        <v>31</v>
      </c>
      <c r="F96" s="300"/>
      <c r="G96" s="301"/>
      <c r="H96" s="302"/>
      <c r="I96" s="294"/>
      <c r="J96" s="303"/>
      <c r="K96" s="294"/>
      <c r="M96" s="295" t="s">
        <v>212</v>
      </c>
      <c r="O96" s="280"/>
    </row>
    <row r="97" spans="1:80" ht="12.75">
      <c r="A97" s="281">
        <v>36</v>
      </c>
      <c r="B97" s="282" t="s">
        <v>247</v>
      </c>
      <c r="C97" s="283" t="s">
        <v>248</v>
      </c>
      <c r="D97" s="284" t="s">
        <v>174</v>
      </c>
      <c r="E97" s="285">
        <v>260</v>
      </c>
      <c r="F97" s="285">
        <v>0</v>
      </c>
      <c r="G97" s="286">
        <f>E97*F97</f>
        <v>0</v>
      </c>
      <c r="H97" s="287">
        <v>0.035</v>
      </c>
      <c r="I97" s="288">
        <f>E97*H97</f>
        <v>9.100000000000001</v>
      </c>
      <c r="J97" s="287"/>
      <c r="K97" s="288">
        <f>E97*J97</f>
        <v>0</v>
      </c>
      <c r="O97" s="280">
        <v>2</v>
      </c>
      <c r="AA97" s="249">
        <v>3</v>
      </c>
      <c r="AB97" s="249">
        <v>1</v>
      </c>
      <c r="AC97" s="249">
        <v>59245259</v>
      </c>
      <c r="AZ97" s="249">
        <v>1</v>
      </c>
      <c r="BA97" s="249">
        <f>IF(AZ97=1,G97,0)</f>
        <v>0</v>
      </c>
      <c r="BB97" s="249">
        <f>IF(AZ97=2,G97,0)</f>
        <v>0</v>
      </c>
      <c r="BC97" s="249">
        <f>IF(AZ97=3,G97,0)</f>
        <v>0</v>
      </c>
      <c r="BD97" s="249">
        <f>IF(AZ97=4,G97,0)</f>
        <v>0</v>
      </c>
      <c r="BE97" s="249">
        <f>IF(AZ97=5,G97,0)</f>
        <v>0</v>
      </c>
      <c r="CA97" s="280">
        <v>3</v>
      </c>
      <c r="CB97" s="280">
        <v>1</v>
      </c>
    </row>
    <row r="98" spans="1:15" ht="12.75">
      <c r="A98" s="289"/>
      <c r="B98" s="296"/>
      <c r="C98" s="297" t="s">
        <v>244</v>
      </c>
      <c r="D98" s="298"/>
      <c r="E98" s="299">
        <v>260</v>
      </c>
      <c r="F98" s="300"/>
      <c r="G98" s="301"/>
      <c r="H98" s="302"/>
      <c r="I98" s="294"/>
      <c r="J98" s="303"/>
      <c r="K98" s="294"/>
      <c r="M98" s="295" t="s">
        <v>244</v>
      </c>
      <c r="O98" s="280"/>
    </row>
    <row r="99" spans="1:80" ht="12.75">
      <c r="A99" s="281">
        <v>37</v>
      </c>
      <c r="B99" s="282" t="s">
        <v>249</v>
      </c>
      <c r="C99" s="283" t="s">
        <v>250</v>
      </c>
      <c r="D99" s="284" t="s">
        <v>174</v>
      </c>
      <c r="E99" s="285">
        <v>356</v>
      </c>
      <c r="F99" s="285">
        <v>0</v>
      </c>
      <c r="G99" s="286">
        <f>E99*F99</f>
        <v>0</v>
      </c>
      <c r="H99" s="287">
        <v>0.188</v>
      </c>
      <c r="I99" s="288">
        <f>E99*H99</f>
        <v>66.928</v>
      </c>
      <c r="J99" s="287"/>
      <c r="K99" s="288">
        <f>E99*J99</f>
        <v>0</v>
      </c>
      <c r="O99" s="280">
        <v>2</v>
      </c>
      <c r="AA99" s="249">
        <v>3</v>
      </c>
      <c r="AB99" s="249">
        <v>1</v>
      </c>
      <c r="AC99" s="249">
        <v>59248040</v>
      </c>
      <c r="AZ99" s="249">
        <v>1</v>
      </c>
      <c r="BA99" s="249">
        <f>IF(AZ99=1,G99,0)</f>
        <v>0</v>
      </c>
      <c r="BB99" s="249">
        <f>IF(AZ99=2,G99,0)</f>
        <v>0</v>
      </c>
      <c r="BC99" s="249">
        <f>IF(AZ99=3,G99,0)</f>
        <v>0</v>
      </c>
      <c r="BD99" s="249">
        <f>IF(AZ99=4,G99,0)</f>
        <v>0</v>
      </c>
      <c r="BE99" s="249">
        <f>IF(AZ99=5,G99,0)</f>
        <v>0</v>
      </c>
      <c r="CA99" s="280">
        <v>3</v>
      </c>
      <c r="CB99" s="280">
        <v>1</v>
      </c>
    </row>
    <row r="100" spans="1:15" ht="12.75">
      <c r="A100" s="289"/>
      <c r="B100" s="296"/>
      <c r="C100" s="297" t="s">
        <v>251</v>
      </c>
      <c r="D100" s="298"/>
      <c r="E100" s="299">
        <v>332</v>
      </c>
      <c r="F100" s="300"/>
      <c r="G100" s="301"/>
      <c r="H100" s="302"/>
      <c r="I100" s="294"/>
      <c r="J100" s="303"/>
      <c r="K100" s="294"/>
      <c r="M100" s="295" t="s">
        <v>251</v>
      </c>
      <c r="O100" s="280"/>
    </row>
    <row r="101" spans="1:15" ht="12.75">
      <c r="A101" s="289"/>
      <c r="B101" s="296"/>
      <c r="C101" s="297" t="s">
        <v>241</v>
      </c>
      <c r="D101" s="298"/>
      <c r="E101" s="299">
        <v>24</v>
      </c>
      <c r="F101" s="300"/>
      <c r="G101" s="301"/>
      <c r="H101" s="302"/>
      <c r="I101" s="294"/>
      <c r="J101" s="303"/>
      <c r="K101" s="294"/>
      <c r="M101" s="295" t="s">
        <v>241</v>
      </c>
      <c r="O101" s="280"/>
    </row>
    <row r="102" spans="1:80" ht="12.75">
      <c r="A102" s="281">
        <v>38</v>
      </c>
      <c r="B102" s="282" t="s">
        <v>252</v>
      </c>
      <c r="C102" s="283" t="s">
        <v>253</v>
      </c>
      <c r="D102" s="284" t="s">
        <v>174</v>
      </c>
      <c r="E102" s="285">
        <v>12</v>
      </c>
      <c r="F102" s="285">
        <v>0</v>
      </c>
      <c r="G102" s="286">
        <f>E102*F102</f>
        <v>0</v>
      </c>
      <c r="H102" s="287">
        <v>0.188</v>
      </c>
      <c r="I102" s="288">
        <f>E102*H102</f>
        <v>2.2560000000000002</v>
      </c>
      <c r="J102" s="287"/>
      <c r="K102" s="288">
        <f>E102*J102</f>
        <v>0</v>
      </c>
      <c r="O102" s="280">
        <v>2</v>
      </c>
      <c r="AA102" s="249">
        <v>3</v>
      </c>
      <c r="AB102" s="249">
        <v>1</v>
      </c>
      <c r="AC102" s="249">
        <v>59248059</v>
      </c>
      <c r="AZ102" s="249">
        <v>1</v>
      </c>
      <c r="BA102" s="249">
        <f>IF(AZ102=1,G102,0)</f>
        <v>0</v>
      </c>
      <c r="BB102" s="249">
        <f>IF(AZ102=2,G102,0)</f>
        <v>0</v>
      </c>
      <c r="BC102" s="249">
        <f>IF(AZ102=3,G102,0)</f>
        <v>0</v>
      </c>
      <c r="BD102" s="249">
        <f>IF(AZ102=4,G102,0)</f>
        <v>0</v>
      </c>
      <c r="BE102" s="249">
        <f>IF(AZ102=5,G102,0)</f>
        <v>0</v>
      </c>
      <c r="CA102" s="280">
        <v>3</v>
      </c>
      <c r="CB102" s="280">
        <v>1</v>
      </c>
    </row>
    <row r="103" spans="1:15" ht="12.75">
      <c r="A103" s="289"/>
      <c r="B103" s="296"/>
      <c r="C103" s="297" t="s">
        <v>254</v>
      </c>
      <c r="D103" s="298"/>
      <c r="E103" s="299">
        <v>12</v>
      </c>
      <c r="F103" s="300"/>
      <c r="G103" s="301"/>
      <c r="H103" s="302"/>
      <c r="I103" s="294"/>
      <c r="J103" s="303"/>
      <c r="K103" s="294"/>
      <c r="M103" s="295" t="s">
        <v>254</v>
      </c>
      <c r="O103" s="280"/>
    </row>
    <row r="104" spans="1:57" ht="12.75">
      <c r="A104" s="304"/>
      <c r="B104" s="305" t="s">
        <v>96</v>
      </c>
      <c r="C104" s="306" t="s">
        <v>204</v>
      </c>
      <c r="D104" s="307"/>
      <c r="E104" s="308"/>
      <c r="F104" s="309"/>
      <c r="G104" s="310">
        <f>SUM(G60:G103)</f>
        <v>0</v>
      </c>
      <c r="H104" s="311"/>
      <c r="I104" s="312">
        <f>SUM(I60:I103)</f>
        <v>2296.02216</v>
      </c>
      <c r="J104" s="311"/>
      <c r="K104" s="312">
        <f>SUM(K60:K103)</f>
        <v>0</v>
      </c>
      <c r="O104" s="280">
        <v>4</v>
      </c>
      <c r="BA104" s="313">
        <f>SUM(BA60:BA103)</f>
        <v>0</v>
      </c>
      <c r="BB104" s="313">
        <f>SUM(BB60:BB103)</f>
        <v>0</v>
      </c>
      <c r="BC104" s="313">
        <f>SUM(BC60:BC103)</f>
        <v>0</v>
      </c>
      <c r="BD104" s="313">
        <f>SUM(BD60:BD103)</f>
        <v>0</v>
      </c>
      <c r="BE104" s="313">
        <f>SUM(BE60:BE103)</f>
        <v>0</v>
      </c>
    </row>
    <row r="105" spans="1:15" ht="12.75">
      <c r="A105" s="270" t="s">
        <v>93</v>
      </c>
      <c r="B105" s="271" t="s">
        <v>255</v>
      </c>
      <c r="C105" s="272" t="s">
        <v>256</v>
      </c>
      <c r="D105" s="273"/>
      <c r="E105" s="274"/>
      <c r="F105" s="274"/>
      <c r="G105" s="275"/>
      <c r="H105" s="276"/>
      <c r="I105" s="277"/>
      <c r="J105" s="278"/>
      <c r="K105" s="279"/>
      <c r="O105" s="280">
        <v>1</v>
      </c>
    </row>
    <row r="106" spans="1:80" ht="12.75">
      <c r="A106" s="281">
        <v>39</v>
      </c>
      <c r="B106" s="282" t="s">
        <v>258</v>
      </c>
      <c r="C106" s="283" t="s">
        <v>259</v>
      </c>
      <c r="D106" s="284" t="s">
        <v>109</v>
      </c>
      <c r="E106" s="285">
        <v>5</v>
      </c>
      <c r="F106" s="285">
        <v>0</v>
      </c>
      <c r="G106" s="286">
        <f>E106*F106</f>
        <v>0</v>
      </c>
      <c r="H106" s="287">
        <v>0</v>
      </c>
      <c r="I106" s="288">
        <f>E106*H106</f>
        <v>0</v>
      </c>
      <c r="J106" s="287"/>
      <c r="K106" s="288">
        <f>E106*J106</f>
        <v>0</v>
      </c>
      <c r="O106" s="280">
        <v>2</v>
      </c>
      <c r="AA106" s="249">
        <v>12</v>
      </c>
      <c r="AB106" s="249">
        <v>0</v>
      </c>
      <c r="AC106" s="249">
        <v>6</v>
      </c>
      <c r="AZ106" s="249">
        <v>1</v>
      </c>
      <c r="BA106" s="249">
        <f>IF(AZ106=1,G106,0)</f>
        <v>0</v>
      </c>
      <c r="BB106" s="249">
        <f>IF(AZ106=2,G106,0)</f>
        <v>0</v>
      </c>
      <c r="BC106" s="249">
        <f>IF(AZ106=3,G106,0)</f>
        <v>0</v>
      </c>
      <c r="BD106" s="249">
        <f>IF(AZ106=4,G106,0)</f>
        <v>0</v>
      </c>
      <c r="BE106" s="249">
        <f>IF(AZ106=5,G106,0)</f>
        <v>0</v>
      </c>
      <c r="CA106" s="280">
        <v>12</v>
      </c>
      <c r="CB106" s="280">
        <v>0</v>
      </c>
    </row>
    <row r="107" spans="1:15" ht="22.5">
      <c r="A107" s="289"/>
      <c r="B107" s="290"/>
      <c r="C107" s="291" t="s">
        <v>260</v>
      </c>
      <c r="D107" s="292"/>
      <c r="E107" s="292"/>
      <c r="F107" s="292"/>
      <c r="G107" s="293"/>
      <c r="I107" s="294"/>
      <c r="K107" s="294"/>
      <c r="L107" s="295" t="s">
        <v>260</v>
      </c>
      <c r="O107" s="280">
        <v>3</v>
      </c>
    </row>
    <row r="108" spans="1:15" ht="12.75">
      <c r="A108" s="289"/>
      <c r="B108" s="290"/>
      <c r="C108" s="291" t="s">
        <v>261</v>
      </c>
      <c r="D108" s="292"/>
      <c r="E108" s="292"/>
      <c r="F108" s="292"/>
      <c r="G108" s="293"/>
      <c r="I108" s="294"/>
      <c r="K108" s="294"/>
      <c r="L108" s="295" t="s">
        <v>261</v>
      </c>
      <c r="O108" s="280">
        <v>3</v>
      </c>
    </row>
    <row r="109" spans="1:15" ht="12.75">
      <c r="A109" s="289"/>
      <c r="B109" s="290"/>
      <c r="C109" s="291" t="s">
        <v>262</v>
      </c>
      <c r="D109" s="292"/>
      <c r="E109" s="292"/>
      <c r="F109" s="292"/>
      <c r="G109" s="293"/>
      <c r="I109" s="294"/>
      <c r="K109" s="294"/>
      <c r="L109" s="295" t="s">
        <v>262</v>
      </c>
      <c r="O109" s="280">
        <v>3</v>
      </c>
    </row>
    <row r="110" spans="1:15" ht="12.75">
      <c r="A110" s="289"/>
      <c r="B110" s="290"/>
      <c r="C110" s="291" t="s">
        <v>263</v>
      </c>
      <c r="D110" s="292"/>
      <c r="E110" s="292"/>
      <c r="F110" s="292"/>
      <c r="G110" s="293"/>
      <c r="I110" s="294"/>
      <c r="K110" s="294"/>
      <c r="L110" s="295" t="s">
        <v>263</v>
      </c>
      <c r="O110" s="280">
        <v>3</v>
      </c>
    </row>
    <row r="111" spans="1:15" ht="22.5">
      <c r="A111" s="289"/>
      <c r="B111" s="290"/>
      <c r="C111" s="291" t="s">
        <v>264</v>
      </c>
      <c r="D111" s="292"/>
      <c r="E111" s="292"/>
      <c r="F111" s="292"/>
      <c r="G111" s="293"/>
      <c r="I111" s="294"/>
      <c r="K111" s="294"/>
      <c r="L111" s="295" t="s">
        <v>264</v>
      </c>
      <c r="O111" s="280">
        <v>3</v>
      </c>
    </row>
    <row r="112" spans="1:15" ht="12.75">
      <c r="A112" s="289"/>
      <c r="B112" s="290"/>
      <c r="C112" s="291" t="s">
        <v>265</v>
      </c>
      <c r="D112" s="292"/>
      <c r="E112" s="292"/>
      <c r="F112" s="292"/>
      <c r="G112" s="293"/>
      <c r="I112" s="294"/>
      <c r="K112" s="294"/>
      <c r="L112" s="295" t="s">
        <v>265</v>
      </c>
      <c r="O112" s="280">
        <v>3</v>
      </c>
    </row>
    <row r="113" spans="1:15" ht="12.75">
      <c r="A113" s="289"/>
      <c r="B113" s="290"/>
      <c r="C113" s="291" t="s">
        <v>266</v>
      </c>
      <c r="D113" s="292"/>
      <c r="E113" s="292"/>
      <c r="F113" s="292"/>
      <c r="G113" s="293"/>
      <c r="I113" s="294"/>
      <c r="K113" s="294"/>
      <c r="L113" s="295" t="s">
        <v>266</v>
      </c>
      <c r="O113" s="280">
        <v>3</v>
      </c>
    </row>
    <row r="114" spans="1:15" ht="12.75">
      <c r="A114" s="289"/>
      <c r="B114" s="290"/>
      <c r="C114" s="291" t="s">
        <v>267</v>
      </c>
      <c r="D114" s="292"/>
      <c r="E114" s="292"/>
      <c r="F114" s="292"/>
      <c r="G114" s="293"/>
      <c r="I114" s="294"/>
      <c r="K114" s="294"/>
      <c r="L114" s="295" t="s">
        <v>267</v>
      </c>
      <c r="O114" s="280">
        <v>3</v>
      </c>
    </row>
    <row r="115" spans="1:15" ht="12.75">
      <c r="A115" s="289"/>
      <c r="B115" s="290"/>
      <c r="C115" s="291" t="s">
        <v>268</v>
      </c>
      <c r="D115" s="292"/>
      <c r="E115" s="292"/>
      <c r="F115" s="292"/>
      <c r="G115" s="293"/>
      <c r="I115" s="294"/>
      <c r="K115" s="294"/>
      <c r="L115" s="295" t="s">
        <v>268</v>
      </c>
      <c r="O115" s="280">
        <v>3</v>
      </c>
    </row>
    <row r="116" spans="1:57" ht="12.75">
      <c r="A116" s="304"/>
      <c r="B116" s="305" t="s">
        <v>96</v>
      </c>
      <c r="C116" s="306" t="s">
        <v>257</v>
      </c>
      <c r="D116" s="307"/>
      <c r="E116" s="308"/>
      <c r="F116" s="309"/>
      <c r="G116" s="310">
        <f>SUM(G105:G115)</f>
        <v>0</v>
      </c>
      <c r="H116" s="311"/>
      <c r="I116" s="312">
        <f>SUM(I105:I115)</f>
        <v>0</v>
      </c>
      <c r="J116" s="311"/>
      <c r="K116" s="312">
        <f>SUM(K105:K115)</f>
        <v>0</v>
      </c>
      <c r="O116" s="280">
        <v>4</v>
      </c>
      <c r="BA116" s="313">
        <f>SUM(BA105:BA115)</f>
        <v>0</v>
      </c>
      <c r="BB116" s="313">
        <f>SUM(BB105:BB115)</f>
        <v>0</v>
      </c>
      <c r="BC116" s="313">
        <f>SUM(BC105:BC115)</f>
        <v>0</v>
      </c>
      <c r="BD116" s="313">
        <f>SUM(BD105:BD115)</f>
        <v>0</v>
      </c>
      <c r="BE116" s="313">
        <f>SUM(BE105:BE115)</f>
        <v>0</v>
      </c>
    </row>
    <row r="117" spans="1:15" ht="12.75">
      <c r="A117" s="270" t="s">
        <v>93</v>
      </c>
      <c r="B117" s="271" t="s">
        <v>269</v>
      </c>
      <c r="C117" s="272" t="s">
        <v>270</v>
      </c>
      <c r="D117" s="273"/>
      <c r="E117" s="274"/>
      <c r="F117" s="274"/>
      <c r="G117" s="275"/>
      <c r="H117" s="276"/>
      <c r="I117" s="277"/>
      <c r="J117" s="278"/>
      <c r="K117" s="279"/>
      <c r="O117" s="280">
        <v>1</v>
      </c>
    </row>
    <row r="118" spans="1:80" ht="12.75">
      <c r="A118" s="281">
        <v>40</v>
      </c>
      <c r="B118" s="282" t="s">
        <v>272</v>
      </c>
      <c r="C118" s="283" t="s">
        <v>273</v>
      </c>
      <c r="D118" s="284" t="s">
        <v>109</v>
      </c>
      <c r="E118" s="285">
        <v>1</v>
      </c>
      <c r="F118" s="285">
        <v>0</v>
      </c>
      <c r="G118" s="286">
        <f>E118*F118</f>
        <v>0</v>
      </c>
      <c r="H118" s="287">
        <v>0</v>
      </c>
      <c r="I118" s="288">
        <f>E118*H118</f>
        <v>0</v>
      </c>
      <c r="J118" s="287"/>
      <c r="K118" s="288">
        <f>E118*J118</f>
        <v>0</v>
      </c>
      <c r="O118" s="280">
        <v>2</v>
      </c>
      <c r="AA118" s="249">
        <v>12</v>
      </c>
      <c r="AB118" s="249">
        <v>0</v>
      </c>
      <c r="AC118" s="249">
        <v>9</v>
      </c>
      <c r="AZ118" s="249">
        <v>1</v>
      </c>
      <c r="BA118" s="249">
        <f>IF(AZ118=1,G118,0)</f>
        <v>0</v>
      </c>
      <c r="BB118" s="249">
        <f>IF(AZ118=2,G118,0)</f>
        <v>0</v>
      </c>
      <c r="BC118" s="249">
        <f>IF(AZ118=3,G118,0)</f>
        <v>0</v>
      </c>
      <c r="BD118" s="249">
        <f>IF(AZ118=4,G118,0)</f>
        <v>0</v>
      </c>
      <c r="BE118" s="249">
        <f>IF(AZ118=5,G118,0)</f>
        <v>0</v>
      </c>
      <c r="CA118" s="280">
        <v>12</v>
      </c>
      <c r="CB118" s="280">
        <v>0</v>
      </c>
    </row>
    <row r="119" spans="1:15" ht="12.75">
      <c r="A119" s="289"/>
      <c r="B119" s="290"/>
      <c r="C119" s="291" t="s">
        <v>274</v>
      </c>
      <c r="D119" s="292"/>
      <c r="E119" s="292"/>
      <c r="F119" s="292"/>
      <c r="G119" s="293"/>
      <c r="I119" s="294"/>
      <c r="K119" s="294"/>
      <c r="L119" s="295" t="s">
        <v>274</v>
      </c>
      <c r="O119" s="280">
        <v>3</v>
      </c>
    </row>
    <row r="120" spans="1:80" ht="12.75">
      <c r="A120" s="281">
        <v>41</v>
      </c>
      <c r="B120" s="282" t="s">
        <v>275</v>
      </c>
      <c r="C120" s="283" t="s">
        <v>276</v>
      </c>
      <c r="D120" s="284" t="s">
        <v>109</v>
      </c>
      <c r="E120" s="285">
        <v>2</v>
      </c>
      <c r="F120" s="285">
        <v>0</v>
      </c>
      <c r="G120" s="286">
        <f>E120*F120</f>
        <v>0</v>
      </c>
      <c r="H120" s="287">
        <v>0</v>
      </c>
      <c r="I120" s="288">
        <f>E120*H120</f>
        <v>0</v>
      </c>
      <c r="J120" s="287"/>
      <c r="K120" s="288">
        <f>E120*J120</f>
        <v>0</v>
      </c>
      <c r="O120" s="280">
        <v>2</v>
      </c>
      <c r="AA120" s="249">
        <v>12</v>
      </c>
      <c r="AB120" s="249">
        <v>0</v>
      </c>
      <c r="AC120" s="249">
        <v>10</v>
      </c>
      <c r="AZ120" s="249">
        <v>1</v>
      </c>
      <c r="BA120" s="249">
        <f>IF(AZ120=1,G120,0)</f>
        <v>0</v>
      </c>
      <c r="BB120" s="249">
        <f>IF(AZ120=2,G120,0)</f>
        <v>0</v>
      </c>
      <c r="BC120" s="249">
        <f>IF(AZ120=3,G120,0)</f>
        <v>0</v>
      </c>
      <c r="BD120" s="249">
        <f>IF(AZ120=4,G120,0)</f>
        <v>0</v>
      </c>
      <c r="BE120" s="249">
        <f>IF(AZ120=5,G120,0)</f>
        <v>0</v>
      </c>
      <c r="CA120" s="280">
        <v>12</v>
      </c>
      <c r="CB120" s="280">
        <v>0</v>
      </c>
    </row>
    <row r="121" spans="1:57" ht="12.75">
      <c r="A121" s="304"/>
      <c r="B121" s="305" t="s">
        <v>96</v>
      </c>
      <c r="C121" s="306" t="s">
        <v>271</v>
      </c>
      <c r="D121" s="307"/>
      <c r="E121" s="308"/>
      <c r="F121" s="309"/>
      <c r="G121" s="310">
        <f>SUM(G117:G120)</f>
        <v>0</v>
      </c>
      <c r="H121" s="311"/>
      <c r="I121" s="312">
        <f>SUM(I117:I120)</f>
        <v>0</v>
      </c>
      <c r="J121" s="311"/>
      <c r="K121" s="312">
        <f>SUM(K117:K120)</f>
        <v>0</v>
      </c>
      <c r="O121" s="280">
        <v>4</v>
      </c>
      <c r="BA121" s="313">
        <f>SUM(BA117:BA120)</f>
        <v>0</v>
      </c>
      <c r="BB121" s="313">
        <f>SUM(BB117:BB120)</f>
        <v>0</v>
      </c>
      <c r="BC121" s="313">
        <f>SUM(BC117:BC120)</f>
        <v>0</v>
      </c>
      <c r="BD121" s="313">
        <f>SUM(BD117:BD120)</f>
        <v>0</v>
      </c>
      <c r="BE121" s="313">
        <f>SUM(BE117:BE120)</f>
        <v>0</v>
      </c>
    </row>
    <row r="122" spans="1:15" ht="12.75">
      <c r="A122" s="270" t="s">
        <v>93</v>
      </c>
      <c r="B122" s="271" t="s">
        <v>277</v>
      </c>
      <c r="C122" s="272" t="s">
        <v>278</v>
      </c>
      <c r="D122" s="273"/>
      <c r="E122" s="274"/>
      <c r="F122" s="274"/>
      <c r="G122" s="275"/>
      <c r="H122" s="276"/>
      <c r="I122" s="277"/>
      <c r="J122" s="278"/>
      <c r="K122" s="279"/>
      <c r="O122" s="280">
        <v>1</v>
      </c>
    </row>
    <row r="123" spans="1:80" ht="12.75">
      <c r="A123" s="281">
        <v>42</v>
      </c>
      <c r="B123" s="282" t="s">
        <v>280</v>
      </c>
      <c r="C123" s="283" t="s">
        <v>281</v>
      </c>
      <c r="D123" s="284" t="s">
        <v>185</v>
      </c>
      <c r="E123" s="285">
        <v>892</v>
      </c>
      <c r="F123" s="285">
        <v>0</v>
      </c>
      <c r="G123" s="286">
        <f>E123*F123</f>
        <v>0</v>
      </c>
      <c r="H123" s="287">
        <v>0.14874</v>
      </c>
      <c r="I123" s="288">
        <f>E123*H123</f>
        <v>132.67608</v>
      </c>
      <c r="J123" s="287">
        <v>0</v>
      </c>
      <c r="K123" s="288">
        <f>E123*J123</f>
        <v>0</v>
      </c>
      <c r="O123" s="280">
        <v>2</v>
      </c>
      <c r="AA123" s="249">
        <v>1</v>
      </c>
      <c r="AB123" s="249">
        <v>1</v>
      </c>
      <c r="AC123" s="249">
        <v>1</v>
      </c>
      <c r="AZ123" s="249">
        <v>1</v>
      </c>
      <c r="BA123" s="249">
        <f>IF(AZ123=1,G123,0)</f>
        <v>0</v>
      </c>
      <c r="BB123" s="249">
        <f>IF(AZ123=2,G123,0)</f>
        <v>0</v>
      </c>
      <c r="BC123" s="249">
        <f>IF(AZ123=3,G123,0)</f>
        <v>0</v>
      </c>
      <c r="BD123" s="249">
        <f>IF(AZ123=4,G123,0)</f>
        <v>0</v>
      </c>
      <c r="BE123" s="249">
        <f>IF(AZ123=5,G123,0)</f>
        <v>0</v>
      </c>
      <c r="CA123" s="280">
        <v>1</v>
      </c>
      <c r="CB123" s="280">
        <v>1</v>
      </c>
    </row>
    <row r="124" spans="1:15" ht="12.75">
      <c r="A124" s="289"/>
      <c r="B124" s="296"/>
      <c r="C124" s="297" t="s">
        <v>282</v>
      </c>
      <c r="D124" s="298"/>
      <c r="E124" s="299">
        <v>892</v>
      </c>
      <c r="F124" s="300"/>
      <c r="G124" s="301"/>
      <c r="H124" s="302"/>
      <c r="I124" s="294"/>
      <c r="J124" s="303"/>
      <c r="K124" s="294"/>
      <c r="M124" s="295" t="s">
        <v>282</v>
      </c>
      <c r="O124" s="280"/>
    </row>
    <row r="125" spans="1:80" ht="12.75">
      <c r="A125" s="281">
        <v>43</v>
      </c>
      <c r="B125" s="282" t="s">
        <v>283</v>
      </c>
      <c r="C125" s="283" t="s">
        <v>284</v>
      </c>
      <c r="D125" s="284" t="s">
        <v>185</v>
      </c>
      <c r="E125" s="285">
        <v>18</v>
      </c>
      <c r="F125" s="285">
        <v>0</v>
      </c>
      <c r="G125" s="286">
        <f>E125*F125</f>
        <v>0</v>
      </c>
      <c r="H125" s="287">
        <v>0</v>
      </c>
      <c r="I125" s="288">
        <f>E125*H125</f>
        <v>0</v>
      </c>
      <c r="J125" s="287">
        <v>0</v>
      </c>
      <c r="K125" s="288">
        <f>E125*J125</f>
        <v>0</v>
      </c>
      <c r="O125" s="280">
        <v>2</v>
      </c>
      <c r="AA125" s="249">
        <v>1</v>
      </c>
      <c r="AB125" s="249">
        <v>1</v>
      </c>
      <c r="AC125" s="249">
        <v>1</v>
      </c>
      <c r="AZ125" s="249">
        <v>1</v>
      </c>
      <c r="BA125" s="249">
        <f>IF(AZ125=1,G125,0)</f>
        <v>0</v>
      </c>
      <c r="BB125" s="249">
        <f>IF(AZ125=2,G125,0)</f>
        <v>0</v>
      </c>
      <c r="BC125" s="249">
        <f>IF(AZ125=3,G125,0)</f>
        <v>0</v>
      </c>
      <c r="BD125" s="249">
        <f>IF(AZ125=4,G125,0)</f>
        <v>0</v>
      </c>
      <c r="BE125" s="249">
        <f>IF(AZ125=5,G125,0)</f>
        <v>0</v>
      </c>
      <c r="CA125" s="280">
        <v>1</v>
      </c>
      <c r="CB125" s="280">
        <v>1</v>
      </c>
    </row>
    <row r="126" spans="1:15" ht="12.75">
      <c r="A126" s="289"/>
      <c r="B126" s="290"/>
      <c r="C126" s="291" t="s">
        <v>285</v>
      </c>
      <c r="D126" s="292"/>
      <c r="E126" s="292"/>
      <c r="F126" s="292"/>
      <c r="G126" s="293"/>
      <c r="I126" s="294"/>
      <c r="K126" s="294"/>
      <c r="L126" s="295" t="s">
        <v>285</v>
      </c>
      <c r="O126" s="280">
        <v>3</v>
      </c>
    </row>
    <row r="127" spans="1:80" ht="12.75">
      <c r="A127" s="281">
        <v>44</v>
      </c>
      <c r="B127" s="282" t="s">
        <v>286</v>
      </c>
      <c r="C127" s="283" t="s">
        <v>287</v>
      </c>
      <c r="D127" s="284" t="s">
        <v>185</v>
      </c>
      <c r="E127" s="285">
        <v>18</v>
      </c>
      <c r="F127" s="285">
        <v>0</v>
      </c>
      <c r="G127" s="286">
        <f>E127*F127</f>
        <v>0</v>
      </c>
      <c r="H127" s="287">
        <v>0</v>
      </c>
      <c r="I127" s="288">
        <f>E127*H127</f>
        <v>0</v>
      </c>
      <c r="J127" s="287"/>
      <c r="K127" s="288">
        <f>E127*J127</f>
        <v>0</v>
      </c>
      <c r="O127" s="280">
        <v>2</v>
      </c>
      <c r="AA127" s="249">
        <v>12</v>
      </c>
      <c r="AB127" s="249">
        <v>0</v>
      </c>
      <c r="AC127" s="249">
        <v>14</v>
      </c>
      <c r="AZ127" s="249">
        <v>1</v>
      </c>
      <c r="BA127" s="249">
        <f>IF(AZ127=1,G127,0)</f>
        <v>0</v>
      </c>
      <c r="BB127" s="249">
        <f>IF(AZ127=2,G127,0)</f>
        <v>0</v>
      </c>
      <c r="BC127" s="249">
        <f>IF(AZ127=3,G127,0)</f>
        <v>0</v>
      </c>
      <c r="BD127" s="249">
        <f>IF(AZ127=4,G127,0)</f>
        <v>0</v>
      </c>
      <c r="BE127" s="249">
        <f>IF(AZ127=5,G127,0)</f>
        <v>0</v>
      </c>
      <c r="CA127" s="280">
        <v>12</v>
      </c>
      <c r="CB127" s="280">
        <v>0</v>
      </c>
    </row>
    <row r="128" spans="1:80" ht="12.75">
      <c r="A128" s="281">
        <v>45</v>
      </c>
      <c r="B128" s="282" t="s">
        <v>288</v>
      </c>
      <c r="C128" s="283" t="s">
        <v>289</v>
      </c>
      <c r="D128" s="284" t="s">
        <v>141</v>
      </c>
      <c r="E128" s="285">
        <v>130</v>
      </c>
      <c r="F128" s="285">
        <v>0</v>
      </c>
      <c r="G128" s="286">
        <f>E128*F128</f>
        <v>0</v>
      </c>
      <c r="H128" s="287">
        <v>0.027</v>
      </c>
      <c r="I128" s="288">
        <f>E128*H128</f>
        <v>3.51</v>
      </c>
      <c r="J128" s="287"/>
      <c r="K128" s="288">
        <f>E128*J128</f>
        <v>0</v>
      </c>
      <c r="O128" s="280">
        <v>2</v>
      </c>
      <c r="AA128" s="249">
        <v>3</v>
      </c>
      <c r="AB128" s="249">
        <v>1</v>
      </c>
      <c r="AC128" s="249">
        <v>59217335</v>
      </c>
      <c r="AZ128" s="249">
        <v>1</v>
      </c>
      <c r="BA128" s="249">
        <f>IF(AZ128=1,G128,0)</f>
        <v>0</v>
      </c>
      <c r="BB128" s="249">
        <f>IF(AZ128=2,G128,0)</f>
        <v>0</v>
      </c>
      <c r="BC128" s="249">
        <f>IF(AZ128=3,G128,0)</f>
        <v>0</v>
      </c>
      <c r="BD128" s="249">
        <f>IF(AZ128=4,G128,0)</f>
        <v>0</v>
      </c>
      <c r="BE128" s="249">
        <f>IF(AZ128=5,G128,0)</f>
        <v>0</v>
      </c>
      <c r="CA128" s="280">
        <v>3</v>
      </c>
      <c r="CB128" s="280">
        <v>1</v>
      </c>
    </row>
    <row r="129" spans="1:80" ht="12.75">
      <c r="A129" s="281">
        <v>46</v>
      </c>
      <c r="B129" s="282" t="s">
        <v>290</v>
      </c>
      <c r="C129" s="283" t="s">
        <v>291</v>
      </c>
      <c r="D129" s="284" t="s">
        <v>141</v>
      </c>
      <c r="E129" s="285">
        <v>730</v>
      </c>
      <c r="F129" s="285">
        <v>0</v>
      </c>
      <c r="G129" s="286">
        <f>E129*F129</f>
        <v>0</v>
      </c>
      <c r="H129" s="287">
        <v>0.081</v>
      </c>
      <c r="I129" s="288">
        <f>E129*H129</f>
        <v>59.13</v>
      </c>
      <c r="J129" s="287"/>
      <c r="K129" s="288">
        <f>E129*J129</f>
        <v>0</v>
      </c>
      <c r="O129" s="280">
        <v>2</v>
      </c>
      <c r="AA129" s="249">
        <v>3</v>
      </c>
      <c r="AB129" s="249">
        <v>1</v>
      </c>
      <c r="AC129" s="249">
        <v>59217450</v>
      </c>
      <c r="AZ129" s="249">
        <v>1</v>
      </c>
      <c r="BA129" s="249">
        <f>IF(AZ129=1,G129,0)</f>
        <v>0</v>
      </c>
      <c r="BB129" s="249">
        <f>IF(AZ129=2,G129,0)</f>
        <v>0</v>
      </c>
      <c r="BC129" s="249">
        <f>IF(AZ129=3,G129,0)</f>
        <v>0</v>
      </c>
      <c r="BD129" s="249">
        <f>IF(AZ129=4,G129,0)</f>
        <v>0</v>
      </c>
      <c r="BE129" s="249">
        <f>IF(AZ129=5,G129,0)</f>
        <v>0</v>
      </c>
      <c r="CA129" s="280">
        <v>3</v>
      </c>
      <c r="CB129" s="280">
        <v>1</v>
      </c>
    </row>
    <row r="130" spans="1:80" ht="12.75">
      <c r="A130" s="281">
        <v>47</v>
      </c>
      <c r="B130" s="282" t="s">
        <v>292</v>
      </c>
      <c r="C130" s="283" t="s">
        <v>293</v>
      </c>
      <c r="D130" s="284" t="s">
        <v>141</v>
      </c>
      <c r="E130" s="285">
        <v>11</v>
      </c>
      <c r="F130" s="285">
        <v>0</v>
      </c>
      <c r="G130" s="286">
        <f>E130*F130</f>
        <v>0</v>
      </c>
      <c r="H130" s="287">
        <v>0.055</v>
      </c>
      <c r="I130" s="288">
        <f>E130*H130</f>
        <v>0.605</v>
      </c>
      <c r="J130" s="287"/>
      <c r="K130" s="288">
        <f>E130*J130</f>
        <v>0</v>
      </c>
      <c r="O130" s="280">
        <v>2</v>
      </c>
      <c r="AA130" s="249">
        <v>3</v>
      </c>
      <c r="AB130" s="249">
        <v>1</v>
      </c>
      <c r="AC130" s="249">
        <v>59217493</v>
      </c>
      <c r="AZ130" s="249">
        <v>1</v>
      </c>
      <c r="BA130" s="249">
        <f>IF(AZ130=1,G130,0)</f>
        <v>0</v>
      </c>
      <c r="BB130" s="249">
        <f>IF(AZ130=2,G130,0)</f>
        <v>0</v>
      </c>
      <c r="BC130" s="249">
        <f>IF(AZ130=3,G130,0)</f>
        <v>0</v>
      </c>
      <c r="BD130" s="249">
        <f>IF(AZ130=4,G130,0)</f>
        <v>0</v>
      </c>
      <c r="BE130" s="249">
        <f>IF(AZ130=5,G130,0)</f>
        <v>0</v>
      </c>
      <c r="CA130" s="280">
        <v>3</v>
      </c>
      <c r="CB130" s="280">
        <v>1</v>
      </c>
    </row>
    <row r="131" spans="1:80" ht="12.75">
      <c r="A131" s="281">
        <v>48</v>
      </c>
      <c r="B131" s="282" t="s">
        <v>294</v>
      </c>
      <c r="C131" s="283" t="s">
        <v>295</v>
      </c>
      <c r="D131" s="284" t="s">
        <v>141</v>
      </c>
      <c r="E131" s="285">
        <v>17</v>
      </c>
      <c r="F131" s="285">
        <v>0</v>
      </c>
      <c r="G131" s="286">
        <f>E131*F131</f>
        <v>0</v>
      </c>
      <c r="H131" s="287">
        <v>0.059</v>
      </c>
      <c r="I131" s="288">
        <f>E131*H131</f>
        <v>1.003</v>
      </c>
      <c r="J131" s="287"/>
      <c r="K131" s="288">
        <f>E131*J131</f>
        <v>0</v>
      </c>
      <c r="O131" s="280">
        <v>2</v>
      </c>
      <c r="AA131" s="249">
        <v>3</v>
      </c>
      <c r="AB131" s="249">
        <v>1</v>
      </c>
      <c r="AC131" s="249">
        <v>59217495</v>
      </c>
      <c r="AZ131" s="249">
        <v>1</v>
      </c>
      <c r="BA131" s="249">
        <f>IF(AZ131=1,G131,0)</f>
        <v>0</v>
      </c>
      <c r="BB131" s="249">
        <f>IF(AZ131=2,G131,0)</f>
        <v>0</v>
      </c>
      <c r="BC131" s="249">
        <f>IF(AZ131=3,G131,0)</f>
        <v>0</v>
      </c>
      <c r="BD131" s="249">
        <f>IF(AZ131=4,G131,0)</f>
        <v>0</v>
      </c>
      <c r="BE131" s="249">
        <f>IF(AZ131=5,G131,0)</f>
        <v>0</v>
      </c>
      <c r="CA131" s="280">
        <v>3</v>
      </c>
      <c r="CB131" s="280">
        <v>1</v>
      </c>
    </row>
    <row r="132" spans="1:80" ht="12.75">
      <c r="A132" s="281">
        <v>49</v>
      </c>
      <c r="B132" s="282" t="s">
        <v>296</v>
      </c>
      <c r="C132" s="283" t="s">
        <v>297</v>
      </c>
      <c r="D132" s="284" t="s">
        <v>141</v>
      </c>
      <c r="E132" s="285">
        <v>4</v>
      </c>
      <c r="F132" s="285">
        <v>0</v>
      </c>
      <c r="G132" s="286">
        <f>E132*F132</f>
        <v>0</v>
      </c>
      <c r="H132" s="287">
        <v>0.062</v>
      </c>
      <c r="I132" s="288">
        <f>E132*H132</f>
        <v>0.248</v>
      </c>
      <c r="J132" s="287"/>
      <c r="K132" s="288">
        <f>E132*J132</f>
        <v>0</v>
      </c>
      <c r="O132" s="280">
        <v>2</v>
      </c>
      <c r="AA132" s="249">
        <v>3</v>
      </c>
      <c r="AB132" s="249">
        <v>1</v>
      </c>
      <c r="AC132" s="249">
        <v>59217497</v>
      </c>
      <c r="AZ132" s="249">
        <v>1</v>
      </c>
      <c r="BA132" s="249">
        <f>IF(AZ132=1,G132,0)</f>
        <v>0</v>
      </c>
      <c r="BB132" s="249">
        <f>IF(AZ132=2,G132,0)</f>
        <v>0</v>
      </c>
      <c r="BC132" s="249">
        <f>IF(AZ132=3,G132,0)</f>
        <v>0</v>
      </c>
      <c r="BD132" s="249">
        <f>IF(AZ132=4,G132,0)</f>
        <v>0</v>
      </c>
      <c r="BE132" s="249">
        <f>IF(AZ132=5,G132,0)</f>
        <v>0</v>
      </c>
      <c r="CA132" s="280">
        <v>3</v>
      </c>
      <c r="CB132" s="280">
        <v>1</v>
      </c>
    </row>
    <row r="133" spans="1:57" ht="12.75">
      <c r="A133" s="304"/>
      <c r="B133" s="305" t="s">
        <v>96</v>
      </c>
      <c r="C133" s="306" t="s">
        <v>279</v>
      </c>
      <c r="D133" s="307"/>
      <c r="E133" s="308"/>
      <c r="F133" s="309"/>
      <c r="G133" s="310">
        <f>SUM(G122:G132)</f>
        <v>0</v>
      </c>
      <c r="H133" s="311"/>
      <c r="I133" s="312">
        <f>SUM(I122:I132)</f>
        <v>197.17207999999997</v>
      </c>
      <c r="J133" s="311"/>
      <c r="K133" s="312">
        <f>SUM(K122:K132)</f>
        <v>0</v>
      </c>
      <c r="O133" s="280">
        <v>4</v>
      </c>
      <c r="BA133" s="313">
        <f>SUM(BA122:BA132)</f>
        <v>0</v>
      </c>
      <c r="BB133" s="313">
        <f>SUM(BB122:BB132)</f>
        <v>0</v>
      </c>
      <c r="BC133" s="313">
        <f>SUM(BC122:BC132)</f>
        <v>0</v>
      </c>
      <c r="BD133" s="313">
        <f>SUM(BD122:BD132)</f>
        <v>0</v>
      </c>
      <c r="BE133" s="313">
        <f>SUM(BE122:BE132)</f>
        <v>0</v>
      </c>
    </row>
    <row r="134" spans="1:15" ht="12.75">
      <c r="A134" s="270" t="s">
        <v>93</v>
      </c>
      <c r="B134" s="271" t="s">
        <v>298</v>
      </c>
      <c r="C134" s="272" t="s">
        <v>299</v>
      </c>
      <c r="D134" s="273"/>
      <c r="E134" s="274"/>
      <c r="F134" s="274"/>
      <c r="G134" s="275"/>
      <c r="H134" s="276"/>
      <c r="I134" s="277"/>
      <c r="J134" s="278"/>
      <c r="K134" s="279"/>
      <c r="O134" s="280">
        <v>1</v>
      </c>
    </row>
    <row r="135" spans="1:80" ht="12.75">
      <c r="A135" s="281">
        <v>50</v>
      </c>
      <c r="B135" s="282" t="s">
        <v>301</v>
      </c>
      <c r="C135" s="283" t="s">
        <v>302</v>
      </c>
      <c r="D135" s="284" t="s">
        <v>141</v>
      </c>
      <c r="E135" s="285">
        <v>4</v>
      </c>
      <c r="F135" s="285">
        <v>0</v>
      </c>
      <c r="G135" s="286">
        <f>E135*F135</f>
        <v>0</v>
      </c>
      <c r="H135" s="287">
        <v>0.25</v>
      </c>
      <c r="I135" s="288">
        <f>E135*H135</f>
        <v>1</v>
      </c>
      <c r="J135" s="287">
        <v>0</v>
      </c>
      <c r="K135" s="288">
        <f>E135*J135</f>
        <v>0</v>
      </c>
      <c r="O135" s="280">
        <v>2</v>
      </c>
      <c r="AA135" s="249">
        <v>1</v>
      </c>
      <c r="AB135" s="249">
        <v>1</v>
      </c>
      <c r="AC135" s="249">
        <v>1</v>
      </c>
      <c r="AZ135" s="249">
        <v>1</v>
      </c>
      <c r="BA135" s="249">
        <f>IF(AZ135=1,G135,0)</f>
        <v>0</v>
      </c>
      <c r="BB135" s="249">
        <f>IF(AZ135=2,G135,0)</f>
        <v>0</v>
      </c>
      <c r="BC135" s="249">
        <f>IF(AZ135=3,G135,0)</f>
        <v>0</v>
      </c>
      <c r="BD135" s="249">
        <f>IF(AZ135=4,G135,0)</f>
        <v>0</v>
      </c>
      <c r="BE135" s="249">
        <f>IF(AZ135=5,G135,0)</f>
        <v>0</v>
      </c>
      <c r="CA135" s="280">
        <v>1</v>
      </c>
      <c r="CB135" s="280">
        <v>1</v>
      </c>
    </row>
    <row r="136" spans="1:15" ht="12.75">
      <c r="A136" s="289"/>
      <c r="B136" s="290"/>
      <c r="C136" s="291" t="s">
        <v>303</v>
      </c>
      <c r="D136" s="292"/>
      <c r="E136" s="292"/>
      <c r="F136" s="292"/>
      <c r="G136" s="293"/>
      <c r="I136" s="294"/>
      <c r="K136" s="294"/>
      <c r="L136" s="295" t="s">
        <v>303</v>
      </c>
      <c r="O136" s="280">
        <v>3</v>
      </c>
    </row>
    <row r="137" spans="1:15" ht="12.75">
      <c r="A137" s="289"/>
      <c r="B137" s="290"/>
      <c r="C137" s="291" t="s">
        <v>304</v>
      </c>
      <c r="D137" s="292"/>
      <c r="E137" s="292"/>
      <c r="F137" s="292"/>
      <c r="G137" s="293"/>
      <c r="I137" s="294"/>
      <c r="K137" s="294"/>
      <c r="L137" s="295" t="s">
        <v>304</v>
      </c>
      <c r="O137" s="280">
        <v>3</v>
      </c>
    </row>
    <row r="138" spans="1:15" ht="12.75">
      <c r="A138" s="289"/>
      <c r="B138" s="290"/>
      <c r="C138" s="291" t="s">
        <v>305</v>
      </c>
      <c r="D138" s="292"/>
      <c r="E138" s="292"/>
      <c r="F138" s="292"/>
      <c r="G138" s="293"/>
      <c r="I138" s="294"/>
      <c r="K138" s="294"/>
      <c r="L138" s="295" t="s">
        <v>305</v>
      </c>
      <c r="O138" s="280">
        <v>3</v>
      </c>
    </row>
    <row r="139" spans="1:15" ht="22.5">
      <c r="A139" s="289"/>
      <c r="B139" s="290"/>
      <c r="C139" s="291" t="s">
        <v>306</v>
      </c>
      <c r="D139" s="292"/>
      <c r="E139" s="292"/>
      <c r="F139" s="292"/>
      <c r="G139" s="293"/>
      <c r="I139" s="294"/>
      <c r="K139" s="294"/>
      <c r="L139" s="295" t="s">
        <v>306</v>
      </c>
      <c r="O139" s="280">
        <v>3</v>
      </c>
    </row>
    <row r="140" spans="1:15" ht="12.75">
      <c r="A140" s="289"/>
      <c r="B140" s="296"/>
      <c r="C140" s="297" t="s">
        <v>307</v>
      </c>
      <c r="D140" s="298"/>
      <c r="E140" s="299">
        <v>4</v>
      </c>
      <c r="F140" s="300"/>
      <c r="G140" s="301"/>
      <c r="H140" s="302"/>
      <c r="I140" s="294"/>
      <c r="J140" s="303"/>
      <c r="K140" s="294"/>
      <c r="M140" s="295" t="s">
        <v>307</v>
      </c>
      <c r="O140" s="280"/>
    </row>
    <row r="141" spans="1:80" ht="12.75">
      <c r="A141" s="281">
        <v>51</v>
      </c>
      <c r="B141" s="282" t="s">
        <v>308</v>
      </c>
      <c r="C141" s="283" t="s">
        <v>309</v>
      </c>
      <c r="D141" s="284" t="s">
        <v>310</v>
      </c>
      <c r="E141" s="285">
        <v>4</v>
      </c>
      <c r="F141" s="285">
        <v>0</v>
      </c>
      <c r="G141" s="286">
        <f>E141*F141</f>
        <v>0</v>
      </c>
      <c r="H141" s="287">
        <v>0</v>
      </c>
      <c r="I141" s="288">
        <f>E141*H141</f>
        <v>0</v>
      </c>
      <c r="J141" s="287"/>
      <c r="K141" s="288">
        <f>E141*J141</f>
        <v>0</v>
      </c>
      <c r="O141" s="280">
        <v>2</v>
      </c>
      <c r="AA141" s="249">
        <v>12</v>
      </c>
      <c r="AB141" s="249">
        <v>0</v>
      </c>
      <c r="AC141" s="249">
        <v>15</v>
      </c>
      <c r="AZ141" s="249">
        <v>1</v>
      </c>
      <c r="BA141" s="249">
        <f>IF(AZ141=1,G141,0)</f>
        <v>0</v>
      </c>
      <c r="BB141" s="249">
        <f>IF(AZ141=2,G141,0)</f>
        <v>0</v>
      </c>
      <c r="BC141" s="249">
        <f>IF(AZ141=3,G141,0)</f>
        <v>0</v>
      </c>
      <c r="BD141" s="249">
        <f>IF(AZ141=4,G141,0)</f>
        <v>0</v>
      </c>
      <c r="BE141" s="249">
        <f>IF(AZ141=5,G141,0)</f>
        <v>0</v>
      </c>
      <c r="CA141" s="280">
        <v>12</v>
      </c>
      <c r="CB141" s="280">
        <v>0</v>
      </c>
    </row>
    <row r="142" spans="1:15" ht="12.75">
      <c r="A142" s="289"/>
      <c r="B142" s="296"/>
      <c r="C142" s="297" t="s">
        <v>307</v>
      </c>
      <c r="D142" s="298"/>
      <c r="E142" s="299">
        <v>4</v>
      </c>
      <c r="F142" s="300"/>
      <c r="G142" s="301"/>
      <c r="H142" s="302"/>
      <c r="I142" s="294"/>
      <c r="J142" s="303"/>
      <c r="K142" s="294"/>
      <c r="M142" s="295" t="s">
        <v>307</v>
      </c>
      <c r="O142" s="280"/>
    </row>
    <row r="143" spans="1:80" ht="12.75">
      <c r="A143" s="281">
        <v>52</v>
      </c>
      <c r="B143" s="282" t="s">
        <v>311</v>
      </c>
      <c r="C143" s="283" t="s">
        <v>312</v>
      </c>
      <c r="D143" s="284" t="s">
        <v>141</v>
      </c>
      <c r="E143" s="285">
        <v>1</v>
      </c>
      <c r="F143" s="285">
        <v>0</v>
      </c>
      <c r="G143" s="286">
        <f>E143*F143</f>
        <v>0</v>
      </c>
      <c r="H143" s="287">
        <v>0</v>
      </c>
      <c r="I143" s="288">
        <f>E143*H143</f>
        <v>0</v>
      </c>
      <c r="J143" s="287"/>
      <c r="K143" s="288">
        <f>E143*J143</f>
        <v>0</v>
      </c>
      <c r="O143" s="280">
        <v>2</v>
      </c>
      <c r="AA143" s="249">
        <v>12</v>
      </c>
      <c r="AB143" s="249">
        <v>0</v>
      </c>
      <c r="AC143" s="249">
        <v>16</v>
      </c>
      <c r="AZ143" s="249">
        <v>1</v>
      </c>
      <c r="BA143" s="249">
        <f>IF(AZ143=1,G143,0)</f>
        <v>0</v>
      </c>
      <c r="BB143" s="249">
        <f>IF(AZ143=2,G143,0)</f>
        <v>0</v>
      </c>
      <c r="BC143" s="249">
        <f>IF(AZ143=3,G143,0)</f>
        <v>0</v>
      </c>
      <c r="BD143" s="249">
        <f>IF(AZ143=4,G143,0)</f>
        <v>0</v>
      </c>
      <c r="BE143" s="249">
        <f>IF(AZ143=5,G143,0)</f>
        <v>0</v>
      </c>
      <c r="CA143" s="280">
        <v>12</v>
      </c>
      <c r="CB143" s="280">
        <v>0</v>
      </c>
    </row>
    <row r="144" spans="1:80" ht="12.75">
      <c r="A144" s="281">
        <v>53</v>
      </c>
      <c r="B144" s="282" t="s">
        <v>313</v>
      </c>
      <c r="C144" s="283" t="s">
        <v>314</v>
      </c>
      <c r="D144" s="284" t="s">
        <v>185</v>
      </c>
      <c r="E144" s="285">
        <v>14</v>
      </c>
      <c r="F144" s="285">
        <v>0</v>
      </c>
      <c r="G144" s="286">
        <f>E144*F144</f>
        <v>0</v>
      </c>
      <c r="H144" s="287">
        <v>0.002</v>
      </c>
      <c r="I144" s="288">
        <f>E144*H144</f>
        <v>0.028</v>
      </c>
      <c r="J144" s="287"/>
      <c r="K144" s="288">
        <f>E144*J144</f>
        <v>0</v>
      </c>
      <c r="O144" s="280">
        <v>2</v>
      </c>
      <c r="AA144" s="249">
        <v>3</v>
      </c>
      <c r="AB144" s="249">
        <v>1</v>
      </c>
      <c r="AC144" s="249">
        <v>40445960</v>
      </c>
      <c r="AZ144" s="249">
        <v>1</v>
      </c>
      <c r="BA144" s="249">
        <f>IF(AZ144=1,G144,0)</f>
        <v>0</v>
      </c>
      <c r="BB144" s="249">
        <f>IF(AZ144=2,G144,0)</f>
        <v>0</v>
      </c>
      <c r="BC144" s="249">
        <f>IF(AZ144=3,G144,0)</f>
        <v>0</v>
      </c>
      <c r="BD144" s="249">
        <f>IF(AZ144=4,G144,0)</f>
        <v>0</v>
      </c>
      <c r="BE144" s="249">
        <f>IF(AZ144=5,G144,0)</f>
        <v>0</v>
      </c>
      <c r="CA144" s="280">
        <v>3</v>
      </c>
      <c r="CB144" s="280">
        <v>1</v>
      </c>
    </row>
    <row r="145" spans="1:15" ht="12.75">
      <c r="A145" s="289"/>
      <c r="B145" s="290"/>
      <c r="C145" s="291" t="s">
        <v>315</v>
      </c>
      <c r="D145" s="292"/>
      <c r="E145" s="292"/>
      <c r="F145" s="292"/>
      <c r="G145" s="293"/>
      <c r="I145" s="294"/>
      <c r="K145" s="294"/>
      <c r="L145" s="295" t="s">
        <v>315</v>
      </c>
      <c r="O145" s="280">
        <v>3</v>
      </c>
    </row>
    <row r="146" spans="1:15" ht="12.75">
      <c r="A146" s="289"/>
      <c r="B146" s="296"/>
      <c r="C146" s="297" t="s">
        <v>316</v>
      </c>
      <c r="D146" s="298"/>
      <c r="E146" s="299">
        <v>14</v>
      </c>
      <c r="F146" s="300"/>
      <c r="G146" s="301"/>
      <c r="H146" s="302"/>
      <c r="I146" s="294"/>
      <c r="J146" s="303"/>
      <c r="K146" s="294"/>
      <c r="M146" s="295" t="s">
        <v>316</v>
      </c>
      <c r="O146" s="280"/>
    </row>
    <row r="147" spans="1:80" ht="12.75">
      <c r="A147" s="281">
        <v>54</v>
      </c>
      <c r="B147" s="282" t="s">
        <v>317</v>
      </c>
      <c r="C147" s="283" t="s">
        <v>318</v>
      </c>
      <c r="D147" s="284" t="s">
        <v>141</v>
      </c>
      <c r="E147" s="285">
        <v>4</v>
      </c>
      <c r="F147" s="285">
        <v>0</v>
      </c>
      <c r="G147" s="286">
        <f>E147*F147</f>
        <v>0</v>
      </c>
      <c r="H147" s="287">
        <v>0.00126</v>
      </c>
      <c r="I147" s="288">
        <f>E147*H147</f>
        <v>0.00504</v>
      </c>
      <c r="J147" s="287"/>
      <c r="K147" s="288">
        <f>E147*J147</f>
        <v>0</v>
      </c>
      <c r="O147" s="280">
        <v>2</v>
      </c>
      <c r="AA147" s="249">
        <v>3</v>
      </c>
      <c r="AB147" s="249">
        <v>1</v>
      </c>
      <c r="AC147" s="249" t="s">
        <v>317</v>
      </c>
      <c r="AZ147" s="249">
        <v>1</v>
      </c>
      <c r="BA147" s="249">
        <f>IF(AZ147=1,G147,0)</f>
        <v>0</v>
      </c>
      <c r="BB147" s="249">
        <f>IF(AZ147=2,G147,0)</f>
        <v>0</v>
      </c>
      <c r="BC147" s="249">
        <f>IF(AZ147=3,G147,0)</f>
        <v>0</v>
      </c>
      <c r="BD147" s="249">
        <f>IF(AZ147=4,G147,0)</f>
        <v>0</v>
      </c>
      <c r="BE147" s="249">
        <f>IF(AZ147=5,G147,0)</f>
        <v>0</v>
      </c>
      <c r="CA147" s="280">
        <v>3</v>
      </c>
      <c r="CB147" s="280">
        <v>1</v>
      </c>
    </row>
    <row r="148" spans="1:15" ht="12.75">
      <c r="A148" s="289"/>
      <c r="B148" s="296"/>
      <c r="C148" s="297" t="s">
        <v>307</v>
      </c>
      <c r="D148" s="298"/>
      <c r="E148" s="299">
        <v>4</v>
      </c>
      <c r="F148" s="300"/>
      <c r="G148" s="301"/>
      <c r="H148" s="302"/>
      <c r="I148" s="294"/>
      <c r="J148" s="303"/>
      <c r="K148" s="294"/>
      <c r="M148" s="295" t="s">
        <v>307</v>
      </c>
      <c r="O148" s="280"/>
    </row>
    <row r="149" spans="1:80" ht="12.75">
      <c r="A149" s="281">
        <v>55</v>
      </c>
      <c r="B149" s="282" t="s">
        <v>319</v>
      </c>
      <c r="C149" s="283" t="s">
        <v>320</v>
      </c>
      <c r="D149" s="284" t="s">
        <v>141</v>
      </c>
      <c r="E149" s="285">
        <v>2</v>
      </c>
      <c r="F149" s="285">
        <v>0</v>
      </c>
      <c r="G149" s="286">
        <f>E149*F149</f>
        <v>0</v>
      </c>
      <c r="H149" s="287">
        <v>0.0051</v>
      </c>
      <c r="I149" s="288">
        <f>E149*H149</f>
        <v>0.0102</v>
      </c>
      <c r="J149" s="287"/>
      <c r="K149" s="288">
        <f>E149*J149</f>
        <v>0</v>
      </c>
      <c r="O149" s="280">
        <v>2</v>
      </c>
      <c r="AA149" s="249">
        <v>3</v>
      </c>
      <c r="AB149" s="249">
        <v>1</v>
      </c>
      <c r="AC149" s="249" t="s">
        <v>319</v>
      </c>
      <c r="AZ149" s="249">
        <v>1</v>
      </c>
      <c r="BA149" s="249">
        <f>IF(AZ149=1,G149,0)</f>
        <v>0</v>
      </c>
      <c r="BB149" s="249">
        <f>IF(AZ149=2,G149,0)</f>
        <v>0</v>
      </c>
      <c r="BC149" s="249">
        <f>IF(AZ149=3,G149,0)</f>
        <v>0</v>
      </c>
      <c r="BD149" s="249">
        <f>IF(AZ149=4,G149,0)</f>
        <v>0</v>
      </c>
      <c r="BE149" s="249">
        <f>IF(AZ149=5,G149,0)</f>
        <v>0</v>
      </c>
      <c r="CA149" s="280">
        <v>3</v>
      </c>
      <c r="CB149" s="280">
        <v>1</v>
      </c>
    </row>
    <row r="150" spans="1:80" ht="12.75">
      <c r="A150" s="281">
        <v>56</v>
      </c>
      <c r="B150" s="282" t="s">
        <v>321</v>
      </c>
      <c r="C150" s="283" t="s">
        <v>322</v>
      </c>
      <c r="D150" s="284" t="s">
        <v>141</v>
      </c>
      <c r="E150" s="285">
        <v>2</v>
      </c>
      <c r="F150" s="285">
        <v>0</v>
      </c>
      <c r="G150" s="286">
        <f>E150*F150</f>
        <v>0</v>
      </c>
      <c r="H150" s="287">
        <v>0.0051</v>
      </c>
      <c r="I150" s="288">
        <f>E150*H150</f>
        <v>0.0102</v>
      </c>
      <c r="J150" s="287"/>
      <c r="K150" s="288">
        <f>E150*J150</f>
        <v>0</v>
      </c>
      <c r="O150" s="280">
        <v>2</v>
      </c>
      <c r="AA150" s="249">
        <v>3</v>
      </c>
      <c r="AB150" s="249">
        <v>1</v>
      </c>
      <c r="AC150" s="249" t="s">
        <v>321</v>
      </c>
      <c r="AZ150" s="249">
        <v>1</v>
      </c>
      <c r="BA150" s="249">
        <f>IF(AZ150=1,G150,0)</f>
        <v>0</v>
      </c>
      <c r="BB150" s="249">
        <f>IF(AZ150=2,G150,0)</f>
        <v>0</v>
      </c>
      <c r="BC150" s="249">
        <f>IF(AZ150=3,G150,0)</f>
        <v>0</v>
      </c>
      <c r="BD150" s="249">
        <f>IF(AZ150=4,G150,0)</f>
        <v>0</v>
      </c>
      <c r="BE150" s="249">
        <f>IF(AZ150=5,G150,0)</f>
        <v>0</v>
      </c>
      <c r="CA150" s="280">
        <v>3</v>
      </c>
      <c r="CB150" s="280">
        <v>1</v>
      </c>
    </row>
    <row r="151" spans="1:57" ht="12.75">
      <c r="A151" s="304"/>
      <c r="B151" s="305" t="s">
        <v>96</v>
      </c>
      <c r="C151" s="306" t="s">
        <v>300</v>
      </c>
      <c r="D151" s="307"/>
      <c r="E151" s="308"/>
      <c r="F151" s="309"/>
      <c r="G151" s="310">
        <f>SUM(G134:G150)</f>
        <v>0</v>
      </c>
      <c r="H151" s="311"/>
      <c r="I151" s="312">
        <f>SUM(I134:I150)</f>
        <v>1.05344</v>
      </c>
      <c r="J151" s="311"/>
      <c r="K151" s="312">
        <f>SUM(K134:K150)</f>
        <v>0</v>
      </c>
      <c r="O151" s="280">
        <v>4</v>
      </c>
      <c r="BA151" s="313">
        <f>SUM(BA134:BA150)</f>
        <v>0</v>
      </c>
      <c r="BB151" s="313">
        <f>SUM(BB134:BB150)</f>
        <v>0</v>
      </c>
      <c r="BC151" s="313">
        <f>SUM(BC134:BC150)</f>
        <v>0</v>
      </c>
      <c r="BD151" s="313">
        <f>SUM(BD134:BD150)</f>
        <v>0</v>
      </c>
      <c r="BE151" s="313">
        <f>SUM(BE134:BE150)</f>
        <v>0</v>
      </c>
    </row>
    <row r="152" spans="1:15" ht="12.75">
      <c r="A152" s="270" t="s">
        <v>93</v>
      </c>
      <c r="B152" s="271" t="s">
        <v>323</v>
      </c>
      <c r="C152" s="272" t="s">
        <v>324</v>
      </c>
      <c r="D152" s="273"/>
      <c r="E152" s="274"/>
      <c r="F152" s="274"/>
      <c r="G152" s="275"/>
      <c r="H152" s="276"/>
      <c r="I152" s="277"/>
      <c r="J152" s="278"/>
      <c r="K152" s="279"/>
      <c r="O152" s="280">
        <v>1</v>
      </c>
    </row>
    <row r="153" spans="1:80" ht="12.75">
      <c r="A153" s="281">
        <v>57</v>
      </c>
      <c r="B153" s="282" t="s">
        <v>326</v>
      </c>
      <c r="C153" s="283" t="s">
        <v>327</v>
      </c>
      <c r="D153" s="284" t="s">
        <v>141</v>
      </c>
      <c r="E153" s="285">
        <v>2</v>
      </c>
      <c r="F153" s="285">
        <v>0</v>
      </c>
      <c r="G153" s="286">
        <f>E153*F153</f>
        <v>0</v>
      </c>
      <c r="H153" s="287">
        <v>0</v>
      </c>
      <c r="I153" s="288">
        <f>E153*H153</f>
        <v>0</v>
      </c>
      <c r="J153" s="287">
        <v>-0.082</v>
      </c>
      <c r="K153" s="288">
        <f>E153*J153</f>
        <v>-0.164</v>
      </c>
      <c r="O153" s="280">
        <v>2</v>
      </c>
      <c r="AA153" s="249">
        <v>1</v>
      </c>
      <c r="AB153" s="249">
        <v>1</v>
      </c>
      <c r="AC153" s="249">
        <v>1</v>
      </c>
      <c r="AZ153" s="249">
        <v>1</v>
      </c>
      <c r="BA153" s="249">
        <f>IF(AZ153=1,G153,0)</f>
        <v>0</v>
      </c>
      <c r="BB153" s="249">
        <f>IF(AZ153=2,G153,0)</f>
        <v>0</v>
      </c>
      <c r="BC153" s="249">
        <f>IF(AZ153=3,G153,0)</f>
        <v>0</v>
      </c>
      <c r="BD153" s="249">
        <f>IF(AZ153=4,G153,0)</f>
        <v>0</v>
      </c>
      <c r="BE153" s="249">
        <f>IF(AZ153=5,G153,0)</f>
        <v>0</v>
      </c>
      <c r="CA153" s="280">
        <v>1</v>
      </c>
      <c r="CB153" s="280">
        <v>1</v>
      </c>
    </row>
    <row r="154" spans="1:15" ht="12.75">
      <c r="A154" s="289"/>
      <c r="B154" s="290"/>
      <c r="C154" s="291" t="s">
        <v>328</v>
      </c>
      <c r="D154" s="292"/>
      <c r="E154" s="292"/>
      <c r="F154" s="292"/>
      <c r="G154" s="293"/>
      <c r="I154" s="294"/>
      <c r="K154" s="294"/>
      <c r="L154" s="295" t="s">
        <v>328</v>
      </c>
      <c r="O154" s="280">
        <v>3</v>
      </c>
    </row>
    <row r="155" spans="1:15" ht="12.75">
      <c r="A155" s="289"/>
      <c r="B155" s="296"/>
      <c r="C155" s="297" t="s">
        <v>329</v>
      </c>
      <c r="D155" s="298"/>
      <c r="E155" s="299">
        <v>2</v>
      </c>
      <c r="F155" s="300"/>
      <c r="G155" s="301"/>
      <c r="H155" s="302"/>
      <c r="I155" s="294"/>
      <c r="J155" s="303"/>
      <c r="K155" s="294"/>
      <c r="M155" s="295" t="s">
        <v>329</v>
      </c>
      <c r="O155" s="280"/>
    </row>
    <row r="156" spans="1:57" ht="12.75">
      <c r="A156" s="304"/>
      <c r="B156" s="305" t="s">
        <v>96</v>
      </c>
      <c r="C156" s="306" t="s">
        <v>325</v>
      </c>
      <c r="D156" s="307"/>
      <c r="E156" s="308"/>
      <c r="F156" s="309"/>
      <c r="G156" s="310">
        <f>SUM(G152:G155)</f>
        <v>0</v>
      </c>
      <c r="H156" s="311"/>
      <c r="I156" s="312">
        <f>SUM(I152:I155)</f>
        <v>0</v>
      </c>
      <c r="J156" s="311"/>
      <c r="K156" s="312">
        <f>SUM(K152:K155)</f>
        <v>-0.164</v>
      </c>
      <c r="O156" s="280">
        <v>4</v>
      </c>
      <c r="BA156" s="313">
        <f>SUM(BA152:BA155)</f>
        <v>0</v>
      </c>
      <c r="BB156" s="313">
        <f>SUM(BB152:BB155)</f>
        <v>0</v>
      </c>
      <c r="BC156" s="313">
        <f>SUM(BC152:BC155)</f>
        <v>0</v>
      </c>
      <c r="BD156" s="313">
        <f>SUM(BD152:BD155)</f>
        <v>0</v>
      </c>
      <c r="BE156" s="313">
        <f>SUM(BE152:BE155)</f>
        <v>0</v>
      </c>
    </row>
    <row r="157" spans="1:15" ht="12.75">
      <c r="A157" s="270" t="s">
        <v>93</v>
      </c>
      <c r="B157" s="271" t="s">
        <v>330</v>
      </c>
      <c r="C157" s="272" t="s">
        <v>331</v>
      </c>
      <c r="D157" s="273"/>
      <c r="E157" s="274"/>
      <c r="F157" s="274"/>
      <c r="G157" s="275"/>
      <c r="H157" s="276"/>
      <c r="I157" s="277"/>
      <c r="J157" s="278"/>
      <c r="K157" s="279"/>
      <c r="O157" s="280">
        <v>1</v>
      </c>
    </row>
    <row r="158" spans="1:80" ht="12.75">
      <c r="A158" s="281">
        <v>58</v>
      </c>
      <c r="B158" s="282" t="s">
        <v>333</v>
      </c>
      <c r="C158" s="283" t="s">
        <v>334</v>
      </c>
      <c r="D158" s="284" t="s">
        <v>146</v>
      </c>
      <c r="E158" s="285">
        <v>420</v>
      </c>
      <c r="F158" s="285">
        <v>0</v>
      </c>
      <c r="G158" s="286">
        <f>E158*F158</f>
        <v>0</v>
      </c>
      <c r="H158" s="287">
        <v>0</v>
      </c>
      <c r="I158" s="288">
        <f>E158*H158</f>
        <v>0</v>
      </c>
      <c r="J158" s="287">
        <v>-1.6</v>
      </c>
      <c r="K158" s="288">
        <f>E158*J158</f>
        <v>-672</v>
      </c>
      <c r="O158" s="280">
        <v>2</v>
      </c>
      <c r="AA158" s="249">
        <v>1</v>
      </c>
      <c r="AB158" s="249">
        <v>1</v>
      </c>
      <c r="AC158" s="249">
        <v>1</v>
      </c>
      <c r="AZ158" s="249">
        <v>1</v>
      </c>
      <c r="BA158" s="249">
        <f>IF(AZ158=1,G158,0)</f>
        <v>0</v>
      </c>
      <c r="BB158" s="249">
        <f>IF(AZ158=2,G158,0)</f>
        <v>0</v>
      </c>
      <c r="BC158" s="249">
        <f>IF(AZ158=3,G158,0)</f>
        <v>0</v>
      </c>
      <c r="BD158" s="249">
        <f>IF(AZ158=4,G158,0)</f>
        <v>0</v>
      </c>
      <c r="BE158" s="249">
        <f>IF(AZ158=5,G158,0)</f>
        <v>0</v>
      </c>
      <c r="CA158" s="280">
        <v>1</v>
      </c>
      <c r="CB158" s="280">
        <v>1</v>
      </c>
    </row>
    <row r="159" spans="1:15" ht="12.75">
      <c r="A159" s="289"/>
      <c r="B159" s="290"/>
      <c r="C159" s="291" t="s">
        <v>335</v>
      </c>
      <c r="D159" s="292"/>
      <c r="E159" s="292"/>
      <c r="F159" s="292"/>
      <c r="G159" s="293"/>
      <c r="I159" s="294"/>
      <c r="K159" s="294"/>
      <c r="L159" s="295" t="s">
        <v>335</v>
      </c>
      <c r="O159" s="280">
        <v>3</v>
      </c>
    </row>
    <row r="160" spans="1:15" ht="12.75">
      <c r="A160" s="289"/>
      <c r="B160" s="296"/>
      <c r="C160" s="297" t="s">
        <v>336</v>
      </c>
      <c r="D160" s="298"/>
      <c r="E160" s="299">
        <v>420</v>
      </c>
      <c r="F160" s="300"/>
      <c r="G160" s="301"/>
      <c r="H160" s="302"/>
      <c r="I160" s="294"/>
      <c r="J160" s="303"/>
      <c r="K160" s="294"/>
      <c r="M160" s="295" t="s">
        <v>336</v>
      </c>
      <c r="O160" s="280"/>
    </row>
    <row r="161" spans="1:80" ht="12.75">
      <c r="A161" s="281">
        <v>59</v>
      </c>
      <c r="B161" s="282" t="s">
        <v>337</v>
      </c>
      <c r="C161" s="283" t="s">
        <v>338</v>
      </c>
      <c r="D161" s="284" t="s">
        <v>146</v>
      </c>
      <c r="E161" s="285">
        <v>132</v>
      </c>
      <c r="F161" s="285">
        <v>0</v>
      </c>
      <c r="G161" s="286">
        <f>E161*F161</f>
        <v>0</v>
      </c>
      <c r="H161" s="287">
        <v>0</v>
      </c>
      <c r="I161" s="288">
        <f>E161*H161</f>
        <v>0</v>
      </c>
      <c r="J161" s="287">
        <v>-1.3</v>
      </c>
      <c r="K161" s="288">
        <f>E161*J161</f>
        <v>-171.6</v>
      </c>
      <c r="O161" s="280">
        <v>2</v>
      </c>
      <c r="AA161" s="249">
        <v>1</v>
      </c>
      <c r="AB161" s="249">
        <v>1</v>
      </c>
      <c r="AC161" s="249">
        <v>1</v>
      </c>
      <c r="AZ161" s="249">
        <v>1</v>
      </c>
      <c r="BA161" s="249">
        <f>IF(AZ161=1,G161,0)</f>
        <v>0</v>
      </c>
      <c r="BB161" s="249">
        <f>IF(AZ161=2,G161,0)</f>
        <v>0</v>
      </c>
      <c r="BC161" s="249">
        <f>IF(AZ161=3,G161,0)</f>
        <v>0</v>
      </c>
      <c r="BD161" s="249">
        <f>IF(AZ161=4,G161,0)</f>
        <v>0</v>
      </c>
      <c r="BE161" s="249">
        <f>IF(AZ161=5,G161,0)</f>
        <v>0</v>
      </c>
      <c r="CA161" s="280">
        <v>1</v>
      </c>
      <c r="CB161" s="280">
        <v>1</v>
      </c>
    </row>
    <row r="162" spans="1:15" ht="22.5">
      <c r="A162" s="289"/>
      <c r="B162" s="290"/>
      <c r="C162" s="291" t="s">
        <v>339</v>
      </c>
      <c r="D162" s="292"/>
      <c r="E162" s="292"/>
      <c r="F162" s="292"/>
      <c r="G162" s="293"/>
      <c r="I162" s="294"/>
      <c r="K162" s="294"/>
      <c r="L162" s="295" t="s">
        <v>339</v>
      </c>
      <c r="O162" s="280">
        <v>3</v>
      </c>
    </row>
    <row r="163" spans="1:15" ht="12.75">
      <c r="A163" s="289"/>
      <c r="B163" s="296"/>
      <c r="C163" s="297" t="s">
        <v>340</v>
      </c>
      <c r="D163" s="298"/>
      <c r="E163" s="299">
        <v>132</v>
      </c>
      <c r="F163" s="300"/>
      <c r="G163" s="301"/>
      <c r="H163" s="302"/>
      <c r="I163" s="294"/>
      <c r="J163" s="303"/>
      <c r="K163" s="294"/>
      <c r="M163" s="295" t="s">
        <v>340</v>
      </c>
      <c r="O163" s="280"/>
    </row>
    <row r="164" spans="1:80" ht="12.75">
      <c r="A164" s="281">
        <v>60</v>
      </c>
      <c r="B164" s="282" t="s">
        <v>341</v>
      </c>
      <c r="C164" s="283" t="s">
        <v>342</v>
      </c>
      <c r="D164" s="284" t="s">
        <v>185</v>
      </c>
      <c r="E164" s="285">
        <v>18</v>
      </c>
      <c r="F164" s="285">
        <v>0</v>
      </c>
      <c r="G164" s="286">
        <f>E164*F164</f>
        <v>0</v>
      </c>
      <c r="H164" s="287">
        <v>0</v>
      </c>
      <c r="I164" s="288">
        <f>E164*H164</f>
        <v>0</v>
      </c>
      <c r="J164" s="287">
        <v>0</v>
      </c>
      <c r="K164" s="288">
        <f>E164*J164</f>
        <v>0</v>
      </c>
      <c r="O164" s="280">
        <v>2</v>
      </c>
      <c r="AA164" s="249">
        <v>1</v>
      </c>
      <c r="AB164" s="249">
        <v>1</v>
      </c>
      <c r="AC164" s="249">
        <v>1</v>
      </c>
      <c r="AZ164" s="249">
        <v>1</v>
      </c>
      <c r="BA164" s="249">
        <f>IF(AZ164=1,G164,0)</f>
        <v>0</v>
      </c>
      <c r="BB164" s="249">
        <f>IF(AZ164=2,G164,0)</f>
        <v>0</v>
      </c>
      <c r="BC164" s="249">
        <f>IF(AZ164=3,G164,0)</f>
        <v>0</v>
      </c>
      <c r="BD164" s="249">
        <f>IF(AZ164=4,G164,0)</f>
        <v>0</v>
      </c>
      <c r="BE164" s="249">
        <f>IF(AZ164=5,G164,0)</f>
        <v>0</v>
      </c>
      <c r="CA164" s="280">
        <v>1</v>
      </c>
      <c r="CB164" s="280">
        <v>1</v>
      </c>
    </row>
    <row r="165" spans="1:80" ht="12.75">
      <c r="A165" s="281">
        <v>61</v>
      </c>
      <c r="B165" s="282" t="s">
        <v>343</v>
      </c>
      <c r="C165" s="283" t="s">
        <v>344</v>
      </c>
      <c r="D165" s="284" t="s">
        <v>141</v>
      </c>
      <c r="E165" s="285">
        <v>1</v>
      </c>
      <c r="F165" s="285">
        <v>0</v>
      </c>
      <c r="G165" s="286">
        <f>E165*F165</f>
        <v>0</v>
      </c>
      <c r="H165" s="287">
        <v>0</v>
      </c>
      <c r="I165" s="288">
        <f>E165*H165</f>
        <v>0</v>
      </c>
      <c r="J165" s="287"/>
      <c r="K165" s="288">
        <f>E165*J165</f>
        <v>0</v>
      </c>
      <c r="O165" s="280">
        <v>2</v>
      </c>
      <c r="AA165" s="249">
        <v>12</v>
      </c>
      <c r="AB165" s="249">
        <v>0</v>
      </c>
      <c r="AC165" s="249">
        <v>92</v>
      </c>
      <c r="AZ165" s="249">
        <v>1</v>
      </c>
      <c r="BA165" s="249">
        <f>IF(AZ165=1,G165,0)</f>
        <v>0</v>
      </c>
      <c r="BB165" s="249">
        <f>IF(AZ165=2,G165,0)</f>
        <v>0</v>
      </c>
      <c r="BC165" s="249">
        <f>IF(AZ165=3,G165,0)</f>
        <v>0</v>
      </c>
      <c r="BD165" s="249">
        <f>IF(AZ165=4,G165,0)</f>
        <v>0</v>
      </c>
      <c r="BE165" s="249">
        <f>IF(AZ165=5,G165,0)</f>
        <v>0</v>
      </c>
      <c r="CA165" s="280">
        <v>12</v>
      </c>
      <c r="CB165" s="280">
        <v>0</v>
      </c>
    </row>
    <row r="166" spans="1:57" ht="12.75">
      <c r="A166" s="304"/>
      <c r="B166" s="305" t="s">
        <v>96</v>
      </c>
      <c r="C166" s="306" t="s">
        <v>332</v>
      </c>
      <c r="D166" s="307"/>
      <c r="E166" s="308"/>
      <c r="F166" s="309"/>
      <c r="G166" s="310">
        <f>SUM(G157:G165)</f>
        <v>0</v>
      </c>
      <c r="H166" s="311"/>
      <c r="I166" s="312">
        <f>SUM(I157:I165)</f>
        <v>0</v>
      </c>
      <c r="J166" s="311"/>
      <c r="K166" s="312">
        <f>SUM(K157:K165)</f>
        <v>-843.6</v>
      </c>
      <c r="O166" s="280">
        <v>4</v>
      </c>
      <c r="BA166" s="313">
        <f>SUM(BA157:BA165)</f>
        <v>0</v>
      </c>
      <c r="BB166" s="313">
        <f>SUM(BB157:BB165)</f>
        <v>0</v>
      </c>
      <c r="BC166" s="313">
        <f>SUM(BC157:BC165)</f>
        <v>0</v>
      </c>
      <c r="BD166" s="313">
        <f>SUM(BD157:BD165)</f>
        <v>0</v>
      </c>
      <c r="BE166" s="313">
        <f>SUM(BE157:BE165)</f>
        <v>0</v>
      </c>
    </row>
    <row r="167" spans="1:15" ht="12.75">
      <c r="A167" s="270" t="s">
        <v>93</v>
      </c>
      <c r="B167" s="271" t="s">
        <v>345</v>
      </c>
      <c r="C167" s="272" t="s">
        <v>346</v>
      </c>
      <c r="D167" s="273"/>
      <c r="E167" s="274"/>
      <c r="F167" s="274"/>
      <c r="G167" s="275"/>
      <c r="H167" s="276"/>
      <c r="I167" s="277"/>
      <c r="J167" s="278"/>
      <c r="K167" s="279"/>
      <c r="O167" s="280">
        <v>1</v>
      </c>
    </row>
    <row r="168" spans="1:80" ht="12.75">
      <c r="A168" s="281">
        <v>62</v>
      </c>
      <c r="B168" s="282" t="s">
        <v>348</v>
      </c>
      <c r="C168" s="283" t="s">
        <v>349</v>
      </c>
      <c r="D168" s="284" t="s">
        <v>350</v>
      </c>
      <c r="E168" s="285">
        <v>2598.41222072</v>
      </c>
      <c r="F168" s="285">
        <v>0</v>
      </c>
      <c r="G168" s="286">
        <f>E168*F168</f>
        <v>0</v>
      </c>
      <c r="H168" s="287">
        <v>0</v>
      </c>
      <c r="I168" s="288">
        <f>E168*H168</f>
        <v>0</v>
      </c>
      <c r="J168" s="287"/>
      <c r="K168" s="288">
        <f>E168*J168</f>
        <v>0</v>
      </c>
      <c r="O168" s="280">
        <v>2</v>
      </c>
      <c r="AA168" s="249">
        <v>7</v>
      </c>
      <c r="AB168" s="249">
        <v>1</v>
      </c>
      <c r="AC168" s="249">
        <v>2</v>
      </c>
      <c r="AZ168" s="249">
        <v>1</v>
      </c>
      <c r="BA168" s="249">
        <f>IF(AZ168=1,G168,0)</f>
        <v>0</v>
      </c>
      <c r="BB168" s="249">
        <f>IF(AZ168=2,G168,0)</f>
        <v>0</v>
      </c>
      <c r="BC168" s="249">
        <f>IF(AZ168=3,G168,0)</f>
        <v>0</v>
      </c>
      <c r="BD168" s="249">
        <f>IF(AZ168=4,G168,0)</f>
        <v>0</v>
      </c>
      <c r="BE168" s="249">
        <f>IF(AZ168=5,G168,0)</f>
        <v>0</v>
      </c>
      <c r="CA168" s="280">
        <v>7</v>
      </c>
      <c r="CB168" s="280">
        <v>1</v>
      </c>
    </row>
    <row r="169" spans="1:57" ht="12.75">
      <c r="A169" s="304"/>
      <c r="B169" s="305" t="s">
        <v>96</v>
      </c>
      <c r="C169" s="306" t="s">
        <v>347</v>
      </c>
      <c r="D169" s="307"/>
      <c r="E169" s="308"/>
      <c r="F169" s="309"/>
      <c r="G169" s="310">
        <f>SUM(G167:G168)</f>
        <v>0</v>
      </c>
      <c r="H169" s="311"/>
      <c r="I169" s="312">
        <f>SUM(I167:I168)</f>
        <v>0</v>
      </c>
      <c r="J169" s="311"/>
      <c r="K169" s="312">
        <f>SUM(K167:K168)</f>
        <v>0</v>
      </c>
      <c r="O169" s="280">
        <v>4</v>
      </c>
      <c r="BA169" s="313">
        <f>SUM(BA167:BA168)</f>
        <v>0</v>
      </c>
      <c r="BB169" s="313">
        <f>SUM(BB167:BB168)</f>
        <v>0</v>
      </c>
      <c r="BC169" s="313">
        <f>SUM(BC167:BC168)</f>
        <v>0</v>
      </c>
      <c r="BD169" s="313">
        <f>SUM(BD167:BD168)</f>
        <v>0</v>
      </c>
      <c r="BE169" s="313">
        <f>SUM(BE167:BE168)</f>
        <v>0</v>
      </c>
    </row>
    <row r="170" spans="1:15" ht="12.75">
      <c r="A170" s="270" t="s">
        <v>93</v>
      </c>
      <c r="B170" s="271" t="s">
        <v>351</v>
      </c>
      <c r="C170" s="272" t="s">
        <v>352</v>
      </c>
      <c r="D170" s="273"/>
      <c r="E170" s="274"/>
      <c r="F170" s="274"/>
      <c r="G170" s="275"/>
      <c r="H170" s="276"/>
      <c r="I170" s="277"/>
      <c r="J170" s="278"/>
      <c r="K170" s="279"/>
      <c r="O170" s="280">
        <v>1</v>
      </c>
    </row>
    <row r="171" spans="1:80" ht="12.75">
      <c r="A171" s="281">
        <v>63</v>
      </c>
      <c r="B171" s="282" t="s">
        <v>354</v>
      </c>
      <c r="C171" s="283" t="s">
        <v>355</v>
      </c>
      <c r="D171" s="284" t="s">
        <v>350</v>
      </c>
      <c r="E171" s="285">
        <v>843.764</v>
      </c>
      <c r="F171" s="285">
        <v>0</v>
      </c>
      <c r="G171" s="286">
        <f>E171*F171</f>
        <v>0</v>
      </c>
      <c r="H171" s="287">
        <v>0</v>
      </c>
      <c r="I171" s="288">
        <f>E171*H171</f>
        <v>0</v>
      </c>
      <c r="J171" s="287"/>
      <c r="K171" s="288">
        <f>E171*J171</f>
        <v>0</v>
      </c>
      <c r="O171" s="280">
        <v>2</v>
      </c>
      <c r="AA171" s="249">
        <v>8</v>
      </c>
      <c r="AB171" s="249">
        <v>0</v>
      </c>
      <c r="AC171" s="249">
        <v>3</v>
      </c>
      <c r="AZ171" s="249">
        <v>1</v>
      </c>
      <c r="BA171" s="249">
        <f>IF(AZ171=1,G171,0)</f>
        <v>0</v>
      </c>
      <c r="BB171" s="249">
        <f>IF(AZ171=2,G171,0)</f>
        <v>0</v>
      </c>
      <c r="BC171" s="249">
        <f>IF(AZ171=3,G171,0)</f>
        <v>0</v>
      </c>
      <c r="BD171" s="249">
        <f>IF(AZ171=4,G171,0)</f>
        <v>0</v>
      </c>
      <c r="BE171" s="249">
        <f>IF(AZ171=5,G171,0)</f>
        <v>0</v>
      </c>
      <c r="CA171" s="280">
        <v>8</v>
      </c>
      <c r="CB171" s="280">
        <v>0</v>
      </c>
    </row>
    <row r="172" spans="1:15" ht="12.75">
      <c r="A172" s="289"/>
      <c r="B172" s="290"/>
      <c r="C172" s="291" t="s">
        <v>356</v>
      </c>
      <c r="D172" s="292"/>
      <c r="E172" s="292"/>
      <c r="F172" s="292"/>
      <c r="G172" s="293"/>
      <c r="I172" s="294"/>
      <c r="K172" s="294"/>
      <c r="L172" s="295" t="s">
        <v>356</v>
      </c>
      <c r="O172" s="280">
        <v>3</v>
      </c>
    </row>
    <row r="173" spans="1:80" ht="12.75">
      <c r="A173" s="281">
        <v>64</v>
      </c>
      <c r="B173" s="282" t="s">
        <v>357</v>
      </c>
      <c r="C173" s="283" t="s">
        <v>358</v>
      </c>
      <c r="D173" s="284" t="s">
        <v>350</v>
      </c>
      <c r="E173" s="285">
        <v>7593.876</v>
      </c>
      <c r="F173" s="285">
        <v>0</v>
      </c>
      <c r="G173" s="286">
        <f>E173*F173</f>
        <v>0</v>
      </c>
      <c r="H173" s="287">
        <v>0</v>
      </c>
      <c r="I173" s="288">
        <f>E173*H173</f>
        <v>0</v>
      </c>
      <c r="J173" s="287"/>
      <c r="K173" s="288">
        <f>E173*J173</f>
        <v>0</v>
      </c>
      <c r="O173" s="280">
        <v>2</v>
      </c>
      <c r="AA173" s="249">
        <v>8</v>
      </c>
      <c r="AB173" s="249">
        <v>0</v>
      </c>
      <c r="AC173" s="249">
        <v>3</v>
      </c>
      <c r="AZ173" s="249">
        <v>1</v>
      </c>
      <c r="BA173" s="249">
        <f>IF(AZ173=1,G173,0)</f>
        <v>0</v>
      </c>
      <c r="BB173" s="249">
        <f>IF(AZ173=2,G173,0)</f>
        <v>0</v>
      </c>
      <c r="BC173" s="249">
        <f>IF(AZ173=3,G173,0)</f>
        <v>0</v>
      </c>
      <c r="BD173" s="249">
        <f>IF(AZ173=4,G173,0)</f>
        <v>0</v>
      </c>
      <c r="BE173" s="249">
        <f>IF(AZ173=5,G173,0)</f>
        <v>0</v>
      </c>
      <c r="CA173" s="280">
        <v>8</v>
      </c>
      <c r="CB173" s="280">
        <v>0</v>
      </c>
    </row>
    <row r="174" spans="1:15" ht="12.75">
      <c r="A174" s="289"/>
      <c r="B174" s="290"/>
      <c r="C174" s="291" t="s">
        <v>359</v>
      </c>
      <c r="D174" s="292"/>
      <c r="E174" s="292"/>
      <c r="F174" s="292"/>
      <c r="G174" s="293"/>
      <c r="I174" s="294"/>
      <c r="K174" s="294"/>
      <c r="L174" s="295" t="s">
        <v>359</v>
      </c>
      <c r="O174" s="280">
        <v>3</v>
      </c>
    </row>
    <row r="175" spans="1:80" ht="12.75">
      <c r="A175" s="281">
        <v>65</v>
      </c>
      <c r="B175" s="282" t="s">
        <v>360</v>
      </c>
      <c r="C175" s="283" t="s">
        <v>361</v>
      </c>
      <c r="D175" s="284" t="s">
        <v>350</v>
      </c>
      <c r="E175" s="285">
        <v>843.764</v>
      </c>
      <c r="F175" s="285">
        <v>0</v>
      </c>
      <c r="G175" s="286">
        <f>E175*F175</f>
        <v>0</v>
      </c>
      <c r="H175" s="287">
        <v>0</v>
      </c>
      <c r="I175" s="288">
        <f>E175*H175</f>
        <v>0</v>
      </c>
      <c r="J175" s="287"/>
      <c r="K175" s="288">
        <f>E175*J175</f>
        <v>0</v>
      </c>
      <c r="O175" s="280">
        <v>2</v>
      </c>
      <c r="AA175" s="249">
        <v>8</v>
      </c>
      <c r="AB175" s="249">
        <v>0</v>
      </c>
      <c r="AC175" s="249">
        <v>3</v>
      </c>
      <c r="AZ175" s="249">
        <v>1</v>
      </c>
      <c r="BA175" s="249">
        <f>IF(AZ175=1,G175,0)</f>
        <v>0</v>
      </c>
      <c r="BB175" s="249">
        <f>IF(AZ175=2,G175,0)</f>
        <v>0</v>
      </c>
      <c r="BC175" s="249">
        <f>IF(AZ175=3,G175,0)</f>
        <v>0</v>
      </c>
      <c r="BD175" s="249">
        <f>IF(AZ175=4,G175,0)</f>
        <v>0</v>
      </c>
      <c r="BE175" s="249">
        <f>IF(AZ175=5,G175,0)</f>
        <v>0</v>
      </c>
      <c r="CA175" s="280">
        <v>8</v>
      </c>
      <c r="CB175" s="280">
        <v>0</v>
      </c>
    </row>
    <row r="176" spans="1:80" ht="12.75">
      <c r="A176" s="281">
        <v>66</v>
      </c>
      <c r="B176" s="282" t="s">
        <v>362</v>
      </c>
      <c r="C176" s="283" t="s">
        <v>363</v>
      </c>
      <c r="D176" s="284" t="s">
        <v>350</v>
      </c>
      <c r="E176" s="285">
        <v>843.764</v>
      </c>
      <c r="F176" s="285">
        <v>0</v>
      </c>
      <c r="G176" s="286">
        <f>E176*F176</f>
        <v>0</v>
      </c>
      <c r="H176" s="287">
        <v>0</v>
      </c>
      <c r="I176" s="288">
        <f>E176*H176</f>
        <v>0</v>
      </c>
      <c r="J176" s="287"/>
      <c r="K176" s="288">
        <f>E176*J176</f>
        <v>0</v>
      </c>
      <c r="O176" s="280">
        <v>2</v>
      </c>
      <c r="AA176" s="249">
        <v>8</v>
      </c>
      <c r="AB176" s="249">
        <v>0</v>
      </c>
      <c r="AC176" s="249">
        <v>3</v>
      </c>
      <c r="AZ176" s="249">
        <v>1</v>
      </c>
      <c r="BA176" s="249">
        <f>IF(AZ176=1,G176,0)</f>
        <v>0</v>
      </c>
      <c r="BB176" s="249">
        <f>IF(AZ176=2,G176,0)</f>
        <v>0</v>
      </c>
      <c r="BC176" s="249">
        <f>IF(AZ176=3,G176,0)</f>
        <v>0</v>
      </c>
      <c r="BD176" s="249">
        <f>IF(AZ176=4,G176,0)</f>
        <v>0</v>
      </c>
      <c r="BE176" s="249">
        <f>IF(AZ176=5,G176,0)</f>
        <v>0</v>
      </c>
      <c r="CA176" s="280">
        <v>8</v>
      </c>
      <c r="CB176" s="280">
        <v>0</v>
      </c>
    </row>
    <row r="177" spans="1:15" ht="12.75">
      <c r="A177" s="289"/>
      <c r="B177" s="290"/>
      <c r="C177" s="291" t="s">
        <v>364</v>
      </c>
      <c r="D177" s="292"/>
      <c r="E177" s="292"/>
      <c r="F177" s="292"/>
      <c r="G177" s="293"/>
      <c r="I177" s="294"/>
      <c r="K177" s="294"/>
      <c r="L177" s="295" t="s">
        <v>364</v>
      </c>
      <c r="O177" s="280">
        <v>3</v>
      </c>
    </row>
    <row r="178" spans="1:80" ht="12.75">
      <c r="A178" s="281">
        <v>67</v>
      </c>
      <c r="B178" s="282" t="s">
        <v>365</v>
      </c>
      <c r="C178" s="283" t="s">
        <v>366</v>
      </c>
      <c r="D178" s="284" t="s">
        <v>350</v>
      </c>
      <c r="E178" s="285">
        <v>843.764</v>
      </c>
      <c r="F178" s="285">
        <v>0</v>
      </c>
      <c r="G178" s="286">
        <f>E178*F178</f>
        <v>0</v>
      </c>
      <c r="H178" s="287">
        <v>0</v>
      </c>
      <c r="I178" s="288">
        <f>E178*H178</f>
        <v>0</v>
      </c>
      <c r="J178" s="287"/>
      <c r="K178" s="288">
        <f>E178*J178</f>
        <v>0</v>
      </c>
      <c r="O178" s="280">
        <v>2</v>
      </c>
      <c r="AA178" s="249">
        <v>8</v>
      </c>
      <c r="AB178" s="249">
        <v>0</v>
      </c>
      <c r="AC178" s="249">
        <v>3</v>
      </c>
      <c r="AZ178" s="249">
        <v>1</v>
      </c>
      <c r="BA178" s="249">
        <f>IF(AZ178=1,G178,0)</f>
        <v>0</v>
      </c>
      <c r="BB178" s="249">
        <f>IF(AZ178=2,G178,0)</f>
        <v>0</v>
      </c>
      <c r="BC178" s="249">
        <f>IF(AZ178=3,G178,0)</f>
        <v>0</v>
      </c>
      <c r="BD178" s="249">
        <f>IF(AZ178=4,G178,0)</f>
        <v>0</v>
      </c>
      <c r="BE178" s="249">
        <f>IF(AZ178=5,G178,0)</f>
        <v>0</v>
      </c>
      <c r="CA178" s="280">
        <v>8</v>
      </c>
      <c r="CB178" s="280">
        <v>0</v>
      </c>
    </row>
    <row r="179" spans="1:57" ht="12.75">
      <c r="A179" s="304"/>
      <c r="B179" s="305" t="s">
        <v>96</v>
      </c>
      <c r="C179" s="306" t="s">
        <v>353</v>
      </c>
      <c r="D179" s="307"/>
      <c r="E179" s="308"/>
      <c r="F179" s="309"/>
      <c r="G179" s="310">
        <f>SUM(G170:G178)</f>
        <v>0</v>
      </c>
      <c r="H179" s="311"/>
      <c r="I179" s="312">
        <f>SUM(I170:I178)</f>
        <v>0</v>
      </c>
      <c r="J179" s="311"/>
      <c r="K179" s="312">
        <f>SUM(K170:K178)</f>
        <v>0</v>
      </c>
      <c r="O179" s="280">
        <v>4</v>
      </c>
      <c r="BA179" s="313">
        <f>SUM(BA170:BA178)</f>
        <v>0</v>
      </c>
      <c r="BB179" s="313">
        <f>SUM(BB170:BB178)</f>
        <v>0</v>
      </c>
      <c r="BC179" s="313">
        <f>SUM(BC170:BC178)</f>
        <v>0</v>
      </c>
      <c r="BD179" s="313">
        <f>SUM(BD170:BD178)</f>
        <v>0</v>
      </c>
      <c r="BE179" s="313">
        <f>SUM(BE170:BE178)</f>
        <v>0</v>
      </c>
    </row>
    <row r="180" ht="12.75">
      <c r="E180" s="249"/>
    </row>
    <row r="181" ht="12.75">
      <c r="E181" s="249"/>
    </row>
    <row r="182" ht="12.75">
      <c r="E182" s="249"/>
    </row>
    <row r="183" ht="12.75">
      <c r="E183" s="249"/>
    </row>
    <row r="184" ht="12.75">
      <c r="E184" s="249"/>
    </row>
    <row r="185" ht="12.75">
      <c r="E185" s="249"/>
    </row>
    <row r="186" ht="12.75">
      <c r="E186" s="249"/>
    </row>
    <row r="187" ht="12.75">
      <c r="E187" s="249"/>
    </row>
    <row r="188" ht="12.75">
      <c r="E188" s="249"/>
    </row>
    <row r="189" ht="12.75">
      <c r="E189" s="249"/>
    </row>
    <row r="190" ht="12.75">
      <c r="E190" s="249"/>
    </row>
    <row r="191" ht="12.75">
      <c r="E191" s="249"/>
    </row>
    <row r="192" ht="12.75">
      <c r="E192" s="249"/>
    </row>
    <row r="193" ht="12.75">
      <c r="E193" s="249"/>
    </row>
    <row r="194" ht="12.75">
      <c r="E194" s="249"/>
    </row>
    <row r="195" ht="12.75">
      <c r="E195" s="249"/>
    </row>
    <row r="196" ht="12.75">
      <c r="E196" s="249"/>
    </row>
    <row r="197" ht="12.75">
      <c r="E197" s="249"/>
    </row>
    <row r="198" ht="12.75">
      <c r="E198" s="249"/>
    </row>
    <row r="199" ht="12.75">
      <c r="E199" s="249"/>
    </row>
    <row r="200" ht="12.75">
      <c r="E200" s="249"/>
    </row>
    <row r="201" ht="12.75">
      <c r="E201" s="249"/>
    </row>
    <row r="202" ht="12.75">
      <c r="E202" s="249"/>
    </row>
    <row r="203" spans="1:7" ht="12.75">
      <c r="A203" s="303"/>
      <c r="B203" s="303"/>
      <c r="C203" s="303"/>
      <c r="D203" s="303"/>
      <c r="E203" s="303"/>
      <c r="F203" s="303"/>
      <c r="G203" s="303"/>
    </row>
    <row r="204" spans="1:7" ht="12.75">
      <c r="A204" s="303"/>
      <c r="B204" s="303"/>
      <c r="C204" s="303"/>
      <c r="D204" s="303"/>
      <c r="E204" s="303"/>
      <c r="F204" s="303"/>
      <c r="G204" s="303"/>
    </row>
    <row r="205" spans="1:7" ht="12.75">
      <c r="A205" s="303"/>
      <c r="B205" s="303"/>
      <c r="C205" s="303"/>
      <c r="D205" s="303"/>
      <c r="E205" s="303"/>
      <c r="F205" s="303"/>
      <c r="G205" s="303"/>
    </row>
    <row r="206" spans="1:7" ht="12.75">
      <c r="A206" s="303"/>
      <c r="B206" s="303"/>
      <c r="C206" s="303"/>
      <c r="D206" s="303"/>
      <c r="E206" s="303"/>
      <c r="F206" s="303"/>
      <c r="G206" s="303"/>
    </row>
    <row r="207" ht="12.75">
      <c r="E207" s="249"/>
    </row>
    <row r="208" ht="12.75">
      <c r="E208" s="249"/>
    </row>
    <row r="209" ht="12.75">
      <c r="E209" s="249"/>
    </row>
    <row r="210" ht="12.75">
      <c r="E210" s="249"/>
    </row>
    <row r="211" ht="12.75">
      <c r="E211" s="249"/>
    </row>
    <row r="212" ht="12.75">
      <c r="E212" s="249"/>
    </row>
    <row r="213" ht="12.75">
      <c r="E213" s="249"/>
    </row>
    <row r="214" ht="12.75">
      <c r="E214" s="249"/>
    </row>
    <row r="215" ht="12.75">
      <c r="E215" s="249"/>
    </row>
    <row r="216" ht="12.75">
      <c r="E216" s="249"/>
    </row>
    <row r="217" ht="12.75">
      <c r="E217" s="249"/>
    </row>
    <row r="218" ht="12.75">
      <c r="E218" s="249"/>
    </row>
    <row r="219" ht="12.75">
      <c r="E219" s="249"/>
    </row>
    <row r="220" ht="12.75">
      <c r="E220" s="249"/>
    </row>
    <row r="221" ht="12.75">
      <c r="E221" s="249"/>
    </row>
    <row r="222" ht="12.75">
      <c r="E222" s="249"/>
    </row>
    <row r="223" ht="12.75">
      <c r="E223" s="249"/>
    </row>
    <row r="224" ht="12.75">
      <c r="E224" s="249"/>
    </row>
    <row r="225" ht="12.75">
      <c r="E225" s="249"/>
    </row>
    <row r="226" ht="12.75">
      <c r="E226" s="249"/>
    </row>
    <row r="227" ht="12.75">
      <c r="E227" s="249"/>
    </row>
    <row r="228" ht="12.75">
      <c r="E228" s="249"/>
    </row>
    <row r="229" ht="12.75">
      <c r="E229" s="249"/>
    </row>
    <row r="230" ht="12.75">
      <c r="E230" s="249"/>
    </row>
    <row r="231" ht="12.75">
      <c r="E231" s="249"/>
    </row>
    <row r="232" ht="12.75">
      <c r="E232" s="249"/>
    </row>
    <row r="233" ht="12.75">
      <c r="E233" s="249"/>
    </row>
    <row r="234" ht="12.75">
      <c r="E234" s="249"/>
    </row>
    <row r="235" ht="12.75">
      <c r="E235" s="249"/>
    </row>
    <row r="236" ht="12.75">
      <c r="E236" s="249"/>
    </row>
    <row r="237" ht="12.75">
      <c r="E237" s="249"/>
    </row>
    <row r="238" spans="1:2" ht="12.75">
      <c r="A238" s="314"/>
      <c r="B238" s="314"/>
    </row>
    <row r="239" spans="1:7" ht="12.75">
      <c r="A239" s="303"/>
      <c r="B239" s="303"/>
      <c r="C239" s="315"/>
      <c r="D239" s="315"/>
      <c r="E239" s="316"/>
      <c r="F239" s="315"/>
      <c r="G239" s="317"/>
    </row>
    <row r="240" spans="1:7" ht="12.75">
      <c r="A240" s="318"/>
      <c r="B240" s="318"/>
      <c r="C240" s="303"/>
      <c r="D240" s="303"/>
      <c r="E240" s="319"/>
      <c r="F240" s="303"/>
      <c r="G240" s="303"/>
    </row>
    <row r="241" spans="1:7" ht="12.75">
      <c r="A241" s="303"/>
      <c r="B241" s="303"/>
      <c r="C241" s="303"/>
      <c r="D241" s="303"/>
      <c r="E241" s="319"/>
      <c r="F241" s="303"/>
      <c r="G241" s="303"/>
    </row>
    <row r="242" spans="1:7" ht="12.75">
      <c r="A242" s="303"/>
      <c r="B242" s="303"/>
      <c r="C242" s="303"/>
      <c r="D242" s="303"/>
      <c r="E242" s="319"/>
      <c r="F242" s="303"/>
      <c r="G242" s="303"/>
    </row>
    <row r="243" spans="1:7" ht="12.75">
      <c r="A243" s="303"/>
      <c r="B243" s="303"/>
      <c r="C243" s="303"/>
      <c r="D243" s="303"/>
      <c r="E243" s="319"/>
      <c r="F243" s="303"/>
      <c r="G243" s="303"/>
    </row>
    <row r="244" spans="1:7" ht="12.75">
      <c r="A244" s="303"/>
      <c r="B244" s="303"/>
      <c r="C244" s="303"/>
      <c r="D244" s="303"/>
      <c r="E244" s="319"/>
      <c r="F244" s="303"/>
      <c r="G244" s="303"/>
    </row>
    <row r="245" spans="1:7" ht="12.75">
      <c r="A245" s="303"/>
      <c r="B245" s="303"/>
      <c r="C245" s="303"/>
      <c r="D245" s="303"/>
      <c r="E245" s="319"/>
      <c r="F245" s="303"/>
      <c r="G245" s="303"/>
    </row>
    <row r="246" spans="1:7" ht="12.75">
      <c r="A246" s="303"/>
      <c r="B246" s="303"/>
      <c r="C246" s="303"/>
      <c r="D246" s="303"/>
      <c r="E246" s="319"/>
      <c r="F246" s="303"/>
      <c r="G246" s="303"/>
    </row>
    <row r="247" spans="1:7" ht="12.75">
      <c r="A247" s="303"/>
      <c r="B247" s="303"/>
      <c r="C247" s="303"/>
      <c r="D247" s="303"/>
      <c r="E247" s="319"/>
      <c r="F247" s="303"/>
      <c r="G247" s="303"/>
    </row>
    <row r="248" spans="1:7" ht="12.75">
      <c r="A248" s="303"/>
      <c r="B248" s="303"/>
      <c r="C248" s="303"/>
      <c r="D248" s="303"/>
      <c r="E248" s="319"/>
      <c r="F248" s="303"/>
      <c r="G248" s="303"/>
    </row>
    <row r="249" spans="1:7" ht="12.75">
      <c r="A249" s="303"/>
      <c r="B249" s="303"/>
      <c r="C249" s="303"/>
      <c r="D249" s="303"/>
      <c r="E249" s="319"/>
      <c r="F249" s="303"/>
      <c r="G249" s="303"/>
    </row>
    <row r="250" spans="1:7" ht="12.75">
      <c r="A250" s="303"/>
      <c r="B250" s="303"/>
      <c r="C250" s="303"/>
      <c r="D250" s="303"/>
      <c r="E250" s="319"/>
      <c r="F250" s="303"/>
      <c r="G250" s="303"/>
    </row>
    <row r="251" spans="1:7" ht="12.75">
      <c r="A251" s="303"/>
      <c r="B251" s="303"/>
      <c r="C251" s="303"/>
      <c r="D251" s="303"/>
      <c r="E251" s="319"/>
      <c r="F251" s="303"/>
      <c r="G251" s="303"/>
    </row>
    <row r="252" spans="1:7" ht="12.75">
      <c r="A252" s="303"/>
      <c r="B252" s="303"/>
      <c r="C252" s="303"/>
      <c r="D252" s="303"/>
      <c r="E252" s="319"/>
      <c r="F252" s="303"/>
      <c r="G252" s="303"/>
    </row>
  </sheetData>
  <mergeCells count="88">
    <mergeCell ref="C172:G172"/>
    <mergeCell ref="C174:G174"/>
    <mergeCell ref="C177:G177"/>
    <mergeCell ref="C159:G159"/>
    <mergeCell ref="C160:D160"/>
    <mergeCell ref="C162:G162"/>
    <mergeCell ref="C163:D163"/>
    <mergeCell ref="C148:D148"/>
    <mergeCell ref="C154:G154"/>
    <mergeCell ref="C155:D155"/>
    <mergeCell ref="C136:G136"/>
    <mergeCell ref="C137:G137"/>
    <mergeCell ref="C138:G138"/>
    <mergeCell ref="C139:G139"/>
    <mergeCell ref="C140:D140"/>
    <mergeCell ref="C142:D142"/>
    <mergeCell ref="C145:G145"/>
    <mergeCell ref="C146:D146"/>
    <mergeCell ref="C119:G119"/>
    <mergeCell ref="C124:D124"/>
    <mergeCell ref="C126:G12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96:D96"/>
    <mergeCell ref="C98:D98"/>
    <mergeCell ref="C100:D100"/>
    <mergeCell ref="C101:D101"/>
    <mergeCell ref="C103:D103"/>
    <mergeCell ref="C82:D82"/>
    <mergeCell ref="C85:D85"/>
    <mergeCell ref="C89:D89"/>
    <mergeCell ref="C91:D91"/>
    <mergeCell ref="C92:D92"/>
    <mergeCell ref="C94:D94"/>
    <mergeCell ref="C73:D73"/>
    <mergeCell ref="C74:D74"/>
    <mergeCell ref="C76:G76"/>
    <mergeCell ref="C77:D77"/>
    <mergeCell ref="C79:G79"/>
    <mergeCell ref="C80:D80"/>
    <mergeCell ref="C62:G62"/>
    <mergeCell ref="C63:D63"/>
    <mergeCell ref="C64:D64"/>
    <mergeCell ref="C66:G66"/>
    <mergeCell ref="C67:D67"/>
    <mergeCell ref="C69:G69"/>
    <mergeCell ref="C70:D70"/>
    <mergeCell ref="C72:G72"/>
    <mergeCell ref="C48:D48"/>
    <mergeCell ref="C50:D50"/>
    <mergeCell ref="C52:G52"/>
    <mergeCell ref="C53:G53"/>
    <mergeCell ref="C55:D55"/>
    <mergeCell ref="C56:D56"/>
    <mergeCell ref="C58:D58"/>
    <mergeCell ref="C34:G34"/>
    <mergeCell ref="C35:D35"/>
    <mergeCell ref="C37:G37"/>
    <mergeCell ref="C38:D38"/>
    <mergeCell ref="C41:G41"/>
    <mergeCell ref="C43:D43"/>
    <mergeCell ref="C25:D25"/>
    <mergeCell ref="C27:G27"/>
    <mergeCell ref="C28:G28"/>
    <mergeCell ref="C29:D29"/>
    <mergeCell ref="C31:G31"/>
    <mergeCell ref="C33:G33"/>
    <mergeCell ref="C17:G17"/>
    <mergeCell ref="C18:D18"/>
    <mergeCell ref="C20:G20"/>
    <mergeCell ref="C21:G21"/>
    <mergeCell ref="C22:D22"/>
    <mergeCell ref="C24:G24"/>
    <mergeCell ref="A1:G1"/>
    <mergeCell ref="A3:B3"/>
    <mergeCell ref="A4:B4"/>
    <mergeCell ref="E4:G4"/>
    <mergeCell ref="C11:G11"/>
    <mergeCell ref="C12:D12"/>
    <mergeCell ref="C14:G14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G22" sqref="G22:G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97</v>
      </c>
      <c r="B1" s="90"/>
      <c r="C1" s="90"/>
      <c r="D1" s="90"/>
      <c r="E1" s="90"/>
      <c r="F1" s="90"/>
      <c r="G1" s="90"/>
    </row>
    <row r="2" spans="1:7" ht="12.75" customHeight="1">
      <c r="A2" s="91" t="s">
        <v>28</v>
      </c>
      <c r="B2" s="92"/>
      <c r="C2" s="93" t="s">
        <v>370</v>
      </c>
      <c r="D2" s="93" t="s">
        <v>371</v>
      </c>
      <c r="E2" s="94"/>
      <c r="F2" s="95" t="s">
        <v>29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30</v>
      </c>
      <c r="B4" s="98"/>
      <c r="C4" s="99"/>
      <c r="D4" s="99"/>
      <c r="E4" s="100"/>
      <c r="F4" s="101" t="s">
        <v>31</v>
      </c>
      <c r="G4" s="104"/>
    </row>
    <row r="5" spans="1:7" ht="12.95" customHeight="1">
      <c r="A5" s="105" t="s">
        <v>367</v>
      </c>
      <c r="B5" s="106"/>
      <c r="C5" s="107" t="s">
        <v>368</v>
      </c>
      <c r="D5" s="108"/>
      <c r="E5" s="106"/>
      <c r="F5" s="101" t="s">
        <v>32</v>
      </c>
      <c r="G5" s="102"/>
    </row>
    <row r="6" spans="1:15" ht="12.95" customHeight="1">
      <c r="A6" s="103" t="s">
        <v>33</v>
      </c>
      <c r="B6" s="98"/>
      <c r="C6" s="99"/>
      <c r="D6" s="99"/>
      <c r="E6" s="100"/>
      <c r="F6" s="109" t="s">
        <v>34</v>
      </c>
      <c r="G6" s="110"/>
      <c r="O6" s="111"/>
    </row>
    <row r="7" spans="1:7" ht="12.95" customHeight="1">
      <c r="A7" s="112" t="s">
        <v>99</v>
      </c>
      <c r="B7" s="113"/>
      <c r="C7" s="114" t="s">
        <v>100</v>
      </c>
      <c r="D7" s="115"/>
      <c r="E7" s="115"/>
      <c r="F7" s="116" t="s">
        <v>35</v>
      </c>
      <c r="G7" s="110"/>
    </row>
    <row r="8" spans="1:9" ht="12.75">
      <c r="A8" s="117" t="s">
        <v>36</v>
      </c>
      <c r="B8" s="101"/>
      <c r="C8" s="118"/>
      <c r="D8" s="118"/>
      <c r="E8" s="119"/>
      <c r="F8" s="120" t="s">
        <v>37</v>
      </c>
      <c r="G8" s="121"/>
      <c r="H8" s="122"/>
      <c r="I8" s="123"/>
    </row>
    <row r="9" spans="1:8" ht="12.75">
      <c r="A9" s="117" t="s">
        <v>38</v>
      </c>
      <c r="B9" s="101"/>
      <c r="C9" s="118"/>
      <c r="D9" s="118"/>
      <c r="E9" s="119"/>
      <c r="F9" s="101"/>
      <c r="G9" s="124"/>
      <c r="H9" s="125"/>
    </row>
    <row r="10" spans="1:8" ht="12.75">
      <c r="A10" s="117" t="s">
        <v>39</v>
      </c>
      <c r="B10" s="101"/>
      <c r="C10" s="118"/>
      <c r="D10" s="118"/>
      <c r="E10" s="118"/>
      <c r="F10" s="126"/>
      <c r="G10" s="127"/>
      <c r="H10" s="128"/>
    </row>
    <row r="11" spans="1:57" ht="13.5" customHeight="1">
      <c r="A11" s="117" t="s">
        <v>40</v>
      </c>
      <c r="B11" s="101"/>
      <c r="C11" s="118"/>
      <c r="D11" s="118"/>
      <c r="E11" s="118"/>
      <c r="F11" s="129" t="s">
        <v>41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42</v>
      </c>
      <c r="B12" s="98"/>
      <c r="C12" s="133"/>
      <c r="D12" s="133"/>
      <c r="E12" s="133"/>
      <c r="F12" s="134" t="s">
        <v>43</v>
      </c>
      <c r="G12" s="135"/>
      <c r="H12" s="125"/>
    </row>
    <row r="13" spans="1:8" ht="28.5" customHeight="1" thickBot="1">
      <c r="A13" s="136" t="s">
        <v>44</v>
      </c>
      <c r="B13" s="137"/>
      <c r="C13" s="137"/>
      <c r="D13" s="137"/>
      <c r="E13" s="138"/>
      <c r="F13" s="138"/>
      <c r="G13" s="139"/>
      <c r="H13" s="125"/>
    </row>
    <row r="14" spans="1:7" ht="17.25" customHeight="1" thickBot="1">
      <c r="A14" s="140" t="s">
        <v>45</v>
      </c>
      <c r="B14" s="141"/>
      <c r="C14" s="142"/>
      <c r="D14" s="143" t="s">
        <v>46</v>
      </c>
      <c r="E14" s="144"/>
      <c r="F14" s="144"/>
      <c r="G14" s="142"/>
    </row>
    <row r="15" spans="1:7" ht="15.95" customHeight="1">
      <c r="A15" s="145"/>
      <c r="B15" s="146" t="s">
        <v>47</v>
      </c>
      <c r="C15" s="147">
        <f>'SO 02 SO 02a Rek'!E16</f>
        <v>0</v>
      </c>
      <c r="D15" s="148"/>
      <c r="E15" s="149"/>
      <c r="F15" s="150"/>
      <c r="G15" s="147"/>
    </row>
    <row r="16" spans="1:7" ht="15.95" customHeight="1">
      <c r="A16" s="145" t="s">
        <v>48</v>
      </c>
      <c r="B16" s="146" t="s">
        <v>49</v>
      </c>
      <c r="C16" s="147">
        <f>'SO 02 SO 02a Rek'!F16</f>
        <v>0</v>
      </c>
      <c r="D16" s="97"/>
      <c r="E16" s="151"/>
      <c r="F16" s="152"/>
      <c r="G16" s="147"/>
    </row>
    <row r="17" spans="1:7" ht="15.95" customHeight="1">
      <c r="A17" s="145" t="s">
        <v>50</v>
      </c>
      <c r="B17" s="146" t="s">
        <v>51</v>
      </c>
      <c r="C17" s="147">
        <f>'SO 02 SO 02a Rek'!H16</f>
        <v>0</v>
      </c>
      <c r="D17" s="97"/>
      <c r="E17" s="151"/>
      <c r="F17" s="152"/>
      <c r="G17" s="147"/>
    </row>
    <row r="18" spans="1:7" ht="15.95" customHeight="1">
      <c r="A18" s="153" t="s">
        <v>52</v>
      </c>
      <c r="B18" s="154" t="s">
        <v>53</v>
      </c>
      <c r="C18" s="147">
        <f>'SO 02 SO 02a Rek'!G16</f>
        <v>0</v>
      </c>
      <c r="D18" s="97"/>
      <c r="E18" s="151"/>
      <c r="F18" s="152"/>
      <c r="G18" s="147"/>
    </row>
    <row r="19" spans="1:7" ht="15.95" customHeight="1">
      <c r="A19" s="155" t="s">
        <v>54</v>
      </c>
      <c r="B19" s="146"/>
      <c r="C19" s="147">
        <f>SUM(C15:C18)</f>
        <v>0</v>
      </c>
      <c r="D19" s="97"/>
      <c r="E19" s="151"/>
      <c r="F19" s="152"/>
      <c r="G19" s="147"/>
    </row>
    <row r="20" spans="1:7" ht="15.95" customHeight="1">
      <c r="A20" s="155"/>
      <c r="B20" s="146"/>
      <c r="C20" s="147"/>
      <c r="D20" s="97"/>
      <c r="E20" s="151"/>
      <c r="F20" s="152"/>
      <c r="G20" s="147"/>
    </row>
    <row r="21" spans="1:7" ht="15.95" customHeight="1">
      <c r="A21" s="155" t="s">
        <v>27</v>
      </c>
      <c r="B21" s="146"/>
      <c r="C21" s="147">
        <f>'SO 02 SO 02a Rek'!I16</f>
        <v>0</v>
      </c>
      <c r="D21" s="97"/>
      <c r="E21" s="151"/>
      <c r="F21" s="152"/>
      <c r="G21" s="147"/>
    </row>
    <row r="22" spans="1:7" ht="15.95" customHeight="1">
      <c r="A22" s="156" t="s">
        <v>55</v>
      </c>
      <c r="B22" s="125"/>
      <c r="C22" s="147">
        <f>C19+C21</f>
        <v>0</v>
      </c>
      <c r="D22" s="97" t="s">
        <v>56</v>
      </c>
      <c r="E22" s="151"/>
      <c r="F22" s="152"/>
      <c r="G22" s="147"/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7"/>
    </row>
    <row r="24" spans="1:7" ht="12.75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 ht="12.75">
      <c r="A25" s="156" t="s">
        <v>62</v>
      </c>
      <c r="B25" s="125"/>
      <c r="C25" s="168"/>
      <c r="D25" s="125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5" t="s">
        <v>63</v>
      </c>
      <c r="F26" s="169" t="s">
        <v>63</v>
      </c>
      <c r="G26" s="170"/>
    </row>
    <row r="27" spans="1:7" ht="12.75">
      <c r="A27" s="156"/>
      <c r="B27" s="172"/>
      <c r="C27" s="168"/>
      <c r="D27" s="125"/>
      <c r="F27" s="169"/>
      <c r="G27" s="170"/>
    </row>
    <row r="28" spans="1:7" ht="12.75">
      <c r="A28" s="156" t="s">
        <v>64</v>
      </c>
      <c r="B28" s="125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5"/>
      <c r="C29" s="174"/>
      <c r="D29" s="175"/>
      <c r="E29" s="174"/>
      <c r="F29" s="125"/>
      <c r="G29" s="170"/>
    </row>
    <row r="30" spans="1:7" ht="12.75">
      <c r="A30" s="176" t="s">
        <v>11</v>
      </c>
      <c r="B30" s="177"/>
      <c r="C30" s="178">
        <v>21</v>
      </c>
      <c r="D30" s="177" t="s">
        <v>66</v>
      </c>
      <c r="E30" s="179"/>
      <c r="F30" s="180">
        <f>C23-F32</f>
        <v>0</v>
      </c>
      <c r="G30" s="181"/>
    </row>
    <row r="31" spans="1:7" ht="12.75">
      <c r="A31" s="176" t="s">
        <v>67</v>
      </c>
      <c r="B31" s="177"/>
      <c r="C31" s="178">
        <f>C30</f>
        <v>21</v>
      </c>
      <c r="D31" s="177" t="s">
        <v>68</v>
      </c>
      <c r="E31" s="179"/>
      <c r="F31" s="180">
        <f>ROUND(PRODUCT(F30,C31/100),0)</f>
        <v>0</v>
      </c>
      <c r="G31" s="181"/>
    </row>
    <row r="32" spans="1:7" ht="12.75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7" ht="12.75">
      <c r="A33" s="176" t="s">
        <v>67</v>
      </c>
      <c r="B33" s="182"/>
      <c r="C33" s="183">
        <f>C32</f>
        <v>0</v>
      </c>
      <c r="D33" s="177" t="s">
        <v>68</v>
      </c>
      <c r="E33" s="152"/>
      <c r="F33" s="180">
        <f>ROUND(PRODUCT(F32,C33/100),0)</f>
        <v>0</v>
      </c>
      <c r="G33" s="181"/>
    </row>
    <row r="34" spans="1:7" s="189" customFormat="1" ht="19.5" customHeight="1" thickBot="1">
      <c r="A34" s="184" t="s">
        <v>69</v>
      </c>
      <c r="B34" s="185"/>
      <c r="C34" s="185"/>
      <c r="D34" s="185"/>
      <c r="E34" s="186"/>
      <c r="F34" s="187">
        <f>ROUND(SUM(F30:F33),0)</f>
        <v>0</v>
      </c>
      <c r="G34" s="188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1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1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1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1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1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1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1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1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C29" sqref="C2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3" t="s">
        <v>2</v>
      </c>
      <c r="B1" s="194"/>
      <c r="C1" s="195" t="s">
        <v>101</v>
      </c>
      <c r="D1" s="196"/>
      <c r="E1" s="197"/>
      <c r="F1" s="196"/>
      <c r="G1" s="198" t="s">
        <v>71</v>
      </c>
      <c r="H1" s="199" t="s">
        <v>370</v>
      </c>
      <c r="I1" s="200"/>
    </row>
    <row r="2" spans="1:9" ht="13.5" thickBot="1">
      <c r="A2" s="201" t="s">
        <v>72</v>
      </c>
      <c r="B2" s="202"/>
      <c r="C2" s="203" t="s">
        <v>369</v>
      </c>
      <c r="D2" s="204"/>
      <c r="E2" s="205"/>
      <c r="F2" s="204"/>
      <c r="G2" s="206" t="s">
        <v>371</v>
      </c>
      <c r="H2" s="207"/>
      <c r="I2" s="208"/>
    </row>
    <row r="3" ht="13.5" thickTop="1">
      <c r="F3" s="125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ht="13.5" thickBot="1"/>
    <row r="6" spans="1:9" s="125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5" customFormat="1" ht="12.75">
      <c r="A7" s="320" t="str">
        <f>'SO 02 SO 02a Pol'!B7</f>
        <v>1</v>
      </c>
      <c r="B7" s="70" t="str">
        <f>'SO 02 SO 02a Pol'!C7</f>
        <v>Zemní práce</v>
      </c>
      <c r="D7" s="218"/>
      <c r="E7" s="321">
        <f>'SO 02 SO 02a Pol'!BA45</f>
        <v>0</v>
      </c>
      <c r="F7" s="322">
        <f>'SO 02 SO 02a Pol'!BB45</f>
        <v>0</v>
      </c>
      <c r="G7" s="322">
        <f>'SO 02 SO 02a Pol'!BC45</f>
        <v>0</v>
      </c>
      <c r="H7" s="322">
        <f>'SO 02 SO 02a Pol'!BD45</f>
        <v>0</v>
      </c>
      <c r="I7" s="323">
        <f>'SO 02 SO 02a Pol'!BE45</f>
        <v>0</v>
      </c>
    </row>
    <row r="8" spans="1:9" s="125" customFormat="1" ht="12.75">
      <c r="A8" s="320" t="str">
        <f>'SO 02 SO 02a Pol'!B46</f>
        <v>2</v>
      </c>
      <c r="B8" s="70" t="str">
        <f>'SO 02 SO 02a Pol'!C46</f>
        <v>Základy a zvláštní zakládání</v>
      </c>
      <c r="D8" s="218"/>
      <c r="E8" s="321">
        <f>'SO 02 SO 02a Pol'!BA60</f>
        <v>0</v>
      </c>
      <c r="F8" s="322">
        <f>'SO 02 SO 02a Pol'!BB60</f>
        <v>0</v>
      </c>
      <c r="G8" s="322">
        <f>'SO 02 SO 02a Pol'!BC60</f>
        <v>0</v>
      </c>
      <c r="H8" s="322">
        <f>'SO 02 SO 02a Pol'!BD60</f>
        <v>0</v>
      </c>
      <c r="I8" s="323">
        <f>'SO 02 SO 02a Pol'!BE60</f>
        <v>0</v>
      </c>
    </row>
    <row r="9" spans="1:9" s="125" customFormat="1" ht="12.75">
      <c r="A9" s="320" t="str">
        <f>'SO 02 SO 02a Pol'!B61</f>
        <v>5</v>
      </c>
      <c r="B9" s="70" t="str">
        <f>'SO 02 SO 02a Pol'!C61</f>
        <v>Komunikace</v>
      </c>
      <c r="D9" s="218"/>
      <c r="E9" s="321">
        <f>'SO 02 SO 02a Pol'!BA86</f>
        <v>0</v>
      </c>
      <c r="F9" s="322">
        <f>'SO 02 SO 02a Pol'!BB86</f>
        <v>0</v>
      </c>
      <c r="G9" s="322">
        <f>'SO 02 SO 02a Pol'!BC86</f>
        <v>0</v>
      </c>
      <c r="H9" s="322">
        <f>'SO 02 SO 02a Pol'!BD86</f>
        <v>0</v>
      </c>
      <c r="I9" s="323">
        <f>'SO 02 SO 02a Pol'!BE86</f>
        <v>0</v>
      </c>
    </row>
    <row r="10" spans="1:9" s="125" customFormat="1" ht="12.75">
      <c r="A10" s="320" t="str">
        <f>'SO 02 SO 02a Pol'!B87</f>
        <v>91</v>
      </c>
      <c r="B10" s="70" t="str">
        <f>'SO 02 SO 02a Pol'!C87</f>
        <v>Doplňující práce na komunikaci</v>
      </c>
      <c r="D10" s="218"/>
      <c r="E10" s="321">
        <f>'SO 02 SO 02a Pol'!BA95</f>
        <v>0</v>
      </c>
      <c r="F10" s="322">
        <f>'SO 02 SO 02a Pol'!BB95</f>
        <v>0</v>
      </c>
      <c r="G10" s="322">
        <f>'SO 02 SO 02a Pol'!BC95</f>
        <v>0</v>
      </c>
      <c r="H10" s="322">
        <f>'SO 02 SO 02a Pol'!BD95</f>
        <v>0</v>
      </c>
      <c r="I10" s="323">
        <f>'SO 02 SO 02a Pol'!BE95</f>
        <v>0</v>
      </c>
    </row>
    <row r="11" spans="1:9" s="125" customFormat="1" ht="12.75">
      <c r="A11" s="320" t="str">
        <f>'SO 02 SO 02a Pol'!B96</f>
        <v>911</v>
      </c>
      <c r="B11" s="70" t="str">
        <f>'SO 02 SO 02a Pol'!C96</f>
        <v>Dopravní značení</v>
      </c>
      <c r="D11" s="218"/>
      <c r="E11" s="321">
        <f>'SO 02 SO 02a Pol'!BA108</f>
        <v>0</v>
      </c>
      <c r="F11" s="322">
        <f>'SO 02 SO 02a Pol'!BB108</f>
        <v>0</v>
      </c>
      <c r="G11" s="322">
        <f>'SO 02 SO 02a Pol'!BC108</f>
        <v>0</v>
      </c>
      <c r="H11" s="322">
        <f>'SO 02 SO 02a Pol'!BD108</f>
        <v>0</v>
      </c>
      <c r="I11" s="323">
        <f>'SO 02 SO 02a Pol'!BE108</f>
        <v>0</v>
      </c>
    </row>
    <row r="12" spans="1:9" s="125" customFormat="1" ht="12.75">
      <c r="A12" s="320" t="str">
        <f>'SO 02 SO 02a Pol'!B109</f>
        <v>96</v>
      </c>
      <c r="B12" s="70" t="str">
        <f>'SO 02 SO 02a Pol'!C109</f>
        <v>Bourání konstrukcí</v>
      </c>
      <c r="D12" s="218"/>
      <c r="E12" s="321">
        <f>'SO 02 SO 02a Pol'!BA113</f>
        <v>0</v>
      </c>
      <c r="F12" s="322">
        <f>'SO 02 SO 02a Pol'!BB113</f>
        <v>0</v>
      </c>
      <c r="G12" s="322">
        <f>'SO 02 SO 02a Pol'!BC113</f>
        <v>0</v>
      </c>
      <c r="H12" s="322">
        <f>'SO 02 SO 02a Pol'!BD113</f>
        <v>0</v>
      </c>
      <c r="I12" s="323">
        <f>'SO 02 SO 02a Pol'!BE113</f>
        <v>0</v>
      </c>
    </row>
    <row r="13" spans="1:9" s="125" customFormat="1" ht="12.75">
      <c r="A13" s="320" t="str">
        <f>'SO 02 SO 02a Pol'!B114</f>
        <v>981</v>
      </c>
      <c r="B13" s="70" t="str">
        <f>'SO 02 SO 02a Pol'!C114</f>
        <v>Demolice - komunikace a zpevněné plochy</v>
      </c>
      <c r="D13" s="218"/>
      <c r="E13" s="321">
        <f>'SO 02 SO 02a Pol'!BA122</f>
        <v>0</v>
      </c>
      <c r="F13" s="322">
        <f>'SO 02 SO 02a Pol'!BB122</f>
        <v>0</v>
      </c>
      <c r="G13" s="322">
        <f>'SO 02 SO 02a Pol'!BC122</f>
        <v>0</v>
      </c>
      <c r="H13" s="322">
        <f>'SO 02 SO 02a Pol'!BD122</f>
        <v>0</v>
      </c>
      <c r="I13" s="323">
        <f>'SO 02 SO 02a Pol'!BE122</f>
        <v>0</v>
      </c>
    </row>
    <row r="14" spans="1:9" s="125" customFormat="1" ht="12.75">
      <c r="A14" s="320" t="str">
        <f>'SO 02 SO 02a Pol'!B123</f>
        <v>99</v>
      </c>
      <c r="B14" s="70" t="str">
        <f>'SO 02 SO 02a Pol'!C123</f>
        <v>Staveništní přesun hmot</v>
      </c>
      <c r="D14" s="218"/>
      <c r="E14" s="321">
        <f>'SO 02 SO 02a Pol'!BA125</f>
        <v>0</v>
      </c>
      <c r="F14" s="322">
        <f>'SO 02 SO 02a Pol'!BB125</f>
        <v>0</v>
      </c>
      <c r="G14" s="322">
        <f>'SO 02 SO 02a Pol'!BC125</f>
        <v>0</v>
      </c>
      <c r="H14" s="322">
        <f>'SO 02 SO 02a Pol'!BD125</f>
        <v>0</v>
      </c>
      <c r="I14" s="323">
        <f>'SO 02 SO 02a Pol'!BE125</f>
        <v>0</v>
      </c>
    </row>
    <row r="15" spans="1:9" s="125" customFormat="1" ht="13.5" thickBot="1">
      <c r="A15" s="320" t="str">
        <f>'SO 02 SO 02a Pol'!B126</f>
        <v>D96</v>
      </c>
      <c r="B15" s="70" t="str">
        <f>'SO 02 SO 02a Pol'!C126</f>
        <v>Přesuny suti a vybouraných hmot</v>
      </c>
      <c r="D15" s="218"/>
      <c r="E15" s="321">
        <f>'SO 02 SO 02a Pol'!BA135</f>
        <v>0</v>
      </c>
      <c r="F15" s="322">
        <f>'SO 02 SO 02a Pol'!BB135</f>
        <v>0</v>
      </c>
      <c r="G15" s="322">
        <f>'SO 02 SO 02a Pol'!BC135</f>
        <v>0</v>
      </c>
      <c r="H15" s="322">
        <f>'SO 02 SO 02a Pol'!BD135</f>
        <v>0</v>
      </c>
      <c r="I15" s="323">
        <f>'SO 02 SO 02a Pol'!BE135</f>
        <v>0</v>
      </c>
    </row>
    <row r="16" spans="1:9" s="14" customFormat="1" ht="13.5" thickBot="1">
      <c r="A16" s="219"/>
      <c r="B16" s="220" t="s">
        <v>75</v>
      </c>
      <c r="C16" s="220"/>
      <c r="D16" s="221"/>
      <c r="E16" s="222">
        <f>SUM(E7:E15)</f>
        <v>0</v>
      </c>
      <c r="F16" s="223">
        <f>SUM(F7:F15)</f>
        <v>0</v>
      </c>
      <c r="G16" s="223">
        <f>SUM(G7:G15)</f>
        <v>0</v>
      </c>
      <c r="H16" s="223">
        <f>SUM(H7:H15)</f>
        <v>0</v>
      </c>
      <c r="I16" s="224">
        <f>SUM(I7:I15)</f>
        <v>0</v>
      </c>
    </row>
    <row r="17" spans="1:9" ht="12.75">
      <c r="A17" s="125"/>
      <c r="B17" s="125"/>
      <c r="C17" s="125"/>
      <c r="D17" s="125"/>
      <c r="E17" s="125"/>
      <c r="F17" s="125"/>
      <c r="G17" s="125"/>
      <c r="H17" s="125"/>
      <c r="I17" s="125"/>
    </row>
    <row r="18" spans="2:9" ht="12.75">
      <c r="B18" s="14"/>
      <c r="F18" s="246"/>
      <c r="G18" s="247"/>
      <c r="H18" s="247"/>
      <c r="I18" s="54"/>
    </row>
    <row r="19" spans="6:9" ht="12.75">
      <c r="F19" s="246"/>
      <c r="G19" s="247"/>
      <c r="H19" s="247"/>
      <c r="I19" s="54"/>
    </row>
    <row r="20" spans="6:9" ht="12.75">
      <c r="F20" s="246"/>
      <c r="G20" s="247"/>
      <c r="H20" s="247"/>
      <c r="I20" s="54"/>
    </row>
    <row r="21" spans="6:9" ht="12.75">
      <c r="F21" s="246"/>
      <c r="G21" s="247"/>
      <c r="H21" s="247"/>
      <c r="I21" s="54"/>
    </row>
    <row r="22" spans="6:9" ht="12.75">
      <c r="F22" s="246"/>
      <c r="G22" s="247"/>
      <c r="H22" s="247"/>
      <c r="I22" s="54"/>
    </row>
    <row r="23" spans="6:9" ht="12.75">
      <c r="F23" s="246"/>
      <c r="G23" s="247"/>
      <c r="H23" s="247"/>
      <c r="I23" s="54"/>
    </row>
    <row r="24" spans="6:9" ht="12.75">
      <c r="F24" s="246"/>
      <c r="G24" s="247"/>
      <c r="H24" s="247"/>
      <c r="I24" s="54"/>
    </row>
    <row r="25" spans="6:9" ht="12.75">
      <c r="F25" s="246"/>
      <c r="G25" s="247"/>
      <c r="H25" s="247"/>
      <c r="I25" s="54"/>
    </row>
    <row r="26" spans="6:9" ht="12.75">
      <c r="F26" s="246"/>
      <c r="G26" s="247"/>
      <c r="H26" s="247"/>
      <c r="I26" s="54"/>
    </row>
    <row r="27" spans="6:9" ht="12.75">
      <c r="F27" s="246"/>
      <c r="G27" s="247"/>
      <c r="H27" s="247"/>
      <c r="I27" s="54"/>
    </row>
    <row r="28" spans="6:9" ht="12.75">
      <c r="F28" s="246"/>
      <c r="G28" s="247"/>
      <c r="H28" s="247"/>
      <c r="I28" s="54"/>
    </row>
    <row r="29" spans="6:9" ht="12.75">
      <c r="F29" s="246"/>
      <c r="G29" s="247"/>
      <c r="H29" s="247"/>
      <c r="I29" s="54"/>
    </row>
    <row r="30" spans="6:9" ht="12.75">
      <c r="F30" s="246"/>
      <c r="G30" s="247"/>
      <c r="H30" s="247"/>
      <c r="I30" s="54"/>
    </row>
    <row r="31" spans="6:9" ht="12.75">
      <c r="F31" s="246"/>
      <c r="G31" s="247"/>
      <c r="H31" s="247"/>
      <c r="I31" s="54"/>
    </row>
    <row r="32" spans="6:9" ht="12.75">
      <c r="F32" s="246"/>
      <c r="G32" s="247"/>
      <c r="H32" s="247"/>
      <c r="I32" s="54"/>
    </row>
    <row r="33" spans="6:9" ht="12.75">
      <c r="F33" s="246"/>
      <c r="G33" s="247"/>
      <c r="H33" s="247"/>
      <c r="I33" s="54"/>
    </row>
    <row r="34" spans="6:9" ht="12.75">
      <c r="F34" s="246"/>
      <c r="G34" s="247"/>
      <c r="H34" s="247"/>
      <c r="I34" s="54"/>
    </row>
    <row r="35" spans="6:9" ht="12.75">
      <c r="F35" s="246"/>
      <c r="G35" s="247"/>
      <c r="H35" s="247"/>
      <c r="I35" s="54"/>
    </row>
    <row r="36" spans="6:9" ht="12.75">
      <c r="F36" s="246"/>
      <c r="G36" s="247"/>
      <c r="H36" s="247"/>
      <c r="I36" s="54"/>
    </row>
    <row r="37" spans="6:9" ht="12.75">
      <c r="F37" s="246"/>
      <c r="G37" s="247"/>
      <c r="H37" s="247"/>
      <c r="I37" s="54"/>
    </row>
    <row r="38" spans="6:9" ht="12.75">
      <c r="F38" s="246"/>
      <c r="G38" s="247"/>
      <c r="H38" s="247"/>
      <c r="I38" s="54"/>
    </row>
    <row r="39" spans="6:9" ht="12.75">
      <c r="F39" s="246"/>
      <c r="G39" s="247"/>
      <c r="H39" s="247"/>
      <c r="I39" s="54"/>
    </row>
    <row r="40" spans="6:9" ht="12.75">
      <c r="F40" s="246"/>
      <c r="G40" s="247"/>
      <c r="H40" s="247"/>
      <c r="I40" s="54"/>
    </row>
    <row r="41" spans="6:9" ht="12.75">
      <c r="F41" s="246"/>
      <c r="G41" s="247"/>
      <c r="H41" s="247"/>
      <c r="I41" s="54"/>
    </row>
    <row r="42" spans="6:9" ht="12.75">
      <c r="F42" s="246"/>
      <c r="G42" s="247"/>
      <c r="H42" s="247"/>
      <c r="I42" s="54"/>
    </row>
    <row r="43" spans="6:9" ht="12.75">
      <c r="F43" s="246"/>
      <c r="G43" s="247"/>
      <c r="H43" s="247"/>
      <c r="I43" s="54"/>
    </row>
    <row r="44" spans="6:9" ht="12.75">
      <c r="F44" s="246"/>
      <c r="G44" s="247"/>
      <c r="H44" s="247"/>
      <c r="I44" s="54"/>
    </row>
    <row r="45" spans="6:9" ht="12.75">
      <c r="F45" s="246"/>
      <c r="G45" s="247"/>
      <c r="H45" s="247"/>
      <c r="I45" s="54"/>
    </row>
    <row r="46" spans="6:9" ht="12.75">
      <c r="F46" s="246"/>
      <c r="G46" s="247"/>
      <c r="H46" s="247"/>
      <c r="I46" s="54"/>
    </row>
    <row r="47" spans="6:9" ht="12.75">
      <c r="F47" s="246"/>
      <c r="G47" s="247"/>
      <c r="H47" s="247"/>
      <c r="I47" s="54"/>
    </row>
    <row r="48" spans="6:9" ht="12.75">
      <c r="F48" s="246"/>
      <c r="G48" s="247"/>
      <c r="H48" s="247"/>
      <c r="I48" s="54"/>
    </row>
    <row r="49" spans="6:9" ht="12.75">
      <c r="F49" s="246"/>
      <c r="G49" s="247"/>
      <c r="H49" s="247"/>
      <c r="I49" s="54"/>
    </row>
    <row r="50" spans="6:9" ht="12.75">
      <c r="F50" s="246"/>
      <c r="G50" s="247"/>
      <c r="H50" s="247"/>
      <c r="I50" s="54"/>
    </row>
    <row r="51" spans="6:9" ht="12.75">
      <c r="F51" s="246"/>
      <c r="G51" s="247"/>
      <c r="H51" s="247"/>
      <c r="I51" s="54"/>
    </row>
    <row r="52" spans="6:9" ht="12.75">
      <c r="F52" s="246"/>
      <c r="G52" s="247"/>
      <c r="H52" s="247"/>
      <c r="I52" s="54"/>
    </row>
    <row r="53" spans="6:9" ht="12.75">
      <c r="F53" s="246"/>
      <c r="G53" s="247"/>
      <c r="H53" s="247"/>
      <c r="I53" s="54"/>
    </row>
    <row r="54" spans="6:9" ht="12.75">
      <c r="F54" s="246"/>
      <c r="G54" s="247"/>
      <c r="H54" s="247"/>
      <c r="I54" s="54"/>
    </row>
    <row r="55" spans="6:9" ht="12.75">
      <c r="F55" s="246"/>
      <c r="G55" s="247"/>
      <c r="H55" s="247"/>
      <c r="I55" s="54"/>
    </row>
    <row r="56" spans="6:9" ht="12.75">
      <c r="F56" s="246"/>
      <c r="G56" s="247"/>
      <c r="H56" s="247"/>
      <c r="I56" s="54"/>
    </row>
    <row r="57" spans="6:9" ht="12.75">
      <c r="F57" s="246"/>
      <c r="G57" s="247"/>
      <c r="H57" s="247"/>
      <c r="I57" s="54"/>
    </row>
    <row r="58" spans="6:9" ht="12.75">
      <c r="F58" s="246"/>
      <c r="G58" s="247"/>
      <c r="H58" s="247"/>
      <c r="I58" s="54"/>
    </row>
    <row r="59" spans="6:9" ht="12.75">
      <c r="F59" s="246"/>
      <c r="G59" s="247"/>
      <c r="H59" s="247"/>
      <c r="I59" s="54"/>
    </row>
    <row r="60" spans="6:9" ht="12.75">
      <c r="F60" s="246"/>
      <c r="G60" s="247"/>
      <c r="H60" s="247"/>
      <c r="I60" s="54"/>
    </row>
    <row r="61" spans="6:9" ht="12.75">
      <c r="F61" s="246"/>
      <c r="G61" s="247"/>
      <c r="H61" s="247"/>
      <c r="I61" s="54"/>
    </row>
    <row r="62" spans="6:9" ht="12.75">
      <c r="F62" s="246"/>
      <c r="G62" s="247"/>
      <c r="H62" s="247"/>
      <c r="I62" s="54"/>
    </row>
    <row r="63" spans="6:9" ht="12.75">
      <c r="F63" s="246"/>
      <c r="G63" s="247"/>
      <c r="H63" s="247"/>
      <c r="I63" s="54"/>
    </row>
    <row r="64" spans="6:9" ht="12.75">
      <c r="F64" s="246"/>
      <c r="G64" s="247"/>
      <c r="H64" s="247"/>
      <c r="I64" s="54"/>
    </row>
    <row r="65" spans="6:9" ht="12.75">
      <c r="F65" s="246"/>
      <c r="G65" s="247"/>
      <c r="H65" s="247"/>
      <c r="I65" s="54"/>
    </row>
    <row r="66" spans="6:9" ht="12.75">
      <c r="F66" s="246"/>
      <c r="G66" s="247"/>
      <c r="H66" s="247"/>
      <c r="I66" s="54"/>
    </row>
    <row r="67" spans="6:9" ht="12.75">
      <c r="F67" s="246"/>
      <c r="G67" s="247"/>
      <c r="H67" s="247"/>
      <c r="I67" s="54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2021-03-01T13:21:58Z</dcterms:created>
  <dcterms:modified xsi:type="dcterms:W3CDTF">2021-03-01T13:31:19Z</dcterms:modified>
  <cp:category/>
  <cp:version/>
  <cp:contentType/>
  <cp:contentStatus/>
</cp:coreProperties>
</file>