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Třeboň\Rozdělení rozpočtu\I.etapa\"/>
    </mc:Choice>
  </mc:AlternateContent>
  <bookViews>
    <workbookView xWindow="0" yWindow="0" windowWidth="0" windowHeight="0"/>
  </bookViews>
  <sheets>
    <sheet name="Rekapitulace stavby" sheetId="1" r:id="rId1"/>
    <sheet name="SO 101, 102 - Stavební úp..." sheetId="2" r:id="rId2"/>
    <sheet name="SO 301 - Vodovod a vodovo..." sheetId="3" r:id="rId3"/>
    <sheet name="SO 302 - Splašková kanali..." sheetId="4" r:id="rId4"/>
    <sheet name="SO 303 - Odvodnění komuni..." sheetId="5" r:id="rId5"/>
    <sheet name="SO 401 - Veřejné osvětlení" sheetId="6" r:id="rId6"/>
    <sheet name="SO 501 - Výsadba a povýsa..." sheetId="7" r:id="rId7"/>
    <sheet name="VO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101, 102 - Stavební úp...'!$C$85:$K$272</definedName>
    <definedName name="_xlnm.Print_Area" localSheetId="1">'SO 101, 102 - Stavební úp...'!$C$4:$J$39,'SO 101, 102 - Stavební úp...'!$C$45:$J$67,'SO 101, 102 - Stavební úp...'!$C$73:$K$272</definedName>
    <definedName name="_xlnm.Print_Titles" localSheetId="1">'SO 101, 102 - Stavební úp...'!$85:$85</definedName>
    <definedName name="_xlnm._FilterDatabase" localSheetId="2" hidden="1">'SO 301 - Vodovod a vodovo...'!$C$83:$K$150</definedName>
    <definedName name="_xlnm.Print_Area" localSheetId="2">'SO 301 - Vodovod a vodovo...'!$C$4:$J$39,'SO 301 - Vodovod a vodovo...'!$C$45:$J$65,'SO 301 - Vodovod a vodovo...'!$C$71:$K$150</definedName>
    <definedName name="_xlnm.Print_Titles" localSheetId="2">'SO 301 - Vodovod a vodovo...'!$83:$83</definedName>
    <definedName name="_xlnm._FilterDatabase" localSheetId="3" hidden="1">'SO 302 - Splašková kanali...'!$C$85:$K$152</definedName>
    <definedName name="_xlnm.Print_Area" localSheetId="3">'SO 302 - Splašková kanali...'!$C$4:$J$39,'SO 302 - Splašková kanali...'!$C$45:$J$67,'SO 302 - Splašková kanali...'!$C$73:$K$152</definedName>
    <definedName name="_xlnm.Print_Titles" localSheetId="3">'SO 302 - Splašková kanali...'!$85:$85</definedName>
    <definedName name="_xlnm._FilterDatabase" localSheetId="4" hidden="1">'SO 303 - Odvodnění komuni...'!$C$86:$K$168</definedName>
    <definedName name="_xlnm.Print_Area" localSheetId="4">'SO 303 - Odvodnění komuni...'!$C$4:$J$39,'SO 303 - Odvodnění komuni...'!$C$45:$J$68,'SO 303 - Odvodnění komuni...'!$C$74:$K$168</definedName>
    <definedName name="_xlnm.Print_Titles" localSheetId="4">'SO 303 - Odvodnění komuni...'!$86:$86</definedName>
    <definedName name="_xlnm._FilterDatabase" localSheetId="5" hidden="1">'SO 401 - Veřejné osvětlení'!$C$86:$K$269</definedName>
    <definedName name="_xlnm.Print_Area" localSheetId="5">'SO 401 - Veřejné osvětlení'!$C$4:$J$39,'SO 401 - Veřejné osvětlení'!$C$45:$J$68,'SO 401 - Veřejné osvětlení'!$C$74:$K$269</definedName>
    <definedName name="_xlnm.Print_Titles" localSheetId="5">'SO 401 - Veřejné osvětlení'!$86:$86</definedName>
    <definedName name="_xlnm._FilterDatabase" localSheetId="6" hidden="1">'SO 501 - Výsadba a povýsa...'!$C$85:$K$167</definedName>
    <definedName name="_xlnm.Print_Area" localSheetId="6">'SO 501 - Výsadba a povýsa...'!$C$4:$J$39,'SO 501 - Výsadba a povýsa...'!$C$45:$J$67,'SO 501 - Výsadba a povýsa...'!$C$73:$K$167</definedName>
    <definedName name="_xlnm.Print_Titles" localSheetId="6">'SO 501 - Výsadba a povýsa...'!$85:$85</definedName>
    <definedName name="_xlnm._FilterDatabase" localSheetId="7" hidden="1">'VON - Vedlejší rozpočtové...'!$C$85:$K$112</definedName>
    <definedName name="_xlnm.Print_Area" localSheetId="7">'VON - Vedlejší rozpočtové...'!$C$4:$J$39,'VON - Vedlejší rozpočtové...'!$C$45:$J$67,'VON - Vedlejší rozpočtové...'!$C$73:$K$112</definedName>
    <definedName name="_xlnm.Print_Titles" localSheetId="7">'VON - Vedlejší rozpočtové...'!$85:$85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7" r="J37"/>
  <c r="J36"/>
  <c i="1" r="AY60"/>
  <c i="7" r="J35"/>
  <c i="1" r="AX60"/>
  <c i="7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6" r="J37"/>
  <c r="J36"/>
  <c i="1" r="AY59"/>
  <c i="6" r="J35"/>
  <c i="1" r="AX59"/>
  <c i="6"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5" r="J37"/>
  <c r="J36"/>
  <c i="1" r="AY58"/>
  <c i="5" r="J35"/>
  <c i="1" r="AX58"/>
  <c i="5"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4" r="J37"/>
  <c r="J36"/>
  <c i="1" r="AY57"/>
  <c i="4" r="J35"/>
  <c i="1" r="AX57"/>
  <c i="4"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3" r="J37"/>
  <c r="J36"/>
  <c i="1" r="AY56"/>
  <c i="3" r="J35"/>
  <c i="1" r="AX56"/>
  <c i="3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2" r="J37"/>
  <c r="J36"/>
  <c i="1" r="AY55"/>
  <c i="2" r="J35"/>
  <c i="1" r="AX55"/>
  <c i="2"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6"/>
  <c r="BH96"/>
  <c r="BG96"/>
  <c r="BF96"/>
  <c r="T96"/>
  <c r="R96"/>
  <c r="P96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" r="L50"/>
  <c r="AM50"/>
  <c r="AM49"/>
  <c r="L49"/>
  <c r="AM47"/>
  <c r="L47"/>
  <c r="L45"/>
  <c r="L44"/>
  <c i="8" r="BK107"/>
  <c r="BK96"/>
  <c r="J91"/>
  <c i="7" r="BK166"/>
  <c r="J153"/>
  <c r="J120"/>
  <c i="6" r="BK183"/>
  <c i="5" r="J152"/>
  <c r="BK138"/>
  <c r="BK106"/>
  <c i="4" r="BK138"/>
  <c r="BK98"/>
  <c i="3" r="J138"/>
  <c r="J126"/>
  <c r="BK119"/>
  <c r="J110"/>
  <c r="J98"/>
  <c i="2" r="BK227"/>
  <c r="J157"/>
  <c r="J96"/>
  <c i="8" r="J110"/>
  <c r="BK102"/>
  <c r="J97"/>
  <c r="J89"/>
  <c i="7" r="BK126"/>
  <c r="J110"/>
  <c r="J96"/>
  <c i="6" r="J201"/>
  <c r="J110"/>
  <c i="5" r="J148"/>
  <c r="BK97"/>
  <c i="4" r="BK139"/>
  <c r="BK124"/>
  <c r="BK104"/>
  <c i="3" r="J149"/>
  <c r="BK129"/>
  <c r="J96"/>
  <c i="2" r="J272"/>
  <c r="BK220"/>
  <c r="BK168"/>
  <c r="J97"/>
  <c i="7" r="BK149"/>
  <c r="J127"/>
  <c r="J117"/>
  <c r="BK89"/>
  <c i="6" r="J157"/>
  <c i="5" r="J162"/>
  <c i="4" r="BK146"/>
  <c r="BK117"/>
  <c r="J88"/>
  <c i="7" r="BK156"/>
  <c r="J138"/>
  <c r="BK90"/>
  <c i="6" r="J241"/>
  <c i="5" r="BK96"/>
  <c i="4" r="BK137"/>
  <c r="J117"/>
  <c r="J98"/>
  <c i="3" r="J119"/>
  <c r="J101"/>
  <c i="2" r="BK265"/>
  <c r="J235"/>
  <c r="J199"/>
  <c r="J120"/>
  <c i="7" r="J141"/>
  <c r="J109"/>
  <c i="6" r="BK193"/>
  <c r="BK98"/>
  <c i="5" r="BK144"/>
  <c i="4" r="J149"/>
  <c r="BK130"/>
  <c r="BK95"/>
  <c i="3" r="BK137"/>
  <c r="J127"/>
  <c r="BK98"/>
  <c i="2" r="J247"/>
  <c r="BK207"/>
  <c r="BK134"/>
  <c i="7" r="BK134"/>
  <c r="BK105"/>
  <c r="BK91"/>
  <c i="6" r="BK223"/>
  <c r="BK159"/>
  <c r="BK123"/>
  <c i="5" r="J155"/>
  <c r="BK140"/>
  <c r="J97"/>
  <c i="4" r="J123"/>
  <c i="3" r="J145"/>
  <c i="2" r="BK223"/>
  <c i="6" r="BK266"/>
  <c i="5" r="J138"/>
  <c i="4" r="BK122"/>
  <c i="3" r="BK149"/>
  <c r="J130"/>
  <c r="BK113"/>
  <c i="2" r="BK251"/>
  <c r="J224"/>
  <c r="BK199"/>
  <c r="BK120"/>
  <c r="BK97"/>
  <c i="8" r="J105"/>
  <c r="BK98"/>
  <c r="BK90"/>
  <c i="7" r="BK154"/>
  <c r="BK140"/>
  <c i="6" r="BK197"/>
  <c r="J151"/>
  <c r="BK106"/>
  <c i="5" r="BK148"/>
  <c r="J127"/>
  <c r="BK90"/>
  <c i="4" r="BK134"/>
  <c r="J96"/>
  <c i="3" r="BK133"/>
  <c r="J121"/>
  <c r="J106"/>
  <c r="J87"/>
  <c i="2" r="BK224"/>
  <c r="BK174"/>
  <c r="BK130"/>
  <c i="8" r="J111"/>
  <c r="BK101"/>
  <c r="J94"/>
  <c i="7" r="BK151"/>
  <c r="BK139"/>
  <c r="BK115"/>
  <c r="BK109"/>
  <c r="J91"/>
  <c i="6" r="BK175"/>
  <c i="5" r="BK150"/>
  <c r="J139"/>
  <c r="J109"/>
  <c r="J96"/>
  <c i="4" r="BK131"/>
  <c r="BK99"/>
  <c i="3" r="J141"/>
  <c r="J97"/>
  <c r="J90"/>
  <c i="2" r="BK238"/>
  <c r="J212"/>
  <c r="BK180"/>
  <c i="7" r="J160"/>
  <c r="BK153"/>
  <c r="J140"/>
  <c r="J121"/>
  <c r="BK106"/>
  <c i="6" r="BK205"/>
  <c i="5" r="J156"/>
  <c r="BK142"/>
  <c r="BK128"/>
  <c i="4" r="BK141"/>
  <c r="J110"/>
  <c i="7" r="J165"/>
  <c r="J134"/>
  <c r="J107"/>
  <c r="J89"/>
  <c i="5" r="J103"/>
  <c i="4" r="J130"/>
  <c r="J101"/>
  <c i="3" r="BK139"/>
  <c r="BK110"/>
  <c r="J86"/>
  <c i="2" r="J250"/>
  <c r="BK213"/>
  <c r="J179"/>
  <c r="BK96"/>
  <c i="7" r="BK138"/>
  <c r="BK117"/>
  <c i="6" r="J247"/>
  <c r="J144"/>
  <c i="5" r="BK161"/>
  <c r="BK136"/>
  <c i="4" r="J146"/>
  <c r="J119"/>
  <c i="3" r="BK140"/>
  <c r="J133"/>
  <c r="J118"/>
  <c r="J92"/>
  <c i="2" r="BK209"/>
  <c r="J165"/>
  <c r="BK91"/>
  <c i="7" r="BK107"/>
  <c r="BK93"/>
  <c i="6" r="BK262"/>
  <c r="J183"/>
  <c r="J106"/>
  <c i="5" r="BK152"/>
  <c r="J142"/>
  <c r="BK120"/>
  <c i="4" r="J139"/>
  <c r="BK93"/>
  <c i="2" r="BK222"/>
  <c r="J115"/>
  <c i="6" r="BK136"/>
  <c i="4" r="J137"/>
  <c i="3" r="J143"/>
  <c r="BK121"/>
  <c i="2" r="BK226"/>
  <c r="J215"/>
  <c r="J195"/>
  <c r="BK110"/>
  <c i="8" r="BK108"/>
  <c r="BK97"/>
  <c i="7" r="BK167"/>
  <c r="BK159"/>
  <c r="J100"/>
  <c i="6" r="BK179"/>
  <c r="BK119"/>
  <c i="5" r="BK151"/>
  <c r="J137"/>
  <c r="BK100"/>
  <c i="4" r="J122"/>
  <c r="BK108"/>
  <c i="3" r="BK141"/>
  <c r="BK128"/>
  <c r="BK118"/>
  <c r="J102"/>
  <c i="2" r="BK218"/>
  <c r="BK212"/>
  <c r="J167"/>
  <c r="J137"/>
  <c i="1" r="AS54"/>
  <c i="7" r="BK142"/>
  <c r="BK119"/>
  <c r="J106"/>
  <c i="6" r="BK254"/>
  <c r="BK162"/>
  <c r="BK102"/>
  <c i="5" r="BK130"/>
  <c r="J89"/>
  <c i="4" r="BK133"/>
  <c r="J120"/>
  <c r="J94"/>
  <c i="3" r="J134"/>
  <c r="J91"/>
  <c i="2" r="J253"/>
  <c r="J222"/>
  <c r="J174"/>
  <c r="BK117"/>
  <c i="7" r="J152"/>
  <c r="J136"/>
  <c r="BK110"/>
  <c i="6" r="BK233"/>
  <c r="J132"/>
  <c i="5" r="J159"/>
  <c r="J120"/>
  <c i="4" r="J135"/>
  <c r="BK115"/>
  <c i="7" r="J166"/>
  <c r="J151"/>
  <c r="BK137"/>
  <c r="BK122"/>
  <c i="6" r="J244"/>
  <c i="5" r="J136"/>
  <c i="4" r="BK150"/>
  <c r="J131"/>
  <c r="BK110"/>
  <c r="BK94"/>
  <c i="3" r="BK125"/>
  <c r="BK106"/>
  <c i="2" r="J259"/>
  <c r="J220"/>
  <c r="J170"/>
  <c r="J92"/>
  <c i="7" r="BK129"/>
  <c r="J108"/>
  <c i="6" r="J179"/>
  <c i="5" r="BK162"/>
  <c r="J141"/>
  <c i="4" r="J148"/>
  <c r="BK121"/>
  <c i="3" r="BK143"/>
  <c r="BK130"/>
  <c r="BK102"/>
  <c i="2" r="J265"/>
  <c r="BK216"/>
  <c r="J169"/>
  <c r="BK101"/>
  <c i="7" r="J102"/>
  <c r="J90"/>
  <c i="6" r="BK171"/>
  <c r="BK147"/>
  <c i="5" r="BK159"/>
  <c r="J150"/>
  <c r="J130"/>
  <c i="4" r="J152"/>
  <c r="BK126"/>
  <c r="J89"/>
  <c i="3" r="BK123"/>
  <c i="2" r="J106"/>
  <c i="5" r="BK135"/>
  <c i="4" r="J115"/>
  <c i="3" r="J147"/>
  <c r="J124"/>
  <c r="BK87"/>
  <c i="2" r="BK247"/>
  <c r="J210"/>
  <c r="J114"/>
  <c i="8" r="BK111"/>
  <c r="BK89"/>
  <c i="7" r="J145"/>
  <c i="6" r="BK215"/>
  <c i="5" r="BK141"/>
  <c i="4" r="BK144"/>
  <c r="BK118"/>
  <c r="J95"/>
  <c i="3" r="J122"/>
  <c r="J105"/>
  <c i="2" r="J203"/>
  <c r="J101"/>
  <c i="8" r="BK103"/>
  <c r="BK91"/>
  <c i="7" r="J130"/>
  <c r="BK102"/>
  <c i="5" r="J167"/>
  <c r="BK119"/>
  <c i="4" r="J136"/>
  <c i="3" r="BK144"/>
  <c r="J108"/>
  <c i="2" r="BK208"/>
  <c r="J89"/>
  <c i="7" r="BK157"/>
  <c r="J144"/>
  <c r="J112"/>
  <c i="6" r="J215"/>
  <c i="5" r="BK143"/>
  <c r="J112"/>
  <c i="4" r="J118"/>
  <c i="7" r="J167"/>
  <c r="BK145"/>
  <c r="J129"/>
  <c r="J97"/>
  <c i="6" r="J233"/>
  <c r="BK210"/>
  <c r="BK187"/>
  <c r="BK165"/>
  <c r="J119"/>
  <c i="5" r="BK168"/>
  <c r="BK155"/>
  <c r="BK147"/>
  <c r="BK134"/>
  <c r="J93"/>
  <c i="4" r="BK132"/>
  <c r="BK113"/>
  <c r="BK97"/>
  <c i="3" r="J135"/>
  <c r="BK91"/>
  <c i="2" r="BK246"/>
  <c r="J211"/>
  <c r="J147"/>
  <c i="7" r="J149"/>
  <c r="J122"/>
  <c r="J93"/>
  <c i="6" r="BK229"/>
  <c r="J128"/>
  <c i="5" r="BK127"/>
  <c i="4" r="J133"/>
  <c r="J108"/>
  <c i="3" r="J137"/>
  <c r="BK122"/>
  <c r="J94"/>
  <c i="2" r="J238"/>
  <c r="BK200"/>
  <c i="7" r="J139"/>
  <c r="BK114"/>
  <c r="BK97"/>
  <c i="6" r="J237"/>
  <c r="J165"/>
  <c r="J140"/>
  <c i="5" r="J147"/>
  <c r="J134"/>
  <c r="BK109"/>
  <c i="4" r="BK128"/>
  <c i="3" r="BK127"/>
  <c i="2" r="BK147"/>
  <c i="6" r="J98"/>
  <c i="4" r="J132"/>
  <c i="3" r="BK138"/>
  <c r="J123"/>
  <c i="2" r="J268"/>
  <c r="BK225"/>
  <c r="BK211"/>
  <c r="J180"/>
  <c r="BK106"/>
  <c i="8" r="BK110"/>
  <c r="J101"/>
  <c r="BK94"/>
  <c i="7" r="BK152"/>
  <c r="J123"/>
  <c r="BK111"/>
  <c i="6" r="BK244"/>
  <c r="BK168"/>
  <c r="J94"/>
  <c i="5" r="J128"/>
  <c i="4" r="BK135"/>
  <c r="J126"/>
  <c r="J116"/>
  <c r="BK101"/>
  <c i="3" r="BK135"/>
  <c r="J117"/>
  <c r="J95"/>
  <c i="2" r="J262"/>
  <c r="BK215"/>
  <c r="J207"/>
  <c r="BK170"/>
  <c r="J90"/>
  <c i="8" r="J107"/>
  <c r="J98"/>
  <c r="BK92"/>
  <c i="7" r="BK164"/>
  <c r="J137"/>
  <c r="BK100"/>
  <c i="6" r="J210"/>
  <c r="J123"/>
  <c i="5" r="BK157"/>
  <c r="J145"/>
  <c r="J115"/>
  <c i="4" r="J138"/>
  <c r="BK123"/>
  <c r="BK88"/>
  <c i="3" r="J140"/>
  <c r="J125"/>
  <c r="BK86"/>
  <c i="2" r="J223"/>
  <c r="BK203"/>
  <c r="J166"/>
  <c r="J110"/>
  <c i="7" r="J162"/>
  <c r="J132"/>
  <c r="BK120"/>
  <c i="6" r="BK250"/>
  <c r="J197"/>
  <c r="J115"/>
  <c i="5" r="J151"/>
  <c r="BK93"/>
  <c i="4" r="J129"/>
  <c r="J97"/>
  <c i="7" r="J155"/>
  <c r="BK141"/>
  <c r="BK123"/>
  <c i="6" r="BK237"/>
  <c r="J205"/>
  <c r="J175"/>
  <c r="BK157"/>
  <c r="BK128"/>
  <c r="J102"/>
  <c i="5" r="BK167"/>
  <c r="BK153"/>
  <c r="J146"/>
  <c r="J119"/>
  <c i="4" r="BK152"/>
  <c r="BK136"/>
  <c r="BK105"/>
  <c i="3" r="BK147"/>
  <c r="BK117"/>
  <c r="BK93"/>
  <c i="2" r="BK262"/>
  <c r="J225"/>
  <c r="J168"/>
  <c r="J91"/>
  <c i="7" r="BK127"/>
  <c r="J92"/>
  <c i="6" r="BK110"/>
  <c i="5" r="J157"/>
  <c r="J100"/>
  <c i="4" r="J140"/>
  <c r="BK100"/>
  <c i="3" r="J139"/>
  <c r="J128"/>
  <c r="J113"/>
  <c i="2" r="BK268"/>
  <c r="J204"/>
  <c i="7" r="BK136"/>
  <c r="J111"/>
  <c r="J95"/>
  <c i="6" r="J254"/>
  <c r="J168"/>
  <c r="BK144"/>
  <c i="5" r="BK154"/>
  <c r="BK123"/>
  <c i="4" r="J144"/>
  <c r="J124"/>
  <c i="3" r="BK134"/>
  <c i="2" r="BK137"/>
  <c i="6" r="J162"/>
  <c i="4" r="J142"/>
  <c i="3" r="BK150"/>
  <c r="BK131"/>
  <c r="BK101"/>
  <c i="2" r="BK235"/>
  <c r="BK204"/>
  <c r="J134"/>
  <c i="8" r="BK105"/>
  <c r="J95"/>
  <c i="7" r="BK162"/>
  <c r="BK147"/>
  <c r="J114"/>
  <c r="BK94"/>
  <c i="6" r="J147"/>
  <c i="5" r="BK165"/>
  <c r="J123"/>
  <c i="4" r="J150"/>
  <c r="BK129"/>
  <c r="J125"/>
  <c r="J113"/>
  <c r="BK92"/>
  <c i="3" r="BK120"/>
  <c r="BK108"/>
  <c r="BK94"/>
  <c i="2" r="BK250"/>
  <c r="J214"/>
  <c r="BK195"/>
  <c r="BK89"/>
  <c i="8" r="J108"/>
  <c r="J102"/>
  <c r="J96"/>
  <c r="J90"/>
  <c i="7" r="BK155"/>
  <c r="BK121"/>
  <c r="J105"/>
  <c i="6" r="BK219"/>
  <c r="BK140"/>
  <c r="BK90"/>
  <c i="5" r="BK146"/>
  <c i="4" r="BK149"/>
  <c r="BK127"/>
  <c r="J105"/>
  <c i="3" r="BK145"/>
  <c r="J132"/>
  <c r="J120"/>
  <c i="2" r="BK259"/>
  <c r="J216"/>
  <c r="BK169"/>
  <c r="BK114"/>
  <c i="7" r="J159"/>
  <c r="J126"/>
  <c r="J119"/>
  <c r="J94"/>
  <c i="6" r="J159"/>
  <c r="BK94"/>
  <c i="5" r="J149"/>
  <c r="J90"/>
  <c i="4" r="BK120"/>
  <c r="J104"/>
  <c i="7" r="J157"/>
  <c r="BK144"/>
  <c r="J135"/>
  <c r="BK108"/>
  <c i="6" r="J223"/>
  <c r="J193"/>
  <c r="J171"/>
  <c r="J136"/>
  <c r="BK115"/>
  <c i="5" r="J165"/>
  <c r="BK149"/>
  <c r="BK139"/>
  <c r="BK112"/>
  <c i="4" r="J143"/>
  <c r="J121"/>
  <c i="3" r="J142"/>
  <c r="BK97"/>
  <c i="2" r="J226"/>
  <c r="BK157"/>
  <c i="7" r="BK135"/>
  <c r="BK95"/>
  <c i="6" r="J155"/>
  <c i="5" r="J154"/>
  <c i="4" r="J128"/>
  <c i="3" r="BK142"/>
  <c r="J129"/>
  <c r="BK95"/>
  <c i="2" r="J227"/>
  <c r="BK150"/>
  <c i="7" r="BK124"/>
  <c r="BK92"/>
  <c i="6" r="J219"/>
  <c i="5" r="BK156"/>
  <c r="J143"/>
  <c i="4" r="BK143"/>
  <c r="BK111"/>
  <c i="2" r="J150"/>
  <c i="6" r="BK247"/>
  <c i="4" r="BK89"/>
  <c i="3" r="BK126"/>
  <c i="2" r="BK272"/>
  <c r="J218"/>
  <c r="J154"/>
  <c r="BK90"/>
  <c i="8" r="J103"/>
  <c r="BK99"/>
  <c r="J92"/>
  <c i="7" r="BK150"/>
  <c r="J115"/>
  <c i="6" r="J262"/>
  <c r="J187"/>
  <c r="BK132"/>
  <c i="5" r="J161"/>
  <c r="BK115"/>
  <c i="4" r="BK140"/>
  <c r="J127"/>
  <c r="J111"/>
  <c r="J93"/>
  <c i="3" r="J131"/>
  <c r="BK92"/>
  <c i="2" r="J246"/>
  <c r="J213"/>
  <c r="BK179"/>
  <c r="BK165"/>
  <c r="BK115"/>
  <c i="8" r="J99"/>
  <c r="BK95"/>
  <c i="7" r="BK165"/>
  <c r="J150"/>
  <c r="BK132"/>
  <c r="BK112"/>
  <c i="6" r="J250"/>
  <c r="BK151"/>
  <c i="5" r="BK163"/>
  <c r="J140"/>
  <c r="J116"/>
  <c r="J106"/>
  <c i="4" r="BK148"/>
  <c i="3" r="J150"/>
  <c r="J136"/>
  <c r="BK105"/>
  <c r="J93"/>
  <c i="2" r="J251"/>
  <c r="J200"/>
  <c r="J130"/>
  <c i="7" r="J164"/>
  <c r="J156"/>
  <c r="J147"/>
  <c r="J125"/>
  <c i="6" r="J229"/>
  <c i="5" r="J168"/>
  <c r="J144"/>
  <c r="BK137"/>
  <c r="BK116"/>
  <c i="4" r="J134"/>
  <c r="J100"/>
  <c i="7" r="BK160"/>
  <c r="J142"/>
  <c r="J124"/>
  <c r="BK104"/>
  <c i="6" r="BK258"/>
  <c i="4" r="J141"/>
  <c r="BK116"/>
  <c r="BK96"/>
  <c i="3" r="J116"/>
  <c r="BK90"/>
  <c i="2" r="BK253"/>
  <c r="J209"/>
  <c r="BK154"/>
  <c i="7" r="J154"/>
  <c r="BK125"/>
  <c r="J104"/>
  <c i="6" r="BK241"/>
  <c r="J90"/>
  <c i="5" r="BK145"/>
  <c r="BK89"/>
  <c i="4" r="BK125"/>
  <c r="J92"/>
  <c i="3" r="BK136"/>
  <c r="BK124"/>
  <c r="BK96"/>
  <c i="2" r="BK256"/>
  <c r="BK210"/>
  <c r="BK167"/>
  <c r="J117"/>
  <c i="7" r="BK130"/>
  <c r="BK96"/>
  <c i="6" r="J266"/>
  <c r="BK201"/>
  <c r="BK155"/>
  <c i="5" r="J163"/>
  <c r="J153"/>
  <c r="J135"/>
  <c i="4" r="BK142"/>
  <c r="BK119"/>
  <c i="3" r="J144"/>
  <c i="2" r="BK214"/>
  <c i="6" r="J258"/>
  <c i="5" r="BK103"/>
  <c i="4" r="J99"/>
  <c i="3" r="BK132"/>
  <c r="BK116"/>
  <c i="2" r="J256"/>
  <c r="J208"/>
  <c r="BK166"/>
  <c r="BK92"/>
  <c l="1" r="P88"/>
  <c r="BK129"/>
  <c r="J129"/>
  <c r="J62"/>
  <c r="BK198"/>
  <c r="J198"/>
  <c r="J64"/>
  <c r="P252"/>
  <c i="3" r="P109"/>
  <c i="4" r="P87"/>
  <c r="BK109"/>
  <c r="J109"/>
  <c r="J61"/>
  <c r="R109"/>
  <c r="BK147"/>
  <c r="J147"/>
  <c r="J65"/>
  <c i="5" r="BK88"/>
  <c r="J88"/>
  <c r="J60"/>
  <c r="R126"/>
  <c r="BK166"/>
  <c r="J166"/>
  <c r="J67"/>
  <c i="6" r="P89"/>
  <c r="P127"/>
  <c r="T228"/>
  <c r="T227"/>
  <c i="2" r="BK136"/>
  <c r="J136"/>
  <c r="J63"/>
  <c r="T198"/>
  <c i="3" r="T109"/>
  <c i="4" r="R87"/>
  <c r="T109"/>
  <c r="T147"/>
  <c i="5" r="BK126"/>
  <c r="J126"/>
  <c r="J61"/>
  <c r="T126"/>
  <c r="T166"/>
  <c i="6" r="T89"/>
  <c r="P158"/>
  <c r="T253"/>
  <c i="7" r="P88"/>
  <c i="2" r="P136"/>
  <c r="R198"/>
  <c i="3" r="T85"/>
  <c r="T84"/>
  <c r="T148"/>
  <c i="4" r="R114"/>
  <c i="5" r="P88"/>
  <c r="BK133"/>
  <c r="J133"/>
  <c r="J63"/>
  <c r="BK160"/>
  <c r="J160"/>
  <c r="J65"/>
  <c i="6" r="R114"/>
  <c r="T158"/>
  <c r="R253"/>
  <c i="7" r="P146"/>
  <c i="2" r="T88"/>
  <c r="T136"/>
  <c r="BK252"/>
  <c r="J252"/>
  <c r="J65"/>
  <c i="3" r="BK109"/>
  <c r="J109"/>
  <c r="J62"/>
  <c r="P148"/>
  <c i="4" r="BK114"/>
  <c r="J114"/>
  <c r="J63"/>
  <c r="R147"/>
  <c i="5" r="R88"/>
  <c r="P126"/>
  <c r="R160"/>
  <c r="R166"/>
  <c i="6" r="BK127"/>
  <c r="J127"/>
  <c r="J63"/>
  <c r="T127"/>
  <c r="P228"/>
  <c r="P227"/>
  <c i="4" r="BK87"/>
  <c r="J87"/>
  <c r="J60"/>
  <c r="P114"/>
  <c i="5" r="T88"/>
  <c r="R133"/>
  <c i="6" r="BK89"/>
  <c r="P114"/>
  <c r="BK158"/>
  <c r="J158"/>
  <c r="J64"/>
  <c r="BK253"/>
  <c r="J253"/>
  <c r="J67"/>
  <c i="7" r="R88"/>
  <c r="R101"/>
  <c i="2" r="BK88"/>
  <c r="J88"/>
  <c r="J61"/>
  <c r="P129"/>
  <c r="R136"/>
  <c r="T252"/>
  <c i="3" r="BK85"/>
  <c r="R85"/>
  <c r="BK148"/>
  <c r="J148"/>
  <c r="J64"/>
  <c i="4" r="T114"/>
  <c i="5" r="P133"/>
  <c r="P160"/>
  <c r="P166"/>
  <c i="6" r="R89"/>
  <c r="T114"/>
  <c r="R127"/>
  <c r="BK228"/>
  <c r="J228"/>
  <c r="J66"/>
  <c r="P253"/>
  <c i="7" r="T88"/>
  <c r="P101"/>
  <c r="BK116"/>
  <c r="J116"/>
  <c r="J63"/>
  <c r="P116"/>
  <c r="T116"/>
  <c r="P131"/>
  <c r="R131"/>
  <c r="BK146"/>
  <c r="J146"/>
  <c r="J65"/>
  <c r="T146"/>
  <c r="P161"/>
  <c r="R161"/>
  <c i="8" r="BK88"/>
  <c i="2" r="R88"/>
  <c r="R129"/>
  <c r="T129"/>
  <c r="P198"/>
  <c r="R252"/>
  <c i="3" r="P85"/>
  <c r="P84"/>
  <c i="1" r="AU56"/>
  <c i="3" r="R109"/>
  <c r="R148"/>
  <c i="4" r="T87"/>
  <c r="T86"/>
  <c r="P109"/>
  <c r="P147"/>
  <c i="5" r="T133"/>
  <c r="T160"/>
  <c i="6" r="BK114"/>
  <c r="J114"/>
  <c r="J62"/>
  <c r="R158"/>
  <c r="R228"/>
  <c r="R227"/>
  <c i="7" r="BK88"/>
  <c r="J88"/>
  <c r="J61"/>
  <c r="BK101"/>
  <c r="J101"/>
  <c r="J62"/>
  <c r="T101"/>
  <c r="R116"/>
  <c r="BK131"/>
  <c r="J131"/>
  <c r="J64"/>
  <c r="T131"/>
  <c r="R146"/>
  <c r="BK161"/>
  <c r="J161"/>
  <c r="J66"/>
  <c r="T161"/>
  <c i="8" r="P88"/>
  <c r="R88"/>
  <c r="T88"/>
  <c r="BK93"/>
  <c r="J93"/>
  <c r="J62"/>
  <c r="P93"/>
  <c r="R93"/>
  <c r="T93"/>
  <c r="BK100"/>
  <c r="J100"/>
  <c r="J63"/>
  <c r="P100"/>
  <c r="R100"/>
  <c r="T100"/>
  <c r="BK106"/>
  <c r="J106"/>
  <c r="J65"/>
  <c r="P106"/>
  <c r="R106"/>
  <c r="T106"/>
  <c r="BK109"/>
  <c r="J109"/>
  <c r="J66"/>
  <c r="P109"/>
  <c r="R109"/>
  <c r="T109"/>
  <c i="2" r="F55"/>
  <c r="BE89"/>
  <c r="BE91"/>
  <c r="BE130"/>
  <c r="BE147"/>
  <c r="BE157"/>
  <c r="BE165"/>
  <c r="BE200"/>
  <c r="BE203"/>
  <c r="BE220"/>
  <c r="BE223"/>
  <c r="BE250"/>
  <c r="BE259"/>
  <c i="3" r="E48"/>
  <c r="BE86"/>
  <c r="BE92"/>
  <c r="BE102"/>
  <c r="BE120"/>
  <c r="BE122"/>
  <c r="BE127"/>
  <c r="BE128"/>
  <c r="BE129"/>
  <c r="BE136"/>
  <c r="BE142"/>
  <c i="4" r="E48"/>
  <c r="J52"/>
  <c r="F55"/>
  <c r="BE108"/>
  <c r="BE120"/>
  <c r="BE123"/>
  <c r="BE136"/>
  <c r="BE140"/>
  <c r="BE143"/>
  <c i="5" r="BE93"/>
  <c r="BE96"/>
  <c r="BE100"/>
  <c r="BE120"/>
  <c r="BE136"/>
  <c r="BE140"/>
  <c r="BE152"/>
  <c r="BE156"/>
  <c r="BE162"/>
  <c r="BK158"/>
  <c r="J158"/>
  <c r="J64"/>
  <c i="6" r="BE102"/>
  <c r="BE110"/>
  <c r="BE140"/>
  <c r="BE155"/>
  <c r="BE262"/>
  <c i="7" r="BE89"/>
  <c r="BE92"/>
  <c i="2" r="BE96"/>
  <c r="BE97"/>
  <c r="BE168"/>
  <c r="BE170"/>
  <c r="BE174"/>
  <c r="BE211"/>
  <c r="BE238"/>
  <c r="BK271"/>
  <c r="J271"/>
  <c r="J66"/>
  <c i="3" r="BE87"/>
  <c r="BE91"/>
  <c r="BE93"/>
  <c r="BE98"/>
  <c r="BE105"/>
  <c r="BE108"/>
  <c r="BE119"/>
  <c r="BE126"/>
  <c r="BE135"/>
  <c i="4" r="BE97"/>
  <c r="BE98"/>
  <c r="BE113"/>
  <c r="BE118"/>
  <c r="BE121"/>
  <c r="BE125"/>
  <c r="BE138"/>
  <c r="BK112"/>
  <c r="J112"/>
  <c r="J62"/>
  <c i="5" r="E48"/>
  <c r="BE116"/>
  <c r="BE119"/>
  <c r="BE139"/>
  <c r="BE149"/>
  <c r="BE151"/>
  <c r="BE157"/>
  <c r="BE165"/>
  <c i="6" r="E48"/>
  <c r="BE136"/>
  <c r="BE151"/>
  <c r="BE197"/>
  <c r="BE229"/>
  <c r="BE233"/>
  <c r="BE258"/>
  <c i="7" r="J80"/>
  <c r="BE94"/>
  <c r="BE100"/>
  <c r="BE109"/>
  <c r="BE110"/>
  <c r="BE123"/>
  <c r="BE132"/>
  <c i="2" r="E76"/>
  <c r="BE90"/>
  <c r="BE224"/>
  <c r="BE246"/>
  <c r="BE253"/>
  <c r="BE272"/>
  <c i="3" r="J52"/>
  <c r="F81"/>
  <c r="BE90"/>
  <c r="BE97"/>
  <c r="BE110"/>
  <c r="BE134"/>
  <c r="BE137"/>
  <c r="BE141"/>
  <c r="BE150"/>
  <c r="BK146"/>
  <c r="J146"/>
  <c r="J63"/>
  <c i="4" r="BE93"/>
  <c r="BE94"/>
  <c r="BE96"/>
  <c r="BE99"/>
  <c r="BE101"/>
  <c r="BE110"/>
  <c r="BE115"/>
  <c r="BE116"/>
  <c r="BE124"/>
  <c r="BE126"/>
  <c r="BE129"/>
  <c r="BE132"/>
  <c r="BE134"/>
  <c r="BE142"/>
  <c r="BE150"/>
  <c i="5" r="F84"/>
  <c r="BE123"/>
  <c r="BE134"/>
  <c r="BE135"/>
  <c r="BE143"/>
  <c r="BE159"/>
  <c r="BE167"/>
  <c i="6" r="J52"/>
  <c r="BE106"/>
  <c r="BE132"/>
  <c r="BE187"/>
  <c r="BE210"/>
  <c r="BE215"/>
  <c i="7" r="E76"/>
  <c r="BE91"/>
  <c r="BE96"/>
  <c r="BE102"/>
  <c r="BE124"/>
  <c r="BE147"/>
  <c r="BE152"/>
  <c r="BE153"/>
  <c r="BE156"/>
  <c i="2" r="J52"/>
  <c r="BE110"/>
  <c r="BE114"/>
  <c r="BE115"/>
  <c r="BE117"/>
  <c r="BE137"/>
  <c r="BE150"/>
  <c r="BE166"/>
  <c r="BE167"/>
  <c r="BE169"/>
  <c r="BE210"/>
  <c r="BE212"/>
  <c r="BE227"/>
  <c r="BE247"/>
  <c r="BE251"/>
  <c r="BE256"/>
  <c r="BE268"/>
  <c i="3" r="BE96"/>
  <c r="BE113"/>
  <c r="BE118"/>
  <c r="BE124"/>
  <c r="BE132"/>
  <c r="BE138"/>
  <c r="BE145"/>
  <c r="BE149"/>
  <c i="4" r="BE92"/>
  <c r="BE100"/>
  <c r="BE104"/>
  <c r="BE111"/>
  <c r="BE122"/>
  <c r="BE127"/>
  <c r="BE128"/>
  <c r="BE135"/>
  <c r="BE149"/>
  <c i="5" r="J52"/>
  <c r="BE90"/>
  <c r="BE106"/>
  <c r="BE109"/>
  <c r="BE137"/>
  <c r="BE144"/>
  <c r="BE145"/>
  <c r="BE163"/>
  <c r="BK129"/>
  <c r="J129"/>
  <c r="J62"/>
  <c i="6" r="F55"/>
  <c r="BE90"/>
  <c r="BE94"/>
  <c r="BE98"/>
  <c r="BE123"/>
  <c r="BE144"/>
  <c r="BE159"/>
  <c r="BE162"/>
  <c r="BE168"/>
  <c r="BE183"/>
  <c r="BE254"/>
  <c i="7" r="BE106"/>
  <c r="BE117"/>
  <c r="BE121"/>
  <c r="BE126"/>
  <c r="BE127"/>
  <c r="BE136"/>
  <c r="BE140"/>
  <c r="BE150"/>
  <c r="BE154"/>
  <c r="BE162"/>
  <c r="BE167"/>
  <c i="4" r="BE95"/>
  <c r="BE105"/>
  <c r="BE119"/>
  <c r="BE133"/>
  <c r="BE144"/>
  <c r="BE148"/>
  <c r="BK145"/>
  <c r="J145"/>
  <c r="J64"/>
  <c r="BK151"/>
  <c r="J151"/>
  <c r="J66"/>
  <c i="5" r="BE97"/>
  <c r="BE115"/>
  <c r="BE146"/>
  <c r="BE147"/>
  <c r="BE148"/>
  <c r="BE153"/>
  <c r="BE154"/>
  <c r="BE155"/>
  <c r="BE161"/>
  <c r="BK164"/>
  <c r="J164"/>
  <c r="J66"/>
  <c i="6" r="BE119"/>
  <c r="BE179"/>
  <c r="BE201"/>
  <c r="BE219"/>
  <c r="BE247"/>
  <c r="BE266"/>
  <c i="7" r="F55"/>
  <c r="BE90"/>
  <c r="BE105"/>
  <c r="BE114"/>
  <c r="BE115"/>
  <c r="BE130"/>
  <c r="BE134"/>
  <c r="BE135"/>
  <c r="BE145"/>
  <c r="BE155"/>
  <c r="BE165"/>
  <c r="BE166"/>
  <c i="2" r="BE101"/>
  <c r="BE106"/>
  <c r="BE120"/>
  <c r="BE179"/>
  <c r="BE195"/>
  <c r="BE199"/>
  <c r="BE204"/>
  <c r="BE207"/>
  <c r="BE213"/>
  <c r="BE214"/>
  <c r="BE215"/>
  <c r="BE218"/>
  <c r="BE225"/>
  <c r="BE226"/>
  <c r="BE262"/>
  <c r="BE265"/>
  <c i="3" r="BE94"/>
  <c r="BE95"/>
  <c r="BE106"/>
  <c r="BE133"/>
  <c r="BE143"/>
  <c r="BE147"/>
  <c r="BK107"/>
  <c r="J107"/>
  <c r="J61"/>
  <c i="4" r="BE137"/>
  <c r="BE141"/>
  <c r="BE146"/>
  <c r="BE152"/>
  <c i="5" r="BE112"/>
  <c r="BE127"/>
  <c r="BE128"/>
  <c r="BE138"/>
  <c r="BE141"/>
  <c r="BE168"/>
  <c i="6" r="BE128"/>
  <c r="BE147"/>
  <c r="BE171"/>
  <c r="BE223"/>
  <c r="BE237"/>
  <c r="BE241"/>
  <c r="BE244"/>
  <c i="7" r="BE95"/>
  <c r="BE97"/>
  <c r="BE104"/>
  <c r="BE107"/>
  <c r="BE108"/>
  <c r="BE111"/>
  <c r="BE120"/>
  <c r="BE122"/>
  <c r="BE125"/>
  <c r="BE129"/>
  <c r="BE138"/>
  <c r="BE141"/>
  <c r="BE149"/>
  <c r="BE159"/>
  <c r="BE160"/>
  <c i="8" r="J52"/>
  <c r="F83"/>
  <c r="BE89"/>
  <c r="BE90"/>
  <c r="BE92"/>
  <c r="BE97"/>
  <c r="BE98"/>
  <c r="BE101"/>
  <c r="BE107"/>
  <c r="BE108"/>
  <c i="2" r="BE92"/>
  <c r="BE134"/>
  <c r="BE154"/>
  <c r="BE180"/>
  <c r="BE208"/>
  <c r="BE209"/>
  <c r="BE216"/>
  <c r="BE222"/>
  <c r="BE235"/>
  <c i="3" r="BE101"/>
  <c r="BE116"/>
  <c r="BE117"/>
  <c r="BE121"/>
  <c r="BE123"/>
  <c r="BE125"/>
  <c r="BE130"/>
  <c r="BE131"/>
  <c r="BE139"/>
  <c r="BE140"/>
  <c r="BE144"/>
  <c i="4" r="BE88"/>
  <c r="BE89"/>
  <c r="BE117"/>
  <c r="BE130"/>
  <c r="BE131"/>
  <c r="BE139"/>
  <c i="5" r="BE89"/>
  <c r="BE103"/>
  <c r="BE130"/>
  <c r="BE142"/>
  <c r="BE150"/>
  <c i="6" r="BE115"/>
  <c r="BE157"/>
  <c r="BE165"/>
  <c r="BE175"/>
  <c r="BE193"/>
  <c r="BE205"/>
  <c r="BE250"/>
  <c i="7" r="BE93"/>
  <c r="BE112"/>
  <c r="BE119"/>
  <c r="BE137"/>
  <c r="BE139"/>
  <c r="BE142"/>
  <c r="BE144"/>
  <c r="BE151"/>
  <c r="BE157"/>
  <c r="BE164"/>
  <c i="8" r="E48"/>
  <c r="BE91"/>
  <c r="BE94"/>
  <c r="BE95"/>
  <c r="BE96"/>
  <c r="BE99"/>
  <c r="BE102"/>
  <c r="BE103"/>
  <c r="BE105"/>
  <c r="BE110"/>
  <c r="BE111"/>
  <c r="BK104"/>
  <c r="J104"/>
  <c r="J64"/>
  <c i="3" r="F37"/>
  <c i="1" r="BD56"/>
  <c i="4" r="F34"/>
  <c i="1" r="BA57"/>
  <c i="4" r="F36"/>
  <c i="1" r="BC57"/>
  <c i="6" r="J34"/>
  <c i="1" r="AW59"/>
  <c i="2" r="F36"/>
  <c i="1" r="BC55"/>
  <c i="8" r="F35"/>
  <c i="1" r="BB61"/>
  <c i="7" r="F36"/>
  <c i="1" r="BC60"/>
  <c i="7" r="F37"/>
  <c i="1" r="BD60"/>
  <c i="5" r="F37"/>
  <c i="1" r="BD58"/>
  <c i="5" r="F35"/>
  <c i="1" r="BB58"/>
  <c i="3" r="F36"/>
  <c i="1" r="BC56"/>
  <c i="8" r="F36"/>
  <c i="1" r="BC61"/>
  <c i="5" r="F34"/>
  <c i="1" r="BA58"/>
  <c i="8" r="F34"/>
  <c i="1" r="BA61"/>
  <c i="4" r="F37"/>
  <c i="1" r="BD57"/>
  <c i="8" r="J34"/>
  <c i="1" r="AW61"/>
  <c i="3" r="F34"/>
  <c i="1" r="BA56"/>
  <c i="6" r="F36"/>
  <c i="1" r="BC59"/>
  <c i="4" r="J34"/>
  <c i="1" r="AW57"/>
  <c i="7" r="F34"/>
  <c i="1" r="BA60"/>
  <c i="3" r="F35"/>
  <c i="1" r="BB56"/>
  <c i="7" r="F35"/>
  <c i="1" r="BB60"/>
  <c i="8" r="F37"/>
  <c i="1" r="BD61"/>
  <c i="2" r="F37"/>
  <c i="1" r="BD55"/>
  <c i="5" r="F36"/>
  <c i="1" r="BC58"/>
  <c i="2" r="J34"/>
  <c i="1" r="AW55"/>
  <c i="6" r="F34"/>
  <c i="1" r="BA59"/>
  <c i="7" r="J34"/>
  <c i="1" r="AW60"/>
  <c i="6" r="F35"/>
  <c i="1" r="BB59"/>
  <c i="5" r="J34"/>
  <c i="1" r="AW58"/>
  <c i="4" r="F35"/>
  <c i="1" r="BB57"/>
  <c i="3" r="J34"/>
  <c i="1" r="AW56"/>
  <c i="2" r="F35"/>
  <c i="1" r="BB55"/>
  <c i="2" r="F34"/>
  <c i="1" r="BA55"/>
  <c i="6" r="F37"/>
  <c i="1" r="BD59"/>
  <c i="8" l="1" r="P87"/>
  <c r="P86"/>
  <c i="1" r="AU61"/>
  <c i="2" r="R87"/>
  <c r="R86"/>
  <c i="5" r="P87"/>
  <c i="1" r="AU58"/>
  <c i="7" r="T87"/>
  <c r="T86"/>
  <c i="6" r="R88"/>
  <c r="R87"/>
  <c i="3" r="R84"/>
  <c i="4" r="P86"/>
  <c i="1" r="AU57"/>
  <c i="8" r="R87"/>
  <c r="R86"/>
  <c i="6" r="BK88"/>
  <c i="5" r="R87"/>
  <c r="T87"/>
  <c i="4" r="R86"/>
  <c i="8" r="BK87"/>
  <c r="J87"/>
  <c r="J60"/>
  <c i="3" r="BK84"/>
  <c r="J84"/>
  <c i="2" r="T87"/>
  <c r="T86"/>
  <c i="7" r="P87"/>
  <c r="P86"/>
  <c i="1" r="AU60"/>
  <c i="6" r="T88"/>
  <c r="T87"/>
  <c r="P88"/>
  <c r="P87"/>
  <c i="1" r="AU59"/>
  <c i="2" r="P87"/>
  <c r="P86"/>
  <c i="1" r="AU55"/>
  <c i="8" r="T87"/>
  <c r="T86"/>
  <c i="7" r="R87"/>
  <c r="R86"/>
  <c i="3" r="J85"/>
  <c r="J60"/>
  <c i="5" r="BK87"/>
  <c r="J87"/>
  <c i="6" r="BK227"/>
  <c r="J227"/>
  <c r="J65"/>
  <c i="2" r="BK87"/>
  <c r="J87"/>
  <c r="J60"/>
  <c i="4" r="BK86"/>
  <c r="J86"/>
  <c i="6" r="J89"/>
  <c r="J61"/>
  <c i="7" r="BK87"/>
  <c r="BK86"/>
  <c r="J86"/>
  <c r="J59"/>
  <c i="8" r="J88"/>
  <c r="J61"/>
  <c i="5" r="J30"/>
  <c i="1" r="AG58"/>
  <c r="BD54"/>
  <c r="W33"/>
  <c i="8" r="F33"/>
  <c i="1" r="AZ61"/>
  <c i="8" r="J33"/>
  <c i="1" r="AV61"/>
  <c r="AT61"/>
  <c i="2" r="J33"/>
  <c i="1" r="AV55"/>
  <c r="AT55"/>
  <c r="BA54"/>
  <c r="W30"/>
  <c i="4" r="J30"/>
  <c i="1" r="AG57"/>
  <c r="BB54"/>
  <c r="W31"/>
  <c i="5" r="J33"/>
  <c i="1" r="AV58"/>
  <c r="AT58"/>
  <c r="BC54"/>
  <c r="W32"/>
  <c i="4" r="F33"/>
  <c i="1" r="AZ57"/>
  <c i="3" r="F33"/>
  <c i="1" r="AZ56"/>
  <c i="2" r="F33"/>
  <c i="1" r="AZ55"/>
  <c i="7" r="J33"/>
  <c i="1" r="AV60"/>
  <c r="AT60"/>
  <c i="6" r="F33"/>
  <c i="1" r="AZ59"/>
  <c i="3" r="J30"/>
  <c i="1" r="AG56"/>
  <c i="4" r="J33"/>
  <c i="1" r="AV57"/>
  <c r="AT57"/>
  <c i="5" r="F33"/>
  <c i="1" r="AZ58"/>
  <c i="3" r="J33"/>
  <c i="1" r="AV56"/>
  <c r="AT56"/>
  <c i="7" r="F33"/>
  <c i="1" r="AZ60"/>
  <c i="6" r="J33"/>
  <c i="1" r="AV59"/>
  <c r="AT59"/>
  <c i="6" l="1" r="BK87"/>
  <c r="J87"/>
  <c r="J59"/>
  <c i="4" r="J39"/>
  <c i="3" r="J39"/>
  <c i="5" r="J39"/>
  <c i="3" r="J59"/>
  <c i="4" r="J59"/>
  <c i="5" r="J59"/>
  <c i="2" r="BK86"/>
  <c r="J86"/>
  <c r="J59"/>
  <c i="6" r="J88"/>
  <c r="J60"/>
  <c i="7" r="J87"/>
  <c r="J60"/>
  <c i="8" r="BK86"/>
  <c r="J86"/>
  <c r="J59"/>
  <c i="1" r="AN56"/>
  <c r="AN58"/>
  <c r="AN57"/>
  <c r="AZ54"/>
  <c r="AV54"/>
  <c r="AK29"/>
  <c r="AY54"/>
  <c r="AW54"/>
  <c r="AK30"/>
  <c i="7" r="J30"/>
  <c i="1" r="AG60"/>
  <c r="AN60"/>
  <c r="AU54"/>
  <c r="AX54"/>
  <c i="7" l="1" r="J39"/>
  <c i="1" r="W29"/>
  <c i="2" r="J30"/>
  <c i="1" r="AG55"/>
  <c r="AN55"/>
  <c i="6" r="J30"/>
  <c i="1" r="AG59"/>
  <c r="AN59"/>
  <c i="8" r="J30"/>
  <c i="1" r="AG61"/>
  <c r="AN61"/>
  <c r="AT54"/>
  <c i="2" l="1" r="J39"/>
  <c i="8" r="J39"/>
  <c i="6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<sst xmlns="http://schemas.openxmlformats.org/spreadsheetml/2006/main">
  <si>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</si>
  <si>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</si>
  <si>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</si>
  <si>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</si>
  <si>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</si>
  <si>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{e442bde1-b8b0-495f-b41e-df106718bfd4}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</si>
  <si>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</si>
  <si>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</si>
  <si>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</si>
  <si>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</si>
  <si>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</si>
  <si>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</si>
  <si>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</si>
  <si>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</si>
  <si>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00720-B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</si>
  <si>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</si>
  <si>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</si>
  <si>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MK Libušina a Tyršova v Třeboni</t>
  </si>
  <si>
    <t>KSO:</t>
  </si>
  <si>
    <t/>
  </si>
  <si>
    <t>CC-CZ:</t>
  </si>
  <si>
    <t>Místo:</t>
  </si>
  <si>
    <t>Třeboň</t>
  </si>
  <si>
    <t>Datum:</t>
  </si>
  <si>
    <t>7. 12. 2020</t>
  </si>
  <si>
    <t>Zadavatel:</t>
  </si>
  <si>
    <t>IČ:</t>
  </si>
  <si>
    <t xml:space="preserve"> Město Třeboň, Palackého nám. 46/II, 379 01 Třeboň</t>
  </si>
  <si>
    <t>DIČ:</t>
  </si>
  <si>
    <t>Uchazeč:</t>
  </si>
  <si>
    <t>Vyplň údaj</t>
  </si>
  <si>
    <t>Projektant:</t>
  </si>
  <si>
    <t>25171232</t>
  </si>
  <si>
    <t>INVENTE, s.r.o.</t>
  </si>
  <si>
    <t>CZ25171232</t>
  </si>
  <si>
    <t>True</t>
  </si>
  <si>
    <t>Zpracovatel:</t>
  </si>
  <si>
    <t xml:space="preserve"> </t>
  </si>
  <si>
    <t>Poznámka:</t>
  </si>
  <si>
    <t>Dodavatel je povinen seznámit se před vypracováním a podáním cenové nabídky s celou projektovou dokumentací, fyzicky se seznámit s místní situací a stávajícím stavem stavby, a to s dostatečnou odbornou péčí pro řádné provedení díla. Veškeré takto odborně získané informace musí zahrnout do cenové nabídky a realizace díla. Dále dodavatel veškeré případné nesrovnalosti, nejasnosti, požadavky na upřesnění nebo upřesňující a doplňující názory a náměty na kvalitní, řádné a komplexní provedení celého díla projedná s investorem, popř. projektantem tak, aby vše bylo vyřešeno ještě před podáním cenové nabídky a mohlo toto být součástí případného výběrového řízení a smluvních vztahů pro stavbu. V případě jiného postupu, jdou veškeré vzniklé náklady k tíži zhotoviteleSoupis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</si>
  <si>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</si>
  <si>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</si>
  <si>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</si>
  <si>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</si>
  <si>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</si>
  <si>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</si>
  <si>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</si>
  <si>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</si>
  <si>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</si>
  <si>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</si>
  <si>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</si>
  <si>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</si>
  <si>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</si>
  <si>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</si>
  <si>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</si>
  <si>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</si>
  <si>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</si>
  <si>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</si>
  <si>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</si>
  <si>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</si>
  <si>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</si>
  <si>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</si>
  <si>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</si>
  <si>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</si>
  <si>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</si>
  <si>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</si>
  <si>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</si>
  <si>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</si>
  <si>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</si>
  <si>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</si>
  <si>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</si>
  <si>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</si>
  <si>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</si>
  <si>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</si>
  <si>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</si>
  <si>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</si>
  <si>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</si>
  <si>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</si>
  <si>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</si>
  <si>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101, 102</t>
  </si>
  <si>
    <t>Stavební úpravy</t>
  </si>
  <si>
    <t>STA</t>
  </si>
  <si>
    <t>1</t>
  </si>
  <si>
    <t>{fd486060-25e2-44ca-a3f1-76009fd62d2b}</t>
  </si>
  <si>
    <t>2</t>
  </si>
  <si>
    <t>SO 301</t>
  </si>
  <si>
    <t>Vodovod a vodovodní přípojka</t>
  </si>
  <si>
    <t>{5556f54b-4b2f-4ebb-9e31-0caa2edb70cb}</t>
  </si>
  <si>
    <t>SO 302</t>
  </si>
  <si>
    <t>Splašková kanalizace a přípojky</t>
  </si>
  <si>
    <t>{6d7303bf-beb8-4501-aaaa-75d5e69973d9}</t>
  </si>
  <si>
    <t>SO 303</t>
  </si>
  <si>
    <t>Odvodnění komunikace</t>
  </si>
  <si>
    <t>{76bfee16-c4fc-4b09-9aa9-974862834571}</t>
  </si>
  <si>
    <t>SO 401</t>
  </si>
  <si>
    <t>Veřejné osvětlení</t>
  </si>
  <si>
    <t>{eb4697fa-c2aa-4de0-9439-b7536c17496b}</t>
  </si>
  <si>
    <t>SO 501</t>
  </si>
  <si>
    <t>Výsadba a povýsadbová péče</t>
  </si>
  <si>
    <t>{1dd59ab8-3b17-480c-8535-82c6af593e12}</t>
  </si>
  <si>
    <t>VON</t>
  </si>
  <si>
    <t>Vedlejší rozpočtové náklady</t>
  </si>
  <si>
    <t>{c813887c-b74a-41fd-b167-cbbb843a11e9}</t>
  </si>
  <si>
    <t>KRYCÍ LIST SOUPISU PRACÍ</t>
  </si>
  <si>
    <t>Objekt:</t>
  </si>
  <si>
    <t>SO 101, 102 - Stavební úpravy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</si>
  <si>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</si>
  <si>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</si>
  <si>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</si>
  <si>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</si>
  <si>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</si>
  <si>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</si>
  <si>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</si>
  <si>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</si>
  <si>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</si>
  <si>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</si>
  <si>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</si>
  <si>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</si>
  <si>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</si>
  <si>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</si>
  <si>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</si>
  <si>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</si>
  <si>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</si>
  <si>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</si>
  <si>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</si>
  <si>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</si>
  <si>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</si>
  <si>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</si>
  <si>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</si>
  <si>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</si>
  <si>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</si>
  <si>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</si>
  <si>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</si>
  <si>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</si>
  <si>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</si>
  <si>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</si>
  <si>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</t>
  </si>
  <si>
    <t>Odstranění stromů s odřezáním kmene a s odvětvením listnatých, průměru kmene přes 700 do 900 mm</t>
  </si>
  <si>
    <t>kus</t>
  </si>
  <si>
    <t>CS ÚRS 2020 01</t>
  </si>
  <si>
    <t>4</t>
  </si>
  <si>
    <t>1334873693</t>
  </si>
  <si>
    <t>112251104</t>
  </si>
  <si>
    <t>Odstranění pařezů strojně s jejich vykopáním, vytrháním nebo odstřelením průměru přes 700 do 900 mm</t>
  </si>
  <si>
    <t>-568642046</t>
  </si>
  <si>
    <t>3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</si>
  <si>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</si>
  <si>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</si>
  <si>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</si>
  <si>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-1180248401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</si>
  <si>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</si>
  <si>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</si>
  <si>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-2043785083</t>
  </si>
  <si>
    <t>VV</t>
  </si>
  <si>
    <t>2718,448+3557,7+707,075</t>
  </si>
  <si>
    <t>-998</t>
  </si>
  <si>
    <t>Součet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</si>
  <si>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</si>
  <si>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</si>
  <si>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</si>
  <si>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</si>
  <si>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773169401</t>
  </si>
  <si>
    <t>6</t>
  </si>
  <si>
    <t>113204111</t>
  </si>
  <si>
    <t>Vytrhání obrub s vybouráním lože, s přemístěním hmot na skládku na vzdálenost do 3 m nebo s naložením na dopravní prostředek záhonových</t>
  </si>
  <si>
    <t>-63850396</t>
  </si>
  <si>
    <t>325*2</t>
  </si>
  <si>
    <t>290*2</t>
  </si>
  <si>
    <t>7</t>
  </si>
  <si>
    <t>121151123</t>
  </si>
  <si>
    <t>Sejmutí ornice strojně při souvislé ploše přes 500 m2, tl. vrstvy do 200 mm</t>
  </si>
  <si>
    <t>-757040080</t>
  </si>
  <si>
    <t>-4*29*2</t>
  </si>
  <si>
    <t>8</t>
  </si>
  <si>
    <t>122452206</t>
  </si>
  <si>
    <t>Odkopávky a prokopávky nezapažené pro silnice a dálnice strojně v hornině třídy těžitelnosti II přes 1 000 do 5 000 m3</t>
  </si>
  <si>
    <t>m3</t>
  </si>
  <si>
    <t>2029055919</t>
  </si>
  <si>
    <t>"výměna aktivní zóny</t>
  </si>
  <si>
    <t>6276,148*0,3</t>
  </si>
  <si>
    <t>9</t>
  </si>
  <si>
    <t>181152302</t>
  </si>
  <si>
    <t>Úprava pláně na stavbách silnic a dálnic strojně v zářezech mimo skalních se zhutněním</t>
  </si>
  <si>
    <t>1873818272</t>
  </si>
  <si>
    <t>6276,148</t>
  </si>
  <si>
    <t>10</t>
  </si>
  <si>
    <t>181451131</t>
  </si>
  <si>
    <t>Založení trávníku na půdě předem připravené plochy přes 1000 m2 výsevem včetně utažení parkového v rovině nebo na svahu do 1:5</t>
  </si>
  <si>
    <t>-1588649280</t>
  </si>
  <si>
    <t>11</t>
  </si>
  <si>
    <t>M</t>
  </si>
  <si>
    <t>00572410</t>
  </si>
  <si>
    <t>osivo směs travní parková</t>
  </si>
  <si>
    <t>kg</t>
  </si>
  <si>
    <t>-2118965069</t>
  </si>
  <si>
    <t>707,075*0,15 "Přepočtené koeficientem množství</t>
  </si>
  <si>
    <t>12</t>
  </si>
  <si>
    <t>181151321</t>
  </si>
  <si>
    <t>Plošná úprava terénu v zemině tř. 1 až 4 s urovnáním povrchu bez doplnění ornice souvislé plochy přes 500 m2 při nerovnostech terénu přes 100 do 150 mm v rovině nebo na svahu do 1:5</t>
  </si>
  <si>
    <t>27812970</t>
  </si>
  <si>
    <t>707,075</t>
  </si>
  <si>
    <t>13</t>
  </si>
  <si>
    <t>181351003</t>
  </si>
  <si>
    <t>Rozprostření a urovnání ornice v rovině nebo ve svahu sklonu do 1:5 strojně při souvislé ploše do 100 m2, tl. vrstvy do 200 mm</t>
  </si>
  <si>
    <t>-1237340482</t>
  </si>
  <si>
    <t>(90-4*2+165-4-4-4,5-4-4-6)*2,25</t>
  </si>
  <si>
    <t>(22+6+16+15)*1,55</t>
  </si>
  <si>
    <t>15*2,5</t>
  </si>
  <si>
    <t>13*2</t>
  </si>
  <si>
    <t>10*2*2</t>
  </si>
  <si>
    <t>1,5*2*2</t>
  </si>
  <si>
    <t>5*2</t>
  </si>
  <si>
    <t>Zakládání</t>
  </si>
  <si>
    <t>14</t>
  </si>
  <si>
    <t>213141112</t>
  </si>
  <si>
    <t>Zřízení vrstvy z geotextilie filtrační, separační, odvodňovací, ochranné, výztužné nebo protierozní v rovině nebo ve sklonu do 1:5, šířky přes 3 do 6 m</t>
  </si>
  <si>
    <t>1889925553</t>
  </si>
  <si>
    <t>69311081</t>
  </si>
  <si>
    <t>geotextilie netkaná separační, ochranná, filtrační, drenážní PES 300g/m2</t>
  </si>
  <si>
    <t>2104172292</t>
  </si>
  <si>
    <t>6276,148*1,1 'Přepočtené koeficientem množství</t>
  </si>
  <si>
    <t>Komunikace pozemní</t>
  </si>
  <si>
    <t>16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</si>
  <si>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</si>
  <si>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</si>
  <si>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-781233382</t>
  </si>
  <si>
    <t>(90*2,15+165*1,6)</t>
  </si>
  <si>
    <t>290*2,15</t>
  </si>
  <si>
    <t>(4,85*3+3*2+6+2)*2,6</t>
  </si>
  <si>
    <t>12*2,15</t>
  </si>
  <si>
    <t>9*1,55</t>
  </si>
  <si>
    <t>Mezisoučet</t>
  </si>
  <si>
    <t>216,3</t>
  </si>
  <si>
    <t>1307,168</t>
  </si>
  <si>
    <t>17</t>
  </si>
  <si>
    <t>58333651</t>
  </si>
  <si>
    <t>kamenivo těžené hrubé frakce 8/16</t>
  </si>
  <si>
    <t>t</t>
  </si>
  <si>
    <t>538251124</t>
  </si>
  <si>
    <t>2718,448*0,15*2,2</t>
  </si>
  <si>
    <t>18</t>
  </si>
  <si>
    <t>564681111</t>
  </si>
  <si>
    <t>Podklad z kameniva hrubého drceného vel. 63-125 mm, s rozprostřením a zhutněním, po zhutnění tl. 300 mm</t>
  </si>
  <si>
    <t>194817989</t>
  </si>
  <si>
    <t>19</t>
  </si>
  <si>
    <t>564851111</t>
  </si>
  <si>
    <t>Podklad ze štěrkodrti ŠD s rozprostřením a zhutněním, po zhutnění tl. 150 mm</t>
  </si>
  <si>
    <t>-209585952</t>
  </si>
  <si>
    <t>3557,7*2</t>
  </si>
  <si>
    <t>20</t>
  </si>
  <si>
    <t>565155111</t>
  </si>
  <si>
    <t>Asfaltový beton vrstva podkladní ACP 16 (obalované kamenivo střednězrnné - OKS) s rozprostřením a zhutněním v pruhu šířky přes 1,5 do 3 m, po zhutnění tl. 70 mm</t>
  </si>
  <si>
    <t>-736998617</t>
  </si>
  <si>
    <t>325*5,5</t>
  </si>
  <si>
    <t>5,7*6</t>
  </si>
  <si>
    <t>290*5,5</t>
  </si>
  <si>
    <t>3*15</t>
  </si>
  <si>
    <t>10*3</t>
  </si>
  <si>
    <t>1,5*11*4</t>
  </si>
  <si>
    <t>567921112</t>
  </si>
  <si>
    <t>Podklad z mezerovitého betonu MCB tl. 150 mm</t>
  </si>
  <si>
    <t>452054086</t>
  </si>
  <si>
    <t>22</t>
  </si>
  <si>
    <t>573111111</t>
  </si>
  <si>
    <t>Postřik infiltrační PI z asfaltu silničního s posypem kamenivem, v množství 0,60 kg/m2</t>
  </si>
  <si>
    <t>-453812377</t>
  </si>
  <si>
    <t>23</t>
  </si>
  <si>
    <t>573211107</t>
  </si>
  <si>
    <t>Postřik spojovací PS bez posypu kamenivem z asfaltu silničního, v množství 0,30 kg/m2</t>
  </si>
  <si>
    <t>1202549992</t>
  </si>
  <si>
    <t>24</t>
  </si>
  <si>
    <t>577134111</t>
  </si>
  <si>
    <t>Asfaltový beton vrstva obrusná ACO 11 (ABS) s rozprostřením a se zhutněním z nemodifikovaného asfaltu v pruhu šířky do 3 m tř. I, po zhutnění tl. 40 mm</t>
  </si>
  <si>
    <t>-1990992687</t>
  </si>
  <si>
    <t>25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</si>
  <si>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</si>
  <si>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</si>
  <si>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2055032303</t>
  </si>
  <si>
    <t>26</t>
  </si>
  <si>
    <t>59245015</t>
  </si>
  <si>
    <t>dlažba zámková tvaru I 200x165x60mm přírodní</t>
  </si>
  <si>
    <t>-524864798</t>
  </si>
  <si>
    <t>1194,98-27,08</t>
  </si>
  <si>
    <t>(54+83+64,5+58,4+93,2+17+8+8+6+8+2+1,7+1,7+2-17-12-6-12)*0,6</t>
  </si>
  <si>
    <t>27</t>
  </si>
  <si>
    <t>59245221</t>
  </si>
  <si>
    <t>dlažba zámková tvaru I základní pro nevidomé 196x161x60mm přírodní</t>
  </si>
  <si>
    <t>-2060806664</t>
  </si>
  <si>
    <t>(12)*0,4</t>
  </si>
  <si>
    <t>(3*2+4+2,5+2,5+2,5)*1,2</t>
  </si>
  <si>
    <t>(1,6)*0,8</t>
  </si>
  <si>
    <t>28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</si>
  <si>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</si>
  <si>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</si>
  <si>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-853583039</t>
  </si>
  <si>
    <t>29</t>
  </si>
  <si>
    <t>59245010</t>
  </si>
  <si>
    <t>dlažba zámková tvaru I 200x165x80mm barevná</t>
  </si>
  <si>
    <t>281900349</t>
  </si>
  <si>
    <t>(4+3+4+4+1+4+4+1,5+4+4,05+4)*2,6</t>
  </si>
  <si>
    <t>(4+4,4+4+4+4+4+4,05+4)*1,85</t>
  </si>
  <si>
    <t>(5+5+5,5)*2</t>
  </si>
  <si>
    <t>9*2,05</t>
  </si>
  <si>
    <t>(4,7+4+4+4,9+6,45+4)*2,7</t>
  </si>
  <si>
    <t>(4+7,45+12)*3,6</t>
  </si>
  <si>
    <t>(4+4+4+4+6+4,7+4,8+7,5)*3,8</t>
  </si>
  <si>
    <t>5,5*2*2</t>
  </si>
  <si>
    <t>15*1,5</t>
  </si>
  <si>
    <t>-40,74</t>
  </si>
  <si>
    <t>(54+83+64,5+58,4+93,2+17)*2</t>
  </si>
  <si>
    <t>2*2</t>
  </si>
  <si>
    <t>1,5*2</t>
  </si>
  <si>
    <t>30</t>
  </si>
  <si>
    <t>59245224</t>
  </si>
  <si>
    <t>dlažba zámková tvaru I základní pro nevidomé 196x161x80mm barevná</t>
  </si>
  <si>
    <t>146602045</t>
  </si>
  <si>
    <t>(4+4,05+4+4+4+4+4,4+4+4+4+4+4+7,45+12)*0,6</t>
  </si>
  <si>
    <t>Ostatní konstrukce a práce, bourání</t>
  </si>
  <si>
    <t>31</t>
  </si>
  <si>
    <t>913121111</t>
  </si>
  <si>
    <t>Montáž a demontáž dočasných dopravních značek kompletních značek vč. podstavce a sloupku základních</t>
  </si>
  <si>
    <t>1274405353</t>
  </si>
  <si>
    <t>32</t>
  </si>
  <si>
    <t>913121211</t>
  </si>
  <si>
    <t>Montáž a demontáž dočasných dopravních značek Příplatek za první a každý další den použití dočasných dopravních značek k ceně 12-1111</t>
  </si>
  <si>
    <t>1874630452</t>
  </si>
  <si>
    <t>26*60</t>
  </si>
  <si>
    <t>33</t>
  </si>
  <si>
    <t>913211113</t>
  </si>
  <si>
    <t>Montáž a demontáž dočasných dopravních zábran reflexních, šířky 3 m</t>
  </si>
  <si>
    <t>1809366342</t>
  </si>
  <si>
    <t>34</t>
  </si>
  <si>
    <t>913211213</t>
  </si>
  <si>
    <t>Montáž a demontáž dočasných dopravních zábran Příplatek za první a každý další den použití dočasných dopravních zábran k ceně 21-1113</t>
  </si>
  <si>
    <t>-2104879140</t>
  </si>
  <si>
    <t>20*60</t>
  </si>
  <si>
    <t>35</t>
  </si>
  <si>
    <t>914111111</t>
  </si>
  <si>
    <t>Montáž svislé dopravní značky základní velikosti do 1 m2 objímkami na sloupky nebo konzoly</t>
  </si>
  <si>
    <t>2128721178</t>
  </si>
  <si>
    <t>36</t>
  </si>
  <si>
    <t>40445622</t>
  </si>
  <si>
    <t>informativní značky provozní IP1-IP3, IP4b-IP7, IP10a, b 750x750mm</t>
  </si>
  <si>
    <t>1606639209</t>
  </si>
  <si>
    <t>37</t>
  </si>
  <si>
    <t>40445625</t>
  </si>
  <si>
    <t>informativní značky provozní IP8, IP9, IP11-IP13 500x700mm</t>
  </si>
  <si>
    <t>-329351763</t>
  </si>
  <si>
    <t>38</t>
  </si>
  <si>
    <t>40445609</t>
  </si>
  <si>
    <t>značky upravující přednost P1, P4 900mm</t>
  </si>
  <si>
    <t>975705913</t>
  </si>
  <si>
    <t>39</t>
  </si>
  <si>
    <t>40445690</t>
  </si>
  <si>
    <t>informativní značky provozní IZ8a</t>
  </si>
  <si>
    <t>-1195231735</t>
  </si>
  <si>
    <t>40</t>
  </si>
  <si>
    <t>40445650</t>
  </si>
  <si>
    <t>dodatkové tabulky E7, E12, E13 500x300mm</t>
  </si>
  <si>
    <t>-1408922867</t>
  </si>
  <si>
    <t>41</t>
  </si>
  <si>
    <t>40445649</t>
  </si>
  <si>
    <t>dodatkové tabulky E3-E5, E8, E14-E16 500x150mm</t>
  </si>
  <si>
    <t>343125766</t>
  </si>
  <si>
    <t>42</t>
  </si>
  <si>
    <t>914511111</t>
  </si>
  <si>
    <t>Montáž sloupku dopravních značek délky do 3,5 m do betonového základu</t>
  </si>
  <si>
    <t>378609249</t>
  </si>
  <si>
    <t>43</t>
  </si>
  <si>
    <t>40445235</t>
  </si>
  <si>
    <t>sloupek pro dopravní značku Al D 60mm v 3,5m</t>
  </si>
  <si>
    <t>2041679567</t>
  </si>
  <si>
    <t>44</t>
  </si>
  <si>
    <t>915111111</t>
  </si>
  <si>
    <t>Vodorovné dopravní značení stříkané barvou dělící čára šířky 125 mm souvislá bílá základní</t>
  </si>
  <si>
    <t>1762366412</t>
  </si>
  <si>
    <t>649*2</t>
  </si>
  <si>
    <t>45</t>
  </si>
  <si>
    <t>915111121</t>
  </si>
  <si>
    <t>Vodorovné dopravní značení stříkané barvou dělící čára šířky 125 mm přerušovaná bílá základní</t>
  </si>
  <si>
    <t>-1992712477</t>
  </si>
  <si>
    <t>649</t>
  </si>
  <si>
    <t>46</t>
  </si>
  <si>
    <t>915131111</t>
  </si>
  <si>
    <t>Vodorovné dopravní značení stříkané barvou přechody pro chodce, šipky, symboly bílé základní</t>
  </si>
  <si>
    <t>-210785745</t>
  </si>
  <si>
    <t>4*6*4</t>
  </si>
  <si>
    <t>47</t>
  </si>
  <si>
    <t>915222111</t>
  </si>
  <si>
    <t>Přechodné vodorovné dopravní značení samolepicí retroreflexní fólií s trvanlivostí do 2 měsíců</t>
  </si>
  <si>
    <t>-468024170</t>
  </si>
  <si>
    <t>48</t>
  </si>
  <si>
    <t>915222911</t>
  </si>
  <si>
    <t>Přechodné vodorovné dopravní značení odstranění retroreflexní fólie</t>
  </si>
  <si>
    <t>-1183031387</t>
  </si>
  <si>
    <t>49</t>
  </si>
  <si>
    <t>915311111</t>
  </si>
  <si>
    <t>Vodorovné značení předformovaným termoplastem dopravní značky barevné velikosti do 1 m2</t>
  </si>
  <si>
    <t>1769936781</t>
  </si>
  <si>
    <t>50</t>
  </si>
  <si>
    <t>915311112</t>
  </si>
  <si>
    <t>Vodorovné značení předformovaným termoplastem dopravní značky barevné velikosti do 2 m2</t>
  </si>
  <si>
    <t>-88249050</t>
  </si>
  <si>
    <t>51</t>
  </si>
  <si>
    <t>916131112</t>
  </si>
  <si>
    <t>Osazení silničního obrubníku betonového se zřízením lože, s vyplněním a zatřením spár cementovou maltou ležatého bez boční opěry, do lože z betonu prostého</t>
  </si>
  <si>
    <t>-1683259881</t>
  </si>
  <si>
    <t>52</t>
  </si>
  <si>
    <t>59217031</t>
  </si>
  <si>
    <t>obrubník betonový silniční 1000x150x250mm</t>
  </si>
  <si>
    <t>18171039</t>
  </si>
  <si>
    <t>325</t>
  </si>
  <si>
    <t>5,7</t>
  </si>
  <si>
    <t>290</t>
  </si>
  <si>
    <t>1,5*4</t>
  </si>
  <si>
    <t>53</t>
  </si>
  <si>
    <t>59217030</t>
  </si>
  <si>
    <t>obrubník betonový silniční přechodový 1000x150x150-250mm</t>
  </si>
  <si>
    <t>-1886096021</t>
  </si>
  <si>
    <t>(54+83+64,5+58,4+93,2+17)</t>
  </si>
  <si>
    <t>54</t>
  </si>
  <si>
    <t>916331112</t>
  </si>
  <si>
    <t>Osazení zahradního obrubníku betonového s ložem tl. od 50 do 100 mm z betonu prostého tř. C 12/15 s boční opěrou z betonu prostého tř. C 12/15</t>
  </si>
  <si>
    <t>-56022313</t>
  </si>
  <si>
    <t>(90+165)</t>
  </si>
  <si>
    <t>(4,85*3+3*2+6+2)</t>
  </si>
  <si>
    <t>(54+83+64,5+58,4+93,2+17+8+8+6+8+2+1,7+1,7+2-17-12-6-12)</t>
  </si>
  <si>
    <t>55</t>
  </si>
  <si>
    <t>59217001</t>
  </si>
  <si>
    <t>obrubník betonový zahradní 1000x50x250mm</t>
  </si>
  <si>
    <t>-1355587934</t>
  </si>
  <si>
    <t>56</t>
  </si>
  <si>
    <t>919731122</t>
  </si>
  <si>
    <t>Zarovnání styčné plochy podkladu nebo krytu podél vybourané části komunikace nebo zpevněné plochy živičné tl. přes 50 do 100 mm</t>
  </si>
  <si>
    <t>1526791675</t>
  </si>
  <si>
    <t>5,5+15+7+10+10+2+2+10+2,5+2,5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</si>
  <si>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</si>
  <si>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</si>
  <si>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</si>
  <si>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-2095153102</t>
  </si>
  <si>
    <t>58</t>
  </si>
  <si>
    <t>919735112</t>
  </si>
  <si>
    <t>Řezání stávajícího živičného krytu nebo podkladu hloubky přes 50 do 100 mm</t>
  </si>
  <si>
    <t>438227789</t>
  </si>
  <si>
    <t>997</t>
  </si>
  <si>
    <t>Přesun sutě</t>
  </si>
  <si>
    <t>59</t>
  </si>
  <si>
    <t>99700R1</t>
  </si>
  <si>
    <t>Odvoz suti a vybouraných hmot na skládku, (vč. poplatku za uložení) dle platné legislativy - živice</t>
  </si>
  <si>
    <t>R-položka</t>
  </si>
  <si>
    <t>88209544</t>
  </si>
  <si>
    <t>1532,217</t>
  </si>
  <si>
    <t>60</t>
  </si>
  <si>
    <t>99700R2</t>
  </si>
  <si>
    <t>Odvoz suti a vybouraných hmot na skládku, (vč. poplatku za uložení) dle platné legislativy - prostý beton</t>
  </si>
  <si>
    <t>599362469</t>
  </si>
  <si>
    <t>49,2+185,513</t>
  </si>
  <si>
    <t>61</t>
  </si>
  <si>
    <t>99700R3</t>
  </si>
  <si>
    <t xml:space="preserve">Odvoz suti a vybouraných hmot na skládku, (vč. poplatku za uložení) dle platné legislativy - sypký materiál </t>
  </si>
  <si>
    <t>-1110770471</t>
  </si>
  <si>
    <t>2992,612</t>
  </si>
  <si>
    <t>62</t>
  </si>
  <si>
    <t>99700R4</t>
  </si>
  <si>
    <t>Odvoz suti a vybouraných hmot na skládku, (vč. poplatku za uložení) dle platné legislativy - výkopek z výměny aktivní zóny</t>
  </si>
  <si>
    <t>453001005</t>
  </si>
  <si>
    <t>63</t>
  </si>
  <si>
    <t>99700R5</t>
  </si>
  <si>
    <t>Odvoz suti a vybouraných hmot na skládku, (vč. poplatku za uložení) dle platné legislativy - pařezy, dřevní hmota</t>
  </si>
  <si>
    <t>kpl</t>
  </si>
  <si>
    <t>-444178848</t>
  </si>
  <si>
    <t>64</t>
  </si>
  <si>
    <t>997221111</t>
  </si>
  <si>
    <t>Vodorovná doprava suti nošením s naložením a se složením ze sypkých materiálů, na vzdálenost do 50 m</t>
  </si>
  <si>
    <t>231822727</t>
  </si>
  <si>
    <t>234,713</t>
  </si>
  <si>
    <t>998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</si>
  <si>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</si>
  <si>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</si>
  <si>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</si>
  <si>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</si>
  <si>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46727321</t>
  </si>
  <si>
    <t>SO 301 - Vodovod a vodovodní přípojka</t>
  </si>
  <si>
    <t>1 - Zemní práce</t>
  </si>
  <si>
    <t>4 - Vodorovné konstrukce</t>
  </si>
  <si>
    <t>8 - Trubní vedení</t>
  </si>
  <si>
    <t>99 - Staveništní přesun hmot</t>
  </si>
  <si>
    <t>VN - Vedlejší náklady</t>
  </si>
  <si>
    <t>115100001RAA</t>
  </si>
  <si>
    <t>Čerpání vody na výšku 10 m, do 500 l, včetně pohotovosti čerpací soupravy</t>
  </si>
  <si>
    <t>h</t>
  </si>
  <si>
    <t>2144900278</t>
  </si>
  <si>
    <t>120001101R00</t>
  </si>
  <si>
    <t>Příplatek za ztížení vykopávky v blízkosti vedení</t>
  </si>
  <si>
    <t>-65456244</t>
  </si>
  <si>
    <t>809,44*0,48</t>
  </si>
  <si>
    <t>132301212R00</t>
  </si>
  <si>
    <t>Hloubení rýh š.do 200 cm hor.4 do 1000 m3, STROJNĚ</t>
  </si>
  <si>
    <t>-1180039449</t>
  </si>
  <si>
    <t>132301219R00</t>
  </si>
  <si>
    <t>Příplatek za lepivost - hloubení rýh 200cm v hor.4</t>
  </si>
  <si>
    <t>-164007525</t>
  </si>
  <si>
    <t>151101101R00</t>
  </si>
  <si>
    <t>Pažení a rozepření stěn rýh - příložné - hl.do 2 m</t>
  </si>
  <si>
    <t>-555056027</t>
  </si>
  <si>
    <t>151101102R00</t>
  </si>
  <si>
    <t>Pažení a rozepření stěn rýh - příložné - hl.do 4 m</t>
  </si>
  <si>
    <t>-1565352480</t>
  </si>
  <si>
    <t>151101111R00</t>
  </si>
  <si>
    <t>Odstranění pažení stěn rýh - příložné - hl. do 2 m</t>
  </si>
  <si>
    <t>-986280890</t>
  </si>
  <si>
    <t>151101112R00</t>
  </si>
  <si>
    <t>Odstranění pažení stěn rýh - příložné - hl. do 4 m</t>
  </si>
  <si>
    <t>-852564056</t>
  </si>
  <si>
    <t>161101101R00</t>
  </si>
  <si>
    <t>Svislé přemístění výkopku z hor.1-4 do 2,5 m</t>
  </si>
  <si>
    <t>1081668035</t>
  </si>
  <si>
    <t>162301101R00</t>
  </si>
  <si>
    <t>Vodorovné přemístění výkopku z hor.1-4 do 500 m</t>
  </si>
  <si>
    <t>-1831536506</t>
  </si>
  <si>
    <t>167101102R00</t>
  </si>
  <si>
    <t>Nakládání výkopku z hor.1-4 v množství nad 100 m3</t>
  </si>
  <si>
    <t>-299195824</t>
  </si>
  <si>
    <t>809,44-491,82</t>
  </si>
  <si>
    <t>171201201R00</t>
  </si>
  <si>
    <t>Uložení sypaniny na skl.-sypanina na výšku přes 2m</t>
  </si>
  <si>
    <t>611472992</t>
  </si>
  <si>
    <t>174101101R00</t>
  </si>
  <si>
    <t>Zásyp jam, rýh, šachet se zhutněním</t>
  </si>
  <si>
    <t>-1565049594</t>
  </si>
  <si>
    <t>809,44-225,02-92,6</t>
  </si>
  <si>
    <t>175101101RT2</t>
  </si>
  <si>
    <t>Obsyp potrubí bez prohození sypaniny, s dodáním písku/štěrkopísku</t>
  </si>
  <si>
    <t>1764316113</t>
  </si>
  <si>
    <t>R 001</t>
  </si>
  <si>
    <t>Demontáž stávajícího vodovodního potrubí včetně, likvidace</t>
  </si>
  <si>
    <t>-21242993</t>
  </si>
  <si>
    <t>Vodorovné konstrukce</t>
  </si>
  <si>
    <t>451572111R00</t>
  </si>
  <si>
    <t>Lože pod potrubí z kameniva těženého 0 - 4 mm</t>
  </si>
  <si>
    <t>1630058876</t>
  </si>
  <si>
    <t>Trubní vedení</t>
  </si>
  <si>
    <t>286136743R</t>
  </si>
  <si>
    <t>Trubka voda SDR11 32x3,0mm L=100m, PE100 RC</t>
  </si>
  <si>
    <t>-627134433</t>
  </si>
  <si>
    <t>139,02*1,03</t>
  </si>
  <si>
    <t>286136761R</t>
  </si>
  <si>
    <t>Trubka voda SDR11 110x10,0mm L=100m, PE100 RC</t>
  </si>
  <si>
    <t>-199723165</t>
  </si>
  <si>
    <t>685,14*1,03</t>
  </si>
  <si>
    <t>28653766R</t>
  </si>
  <si>
    <t>Nákružek lemový PE 100 d 110 mm +GF+</t>
  </si>
  <si>
    <t>115059783</t>
  </si>
  <si>
    <t>42228252R</t>
  </si>
  <si>
    <t>Šoupátko pro dom.příp. - voda</t>
  </si>
  <si>
    <t>-292030573</t>
  </si>
  <si>
    <t>42228310R</t>
  </si>
  <si>
    <t>Šoupátko DN 80 přírubové, voda</t>
  </si>
  <si>
    <t>288730705</t>
  </si>
  <si>
    <t>42273370R</t>
  </si>
  <si>
    <t>Pas navrtávací DN 100</t>
  </si>
  <si>
    <t>545698115</t>
  </si>
  <si>
    <t>422736068R</t>
  </si>
  <si>
    <t>Hydrant podz.dvojité jištění,krytí 1,5m</t>
  </si>
  <si>
    <t>-8402939</t>
  </si>
  <si>
    <t>42273622R</t>
  </si>
  <si>
    <t>Hydrant nadzemní,krytí 1,5m, DN 80</t>
  </si>
  <si>
    <t>-353526687</t>
  </si>
  <si>
    <t>42291022R</t>
  </si>
  <si>
    <t>Souprava zemní teleskopická 9500 DN 80</t>
  </si>
  <si>
    <t>-1416723119</t>
  </si>
  <si>
    <t>42291353R</t>
  </si>
  <si>
    <t>Poklop litinový ČSN 504 - šoupátkový</t>
  </si>
  <si>
    <t>1084755489</t>
  </si>
  <si>
    <t>42291452R</t>
  </si>
  <si>
    <t>Poklop litinový - hydrantový DN 80</t>
  </si>
  <si>
    <t>-88104927</t>
  </si>
  <si>
    <t>42293140R</t>
  </si>
  <si>
    <t>Souprava zemní - voda, L=1,3-1,8 m</t>
  </si>
  <si>
    <t>35104426</t>
  </si>
  <si>
    <t>55260001.AR</t>
  </si>
  <si>
    <t>Kříž přírubový TT DN 80/80 EWS</t>
  </si>
  <si>
    <t>1324969031</t>
  </si>
  <si>
    <t>552700707R</t>
  </si>
  <si>
    <t>Odbočka přírub. T - DN 100x80 PN 10-16</t>
  </si>
  <si>
    <t>1114560464</t>
  </si>
  <si>
    <t>552701210R</t>
  </si>
  <si>
    <t>Koleno patní 90° (N)- TT DN 80</t>
  </si>
  <si>
    <t>-973210152</t>
  </si>
  <si>
    <t>552702000R</t>
  </si>
  <si>
    <t>TP DN 80 PN 10-40, L=0,25 m</t>
  </si>
  <si>
    <t>-846843609</t>
  </si>
  <si>
    <t>857601101R00</t>
  </si>
  <si>
    <t>Montáž tvarovek jednoosých, tvárná litina DN 80</t>
  </si>
  <si>
    <t>-260986246</t>
  </si>
  <si>
    <t>857601102R00</t>
  </si>
  <si>
    <t>Montáž tvarovek jednoosých, tvárná litina DN 100</t>
  </si>
  <si>
    <t>281031983</t>
  </si>
  <si>
    <t>857701102R00</t>
  </si>
  <si>
    <t>Montáž tvarovek odbočných, tvárná litina DN 100</t>
  </si>
  <si>
    <t>97606849</t>
  </si>
  <si>
    <t>871161121R00</t>
  </si>
  <si>
    <t>Montáž trubek polyetylenových ve výkopu d 32 mm</t>
  </si>
  <si>
    <t>1918854108</t>
  </si>
  <si>
    <t>871251121R00</t>
  </si>
  <si>
    <t>Montáž trubek polyetylenových ve výkopu d 110 mm</t>
  </si>
  <si>
    <t>-1584563238</t>
  </si>
  <si>
    <t>891247111R00</t>
  </si>
  <si>
    <t>Montáž hydrantů podzemních DN 80</t>
  </si>
  <si>
    <t>428465985</t>
  </si>
  <si>
    <t>891247211R00</t>
  </si>
  <si>
    <t>Montáž hydrantů nadzemních DN 80</t>
  </si>
  <si>
    <t>-420930464</t>
  </si>
  <si>
    <t>891269111R00</t>
  </si>
  <si>
    <t>Montáž navrtávacích pasů DN 100</t>
  </si>
  <si>
    <t>404056471</t>
  </si>
  <si>
    <t>892233111R00</t>
  </si>
  <si>
    <t>Desinfekce vodovodního potrubí do DN 70</t>
  </si>
  <si>
    <t>-1887429361</t>
  </si>
  <si>
    <t>892241111R00</t>
  </si>
  <si>
    <t>Tlaková zkouška vodovodního potrubí do DN 80</t>
  </si>
  <si>
    <t>-523005268</t>
  </si>
  <si>
    <t>892271111R00</t>
  </si>
  <si>
    <t>Tlaková zkouška vodovodního potrubí do DN 125</t>
  </si>
  <si>
    <t>1398807340</t>
  </si>
  <si>
    <t>892273111R00</t>
  </si>
  <si>
    <t>Desinfekce vodovodního potrubí do DN 125</t>
  </si>
  <si>
    <t>-1238003903</t>
  </si>
  <si>
    <t>899401112R00</t>
  </si>
  <si>
    <t>Osazení poklopů litinových šoupátkových</t>
  </si>
  <si>
    <t>-1405379988</t>
  </si>
  <si>
    <t>899401113R00</t>
  </si>
  <si>
    <t>Osazení poklopů litinových hydrantových</t>
  </si>
  <si>
    <t>279086127</t>
  </si>
  <si>
    <t>899711122R00</t>
  </si>
  <si>
    <t>Fólie výstražná z PVC, šířka 30 cm</t>
  </si>
  <si>
    <t>-1659928986</t>
  </si>
  <si>
    <t>899731114R00</t>
  </si>
  <si>
    <t>Vodič signalizační CYY 6 mm2</t>
  </si>
  <si>
    <t>-169072647</t>
  </si>
  <si>
    <t>99</t>
  </si>
  <si>
    <t>Staveništní přesun hmot</t>
  </si>
  <si>
    <t>998276101R00</t>
  </si>
  <si>
    <t>Přesun hmot, trubní vedení plastová, otevř. výkop</t>
  </si>
  <si>
    <t>1288615403</t>
  </si>
  <si>
    <t>VN</t>
  </si>
  <si>
    <t>Vedlejší náklady</t>
  </si>
  <si>
    <t>005111020R</t>
  </si>
  <si>
    <t>Vytyčení stavby</t>
  </si>
  <si>
    <t>Soubor</t>
  </si>
  <si>
    <t>-1834982040</t>
  </si>
  <si>
    <t>005241020R</t>
  </si>
  <si>
    <t>Geodetické zaměření skutečného provedení</t>
  </si>
  <si>
    <t>-146551339</t>
  </si>
  <si>
    <t>SO 302 - Splašková kanalizace a přípojky</t>
  </si>
  <si>
    <t>2 - Základy,zvláštní zakládání</t>
  </si>
  <si>
    <t>96 - Bourání konstrukcí</t>
  </si>
  <si>
    <t>97 - Prorážení otvorů</t>
  </si>
  <si>
    <t>115100001RA0</t>
  </si>
  <si>
    <t>Čerpání vody na výšku 10 m, do 500 l</t>
  </si>
  <si>
    <t>731770294</t>
  </si>
  <si>
    <t>153218298</t>
  </si>
  <si>
    <t>1933,64*0,15</t>
  </si>
  <si>
    <t>-812507036</t>
  </si>
  <si>
    <t>-996700403</t>
  </si>
  <si>
    <t>1719388370</t>
  </si>
  <si>
    <t>1553358156</t>
  </si>
  <si>
    <t>78522180</t>
  </si>
  <si>
    <t>-1033362776</t>
  </si>
  <si>
    <t>1361074740</t>
  </si>
  <si>
    <t>161101102R00</t>
  </si>
  <si>
    <t>Svislé přemístění výkopku z hor.1-4 do 4,0 m</t>
  </si>
  <si>
    <t>-1966326859</t>
  </si>
  <si>
    <t>162301101RT3</t>
  </si>
  <si>
    <t>Vodorovné přemístění výkopku z hor.1-4 do 500 m, nosnost 12 t</t>
  </si>
  <si>
    <t>2129074361</t>
  </si>
  <si>
    <t>-140625114</t>
  </si>
  <si>
    <t>1933,64-1272,44</t>
  </si>
  <si>
    <t>-670939810</t>
  </si>
  <si>
    <t>360682175</t>
  </si>
  <si>
    <t>1933,64-445,97-215,23</t>
  </si>
  <si>
    <t>876253489</t>
  </si>
  <si>
    <t>Základy,zvláštní zakládání</t>
  </si>
  <si>
    <t>212792112R00</t>
  </si>
  <si>
    <t>Montáž trativodů z flexibilních trubek, lože, obsyp do 0,15 m3/m</t>
  </si>
  <si>
    <t>-1299295107</t>
  </si>
  <si>
    <t>28611225.AR</t>
  </si>
  <si>
    <t>Trubka PVC drenážní flexibilní d 160 mm</t>
  </si>
  <si>
    <t>1969005402</t>
  </si>
  <si>
    <t>598529407</t>
  </si>
  <si>
    <t>2861421011R</t>
  </si>
  <si>
    <t>Trubka kanalizační SN 12, 250x6000 mm</t>
  </si>
  <si>
    <t>-72637774</t>
  </si>
  <si>
    <t>2861421019R</t>
  </si>
  <si>
    <t>Trubka kanalizační SN 12, 400x6000 mm</t>
  </si>
  <si>
    <t>-1523797164</t>
  </si>
  <si>
    <t>2861421023R</t>
  </si>
  <si>
    <t>Trubka kanalizační SN 12, 500x6000 mm</t>
  </si>
  <si>
    <t>928341857</t>
  </si>
  <si>
    <t>2861421027R</t>
  </si>
  <si>
    <t>Trubka kanalizační SN 12, 600x6000 mm</t>
  </si>
  <si>
    <t>-1197174995</t>
  </si>
  <si>
    <t>286142531R</t>
  </si>
  <si>
    <t>Trubka kanalizač. SN 12, 150x6000 mm</t>
  </si>
  <si>
    <t>1159346081</t>
  </si>
  <si>
    <t>28656323R</t>
  </si>
  <si>
    <t>Odbočka kanalizační DN250/150/45°</t>
  </si>
  <si>
    <t>-95475344</t>
  </si>
  <si>
    <t>28656325R</t>
  </si>
  <si>
    <t>Odbočka kanalizační DN400/150/45°</t>
  </si>
  <si>
    <t>-816697540</t>
  </si>
  <si>
    <t>286572273R</t>
  </si>
  <si>
    <t>Odbočka sedlová PE-HD DN, 150 pro DN 250-800</t>
  </si>
  <si>
    <t>1684002662</t>
  </si>
  <si>
    <t>871313121R00</t>
  </si>
  <si>
    <t>Montáž trub z plastu, gumový kroužek, DN 150</t>
  </si>
  <si>
    <t>1244159353</t>
  </si>
  <si>
    <t>871373121R00</t>
  </si>
  <si>
    <t>Montáž trub z plastu, gumový kroužek, DN 250</t>
  </si>
  <si>
    <t>501661114</t>
  </si>
  <si>
    <t>871393121R00</t>
  </si>
  <si>
    <t>Montáž trub z plastu, gumový kroužek, DN 400</t>
  </si>
  <si>
    <t>-1544096765</t>
  </si>
  <si>
    <t>871413121R00</t>
  </si>
  <si>
    <t>Montáž trub z plastu, gumový kroužek, DN 500</t>
  </si>
  <si>
    <t>892970464</t>
  </si>
  <si>
    <t>871423121R00</t>
  </si>
  <si>
    <t>Montáž trub z plastu, gumový kroužek, DN 600</t>
  </si>
  <si>
    <t>-1820467557</t>
  </si>
  <si>
    <t>877363121R00</t>
  </si>
  <si>
    <t>Montáž tvarovek odboč. plast. gum. kroužek DN 250</t>
  </si>
  <si>
    <t>-216524699</t>
  </si>
  <si>
    <t>877393121R00</t>
  </si>
  <si>
    <t>Montáž tvarovek odboč. plast. gum. kroužek DN 400</t>
  </si>
  <si>
    <t>908010370</t>
  </si>
  <si>
    <t>877423121R00</t>
  </si>
  <si>
    <t>Montáž tvarovek odboč. plast. gum. kroužek DN 600</t>
  </si>
  <si>
    <t>-866526575</t>
  </si>
  <si>
    <t>892571111R00</t>
  </si>
  <si>
    <t>Zkouška těsnosti kanalizace DN do 200, vodou</t>
  </si>
  <si>
    <t>223205778</t>
  </si>
  <si>
    <t>892573111R00</t>
  </si>
  <si>
    <t>Zabezpečení konců kanal. potrubí DN do 200, vodou</t>
  </si>
  <si>
    <t>úsek</t>
  </si>
  <si>
    <t>1324590682</t>
  </si>
  <si>
    <t>892581111R00</t>
  </si>
  <si>
    <t>Zkouška těsnosti kanalizace DN do 300, vodou</t>
  </si>
  <si>
    <t>-947118657</t>
  </si>
  <si>
    <t>892583111R00</t>
  </si>
  <si>
    <t>Zabezpečení konců kanal. potrubí DN do 300, vodou</t>
  </si>
  <si>
    <t>-55642106</t>
  </si>
  <si>
    <t>892591111R00</t>
  </si>
  <si>
    <t>Zkouška těsnosti kanalizace DN do 400, vodou</t>
  </si>
  <si>
    <t>799212241</t>
  </si>
  <si>
    <t>892593111R00</t>
  </si>
  <si>
    <t>Zabezpečení konců kanal. potrubí DN do 400, vodou</t>
  </si>
  <si>
    <t>1380357723</t>
  </si>
  <si>
    <t>892661111R00</t>
  </si>
  <si>
    <t>Zkouška těsnosti kanalizace DN do 600, vodou</t>
  </si>
  <si>
    <t>28505277</t>
  </si>
  <si>
    <t>892663111R00</t>
  </si>
  <si>
    <t>Zabezpečení konců kanal. potrubí DN do 600, vodou</t>
  </si>
  <si>
    <t>-567071950</t>
  </si>
  <si>
    <t>892855116R00</t>
  </si>
  <si>
    <t>Kontrola kanalizace TV kamerou nad 500 m</t>
  </si>
  <si>
    <t>1449899609</t>
  </si>
  <si>
    <t>894412311RAB</t>
  </si>
  <si>
    <t>Šachta, DN 1000 stěna 120 mm, dno přímé V max. 40, hloubka dna 2,26 m poklop litina 40 t</t>
  </si>
  <si>
    <t>910929907</t>
  </si>
  <si>
    <t>894412311RBB</t>
  </si>
  <si>
    <t>Šachta, DN 1000 stěna 120 mm, dno přímé V max. 40, hloubka dna 3,26 m poklop litina 40 t</t>
  </si>
  <si>
    <t>924546682</t>
  </si>
  <si>
    <t>894412312RAB</t>
  </si>
  <si>
    <t>Šachta, DN 1000 stěna 120 mm, dno přímé V max. 50, hloubka dna 2,46 m poklop litina 40 t</t>
  </si>
  <si>
    <t>422044974</t>
  </si>
  <si>
    <t>894412313RAB</t>
  </si>
  <si>
    <t>Šachta, DN 1000 stěna 120 mm, dno přímé V max. 60, hloubka dna 2,66 m, poklop litina 40 t</t>
  </si>
  <si>
    <t>-441634289</t>
  </si>
  <si>
    <t>-1429525611</t>
  </si>
  <si>
    <t>96</t>
  </si>
  <si>
    <t>Bourání konstrukcí</t>
  </si>
  <si>
    <t>969021131R00</t>
  </si>
  <si>
    <t>Vybourání kanalizačního potrubí DN</t>
  </si>
  <si>
    <t>764028001</t>
  </si>
  <si>
    <t>97</t>
  </si>
  <si>
    <t>Prorážení otvorů</t>
  </si>
  <si>
    <t>979083117R00</t>
  </si>
  <si>
    <t>Vodorovné přemístění suti na skládku do 6000 m</t>
  </si>
  <si>
    <t>2009306314</t>
  </si>
  <si>
    <t>979093111R00</t>
  </si>
  <si>
    <t>Uložení suti na skládku bez zhutnění</t>
  </si>
  <si>
    <t>-1361937335</t>
  </si>
  <si>
    <t>979990103R00</t>
  </si>
  <si>
    <t>Poplatek za skládku suti - beton</t>
  </si>
  <si>
    <t>1130003443</t>
  </si>
  <si>
    <t>-1675406574</t>
  </si>
  <si>
    <t>SO 303 - Odvodnění komunikace</t>
  </si>
  <si>
    <t>1823909574</t>
  </si>
  <si>
    <t>-1167775975</t>
  </si>
  <si>
    <t>(862,31+288,11+21,37+5,61)*0,4</t>
  </si>
  <si>
    <t>-23414335</t>
  </si>
  <si>
    <t>862,31+288,11+21,37+5,61</t>
  </si>
  <si>
    <t>-314497253</t>
  </si>
  <si>
    <t>-1414457633</t>
  </si>
  <si>
    <t>898,18+32,35</t>
  </si>
  <si>
    <t>1050390655</t>
  </si>
  <si>
    <t>929,76+20,64</t>
  </si>
  <si>
    <t>1799085832</t>
  </si>
  <si>
    <t>964341210</t>
  </si>
  <si>
    <t>-557812151</t>
  </si>
  <si>
    <t>862,31+21,37</t>
  </si>
  <si>
    <t>-1696569211</t>
  </si>
  <si>
    <t>288,11+5,61</t>
  </si>
  <si>
    <t>1184906415</t>
  </si>
  <si>
    <t>-1883039741</t>
  </si>
  <si>
    <t>1177,4-789,74</t>
  </si>
  <si>
    <t>1773846204</t>
  </si>
  <si>
    <t>1690889723</t>
  </si>
  <si>
    <t>1177,4-262,93-124,73</t>
  </si>
  <si>
    <t>1032942184</t>
  </si>
  <si>
    <t>4,26+258,67</t>
  </si>
  <si>
    <t>900829293</t>
  </si>
  <si>
    <t>-1666931448</t>
  </si>
  <si>
    <t>-642298124</t>
  </si>
  <si>
    <t>122,64+2,09</t>
  </si>
  <si>
    <t>-1836037628</t>
  </si>
  <si>
    <t>2861421015R</t>
  </si>
  <si>
    <t>Trubka kanalizační SN 12, 300x6000 mm</t>
  </si>
  <si>
    <t>-1421950207</t>
  </si>
  <si>
    <t>1344183226</t>
  </si>
  <si>
    <t>286142561R</t>
  </si>
  <si>
    <t>Trubka kanalizač. SN 12, 200x6000 mm</t>
  </si>
  <si>
    <t>505716056</t>
  </si>
  <si>
    <t>1417384450</t>
  </si>
  <si>
    <t>28656324R</t>
  </si>
  <si>
    <t>Odbočka kanalizační DN300/150/45°</t>
  </si>
  <si>
    <t>1262778956</t>
  </si>
  <si>
    <t>-138498049</t>
  </si>
  <si>
    <t>871353121R00</t>
  </si>
  <si>
    <t>Montáž trub z plastu, gumový kroužek, DN 200</t>
  </si>
  <si>
    <t>-768428935</t>
  </si>
  <si>
    <t>Montáž trub z plastu, gumový kroužek, DN 300</t>
  </si>
  <si>
    <t>1880959963</t>
  </si>
  <si>
    <t>871373121R00.1</t>
  </si>
  <si>
    <t>-1758305052</t>
  </si>
  <si>
    <t>763449893</t>
  </si>
  <si>
    <t>877373121R00</t>
  </si>
  <si>
    <t>Montáž tvarovek odboč. plast. gum. kroužek DN 300</t>
  </si>
  <si>
    <t>-473999076</t>
  </si>
  <si>
    <t>-1998737986</t>
  </si>
  <si>
    <t>1882349540</t>
  </si>
  <si>
    <t>21883449</t>
  </si>
  <si>
    <t>314569397</t>
  </si>
  <si>
    <t>892855115R00</t>
  </si>
  <si>
    <t>Kontrola kanalizace TV kamerou do 500 m</t>
  </si>
  <si>
    <t>20036269</t>
  </si>
  <si>
    <t>39074371</t>
  </si>
  <si>
    <t>-411832668</t>
  </si>
  <si>
    <t>1176149250</t>
  </si>
  <si>
    <t>894412312RBB</t>
  </si>
  <si>
    <t>Šachta, DN 1000 stěna 120 mm, dno přímé V max. 50, hloubka dna 3,46 m poklop litina 40 t</t>
  </si>
  <si>
    <t>1110186895</t>
  </si>
  <si>
    <t>-1189183034</t>
  </si>
  <si>
    <t>894431391RA0</t>
  </si>
  <si>
    <t>Silniční vpusť se sifonem, D 425 mm</t>
  </si>
  <si>
    <t>-1251024683</t>
  </si>
  <si>
    <t>-1139812039</t>
  </si>
  <si>
    <t>106262116</t>
  </si>
  <si>
    <t>1565396139</t>
  </si>
  <si>
    <t>-1572081766</t>
  </si>
  <si>
    <t>437628118</t>
  </si>
  <si>
    <t>-1431432706</t>
  </si>
  <si>
    <t>-1681235053</t>
  </si>
  <si>
    <t>78190010</t>
  </si>
  <si>
    <t>SO 401 - Veřejné osvětlení</t>
  </si>
  <si>
    <t>M - Práce a dodávky M</t>
  </si>
  <si>
    <t xml:space="preserve">    744 - Elektromontáže - rozvody vodičů měděných</t>
  </si>
  <si>
    <t xml:space="preserve">    746 - Elektromontáže - soubory pro vodiče</t>
  </si>
  <si>
    <t xml:space="preserve">    748 - Elektromontáže - osvětlovací zařízení a svítidla</t>
  </si>
  <si>
    <t xml:space="preserve">    46-M - Zemní práce při extr.mont.pracích</t>
  </si>
  <si>
    <t>PSV - Práce a dodávky PSV</t>
  </si>
  <si>
    <t xml:space="preserve">    743 - Elektromontáže - hrubá montáž</t>
  </si>
  <si>
    <t>VRN - Vedlejší rozpočtové náklady</t>
  </si>
  <si>
    <t>Práce a dodávky M</t>
  </si>
  <si>
    <t>744</t>
  </si>
  <si>
    <t>Elektromontáže - rozvody vodičů měděných</t>
  </si>
  <si>
    <t>210812011</t>
  </si>
  <si>
    <t>Montáž izolovaných kabelů měděných do 1 kV bez ukončení plných a kulatých (CYKY, CHKE-R,...) uložených volně nebo v liště počtu a průřezu žil 3x1,5 až 6 mm2</t>
  </si>
  <si>
    <t>207894502</t>
  </si>
  <si>
    <t>kabel silový s Cu jádrem 1kV 3x1,5mm2</t>
  </si>
  <si>
    <t>22*7</t>
  </si>
  <si>
    <t>34111030</t>
  </si>
  <si>
    <t>1640596471</t>
  </si>
  <si>
    <t>210812033</t>
  </si>
  <si>
    <t>Montáž izolovaných kabelů měděných do 1 kV bez ukončení plných a kulatých (CYKY, CHKE-R,...) uložených volně nebo v liště počtu a průřezu žil 4x6 až 10 mm2</t>
  </si>
  <si>
    <t>1406884002</t>
  </si>
  <si>
    <t>Montáž kabel Cu plný kulatý do 1 kV 4x6 až 10 mm2 uložený volně nebo v liště (CYKY)</t>
  </si>
  <si>
    <t>760*1,15</t>
  </si>
  <si>
    <t>34111076</t>
  </si>
  <si>
    <t>kabel silový s Cu jádrem 1kV 4x10mm2</t>
  </si>
  <si>
    <t>-1743532491</t>
  </si>
  <si>
    <t>kabel silový s Cu jádrem 1 kV 4x10mm2</t>
  </si>
  <si>
    <t>210812035</t>
  </si>
  <si>
    <t>Montáž izolovaných kabelů měděných do 1 kV bez ukončení plných a kulatých (CYKY, CHKE-R,...) uložených volně nebo v liště počtu a průřezu žil 4x16 mm2</t>
  </si>
  <si>
    <t>419184772</t>
  </si>
  <si>
    <t>kabel silový s Cu jádrem 1kV 4x16mm2</t>
  </si>
  <si>
    <t>230</t>
  </si>
  <si>
    <t>34111080</t>
  </si>
  <si>
    <t>-1109350144</t>
  </si>
  <si>
    <t>746</t>
  </si>
  <si>
    <t>Elektromontáže - soubory pro vodiče</t>
  </si>
  <si>
    <t>02R</t>
  </si>
  <si>
    <t>Napojení na stávající kabel VO</t>
  </si>
  <si>
    <t>-1974732015</t>
  </si>
  <si>
    <t>03R</t>
  </si>
  <si>
    <t>D+M Úprava stávajícího rozváděče VO</t>
  </si>
  <si>
    <t>-1182812377</t>
  </si>
  <si>
    <t>04R</t>
  </si>
  <si>
    <t>D+M Nové pojistkové skříně</t>
  </si>
  <si>
    <t>857374218</t>
  </si>
  <si>
    <t xml:space="preserve">D+M Nové pojistkové skříně </t>
  </si>
  <si>
    <t>748</t>
  </si>
  <si>
    <t>Elektromontáže - osvětlovací zařízení a svítidla</t>
  </si>
  <si>
    <t>210204002</t>
  </si>
  <si>
    <t>Montáž stožárů osvětlení, bez zemních prací parkových ocelových</t>
  </si>
  <si>
    <t>-910130961</t>
  </si>
  <si>
    <t>montáž stožáru</t>
  </si>
  <si>
    <t>31674067</t>
  </si>
  <si>
    <t>stožár osvětlovací sadový Pz 133/89/60 v 6,0m</t>
  </si>
  <si>
    <t>658910028</t>
  </si>
  <si>
    <t>345001R</t>
  </si>
  <si>
    <t>D+M Svorkovnice průchozí - stožárová výzbroj, vč. pojistky</t>
  </si>
  <si>
    <t>2110512195</t>
  </si>
  <si>
    <t>D+M Svorkovnice průchozí - stožárová výzbroj</t>
  </si>
  <si>
    <t>345002R</t>
  </si>
  <si>
    <t>D+M Svorkovnice odbočovací - stožárová výzbroj, vč. pojistky</t>
  </si>
  <si>
    <t>-1749683109</t>
  </si>
  <si>
    <t>210204104</t>
  </si>
  <si>
    <t>Montáž výložníků osvětlení jednoramenných sloupových, hmotnosti přes 35 kg</t>
  </si>
  <si>
    <t>-2013502043</t>
  </si>
  <si>
    <t>11+1</t>
  </si>
  <si>
    <t>31674003</t>
  </si>
  <si>
    <t>Výložník rovný jednoduchý k osvětlovacím stožárům uličním vyložení 2000mm</t>
  </si>
  <si>
    <t>-659296861</t>
  </si>
  <si>
    <t>31674001</t>
  </si>
  <si>
    <t>Výložník rovný jednoduchý k osvětlovacím stožárům uličním vyložení 1000mm</t>
  </si>
  <si>
    <t>882144985</t>
  </si>
  <si>
    <t>74813240R</t>
  </si>
  <si>
    <t>Montáž svítidel LED se zapojením vodičů průmyslových nebo venkovních na sloupek parkových</t>
  </si>
  <si>
    <t>484989257</t>
  </si>
  <si>
    <t>P</t>
  </si>
  <si>
    <t>Poznámka k položce:_x000d_
Poznámka k položce: Montáž nových i demontovaných svítidel dohromady.</t>
  </si>
  <si>
    <t>SV</t>
  </si>
  <si>
    <t>Svítidlo LED 27W, 2700K</t>
  </si>
  <si>
    <t>ks</t>
  </si>
  <si>
    <t>-1681759352</t>
  </si>
  <si>
    <t>46-M</t>
  </si>
  <si>
    <t>Zemní práce při extr.mont.pracích</t>
  </si>
  <si>
    <t>210021063</t>
  </si>
  <si>
    <t>Ostatní elektromontážní doplňkové práce osazení výstražné fólie z PVC</t>
  </si>
  <si>
    <t>-1785111032</t>
  </si>
  <si>
    <t>680</t>
  </si>
  <si>
    <t>69311311</t>
  </si>
  <si>
    <t>pás varovný plný PE š 330mm s potiskem</t>
  </si>
  <si>
    <t>256</t>
  </si>
  <si>
    <t>-1899359351</t>
  </si>
  <si>
    <t>460010024</t>
  </si>
  <si>
    <t>Vytyčení trasy vedení kabelového (podzemního) v zastavěném prostoru</t>
  </si>
  <si>
    <t>km</t>
  </si>
  <si>
    <t>-1061242045</t>
  </si>
  <si>
    <t>460050704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</si>
  <si>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</si>
  <si>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-364577864</t>
  </si>
  <si>
    <t>460080013</t>
  </si>
  <si>
    <t>Základové konstrukce základ bez bednění do rostlé zeminy z monolitického betonu tř. C 12/15</t>
  </si>
  <si>
    <t>-1912744356</t>
  </si>
  <si>
    <t>Základové konstrukce základ bez bednění do rostlé zeminy z monolitického betonu tř. C 12/15</t>
  </si>
  <si>
    <t>(1,1*0,8*0,8)*22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</si>
  <si>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</si>
  <si>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</si>
  <si>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641831978</t>
  </si>
  <si>
    <t>chodník</t>
  </si>
  <si>
    <t>389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</si>
  <si>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</si>
  <si>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</si>
  <si>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-878782480</t>
  </si>
  <si>
    <t>zeleň, vjezdy</t>
  </si>
  <si>
    <t>163</t>
  </si>
  <si>
    <t>460150303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</si>
  <si>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</si>
  <si>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1657873072</t>
  </si>
  <si>
    <t>komunikace</t>
  </si>
  <si>
    <t>128</t>
  </si>
  <si>
    <t>46033000R</t>
  </si>
  <si>
    <t>Podchodové štoly pro kabely výkop podchodových štol o průřezu do 2,5 m2 provedený ručně z těžní šachty, včetně přemístění výkopku na povrch a do vzdálenosti 5 m nebo s naložením na dopravní prostředek v suché hornině třídy 3</t>
  </si>
  <si>
    <t>1076808641</t>
  </si>
  <si>
    <t>startovací</t>
  </si>
  <si>
    <t>2*2*2</t>
  </si>
  <si>
    <t>cílová</t>
  </si>
  <si>
    <t>460421101</t>
  </si>
  <si>
    <t>Kabelové lože včetně podsypu, zhutnění a urovnání povrchu z písku nebo štěrkopísku tloušťky 10 cm nad kabel bez zakrytí, šířky do 65 cm</t>
  </si>
  <si>
    <t>595573679</t>
  </si>
  <si>
    <t>Lože kabelů z písku nebo štěrkopísku tl 10 cm nad kabel, bez zakrytí, šířky lože do 65 cm</t>
  </si>
  <si>
    <t>(389+163+128)*1,05</t>
  </si>
  <si>
    <t>460520173</t>
  </si>
  <si>
    <t>Montáž trubek ochranných uložených volně do rýhy plastových ohebných, vnitřního průměru přes 50 do 90 mm</t>
  </si>
  <si>
    <t>14041302</t>
  </si>
  <si>
    <t>Montáž trubek ochranných plastových ohebných do 90 mm uložených do rýhy</t>
  </si>
  <si>
    <t>(680+22*1,5)*1,1</t>
  </si>
  <si>
    <t>34571352</t>
  </si>
  <si>
    <t>trubka elektroinstalační ohebná dvouplášťová korugovaná (chránička) D 52/63mm, HDPE+LDPE</t>
  </si>
  <si>
    <t>1426659141</t>
  </si>
  <si>
    <t>trubka elektroinstalační ohebná dvouplášťová korugovaná D 63 mm, HDPE+LDPE</t>
  </si>
  <si>
    <t>460520174</t>
  </si>
  <si>
    <t>Montáž trubek ochranných uložených volně do rýhy plastových ohebných, vnitřního průměru přes 90 do 110 mm</t>
  </si>
  <si>
    <t>-548289456</t>
  </si>
  <si>
    <t>pod vjezdem a pod komunikací</t>
  </si>
  <si>
    <t>34571355</t>
  </si>
  <si>
    <t>trubka elektroinstalační ohebná dvouplášťová korugovaná (chránička) D 94/110mm, HDPE+LDPE</t>
  </si>
  <si>
    <t>-595416266</t>
  </si>
  <si>
    <t>trubka elektroinstalační ohebná dvouplášťová korugovaná D 94/110 mm, HDPE+LDPE</t>
  </si>
  <si>
    <t>pod vjezdem a v komunikaci</t>
  </si>
  <si>
    <t>460560133</t>
  </si>
  <si>
    <t>Zásyp kabelových rýh ručně s uložením výkopku ve vrstvách včetně zhutnění a urovnání povrchu šířky 35 cm hloubky 50 cm, v hornině třídy 3</t>
  </si>
  <si>
    <t>1643154791</t>
  </si>
  <si>
    <t>460560164</t>
  </si>
  <si>
    <t>Zásyp kabelových rýh ručně s uložením výkopku ve vrstvách včetně zhutnění a urovnání povrchu šířky 35 cm hloubky 80 cm, v hornině třídy 4</t>
  </si>
  <si>
    <t>1844337235</t>
  </si>
  <si>
    <t>zeleň, ve vjezdech</t>
  </si>
  <si>
    <t>460560303</t>
  </si>
  <si>
    <t>Zásyp kabelových rýh ručně s uložením výkopku ve vrstvách včetně zhutnění a urovnání povrchu šířky 50 cm hloubky 120 cm, v hornině třídy 3</t>
  </si>
  <si>
    <t>1726338628</t>
  </si>
  <si>
    <t>PSV</t>
  </si>
  <si>
    <t>Práce a dodávky PSV</t>
  </si>
  <si>
    <t>743</t>
  </si>
  <si>
    <t>Elektromontáže - hrubá montáž</t>
  </si>
  <si>
    <t>01.SM</t>
  </si>
  <si>
    <t>D+M Sloupové manžety</t>
  </si>
  <si>
    <t>439530540</t>
  </si>
  <si>
    <t>743612121</t>
  </si>
  <si>
    <t>Montáž uzemňovacího vedení s upevněním, propojením a připojením pomocí svorek v zemi s izolací spojů drátu nebo lana Ø do 10 mm v městské zástavbě</t>
  </si>
  <si>
    <t>688565628</t>
  </si>
  <si>
    <t>Montáž uzemňovacího vedení s upevněním</t>
  </si>
  <si>
    <t>(760+(22*2))*1,1</t>
  </si>
  <si>
    <t>35441073</t>
  </si>
  <si>
    <t>drát D 10mm FeZn</t>
  </si>
  <si>
    <t>1396776921</t>
  </si>
  <si>
    <t>drát průměr 10 mm FeZn</t>
  </si>
  <si>
    <t>(760+(22*2))*1,1*0,62</t>
  </si>
  <si>
    <t>743619220</t>
  </si>
  <si>
    <t>Montáž uzemňovacího vedení s upevněním, propojením a připojením pomocí svorek doplňků ochranného pospojování ochranné trubky s pláštěm vodiče oboustranně</t>
  </si>
  <si>
    <t>-93984734</t>
  </si>
  <si>
    <t>354418950</t>
  </si>
  <si>
    <t>svorka připojovací k připojení kovových částí</t>
  </si>
  <si>
    <t>1663855239</t>
  </si>
  <si>
    <t>743622100</t>
  </si>
  <si>
    <t>Montáž hromosvodného vedení svorek se 2 šrouby</t>
  </si>
  <si>
    <t>-1735472157</t>
  </si>
  <si>
    <t>35441885</t>
  </si>
  <si>
    <t>svorka spojovací pro lano D 8-10mm</t>
  </si>
  <si>
    <t>1103786604</t>
  </si>
  <si>
    <t>VRN</t>
  </si>
  <si>
    <t>041903000</t>
  </si>
  <si>
    <t>Dozor jiné osoby</t>
  </si>
  <si>
    <t>-1865839364</t>
  </si>
  <si>
    <t>Inženýrská činnost dozory dozor jiné osoby - součinnost provozovatele veřejného osvětlení</t>
  </si>
  <si>
    <t>043103000</t>
  </si>
  <si>
    <t>Zkoušky bez rozlišení</t>
  </si>
  <si>
    <t>-343826277</t>
  </si>
  <si>
    <t>Inženýrská činnost zkoušky a ostatní měření zkoušky bez rozlišení - výchozí revize</t>
  </si>
  <si>
    <t>DOP</t>
  </si>
  <si>
    <t>Doprava materiálu</t>
  </si>
  <si>
    <t>12682650</t>
  </si>
  <si>
    <t xml:space="preserve">Doprava veškerého materiálu </t>
  </si>
  <si>
    <t>HZS2222</t>
  </si>
  <si>
    <t>Hodinové zúčtovací sazby profesí PSV provádění stavebních instalací elektrikář odborný</t>
  </si>
  <si>
    <t>hod</t>
  </si>
  <si>
    <t>134017421</t>
  </si>
  <si>
    <t>Hodinová zúčtovací sazba elektrikář odborný</t>
  </si>
  <si>
    <t>SO 501 - Výsadba a povýsadbová péče</t>
  </si>
  <si>
    <t>HSV - HSV</t>
  </si>
  <si>
    <t xml:space="preserve">    D1 - Základní výsadba</t>
  </si>
  <si>
    <t xml:space="preserve">    D2 - 1. rok péče</t>
  </si>
  <si>
    <t xml:space="preserve">    D3 - 2. rok péče</t>
  </si>
  <si>
    <t xml:space="preserve">    D4 - 3. rok péče</t>
  </si>
  <si>
    <t xml:space="preserve">    D5 - 4. rok péče</t>
  </si>
  <si>
    <t xml:space="preserve">    D6 - 5. rok péče</t>
  </si>
  <si>
    <t>D1</t>
  </si>
  <si>
    <t>Základní výsadba</t>
  </si>
  <si>
    <t>183101123</t>
  </si>
  <si>
    <t>Hloubení jamek pro vysazování rostlin v zemině tř.1 až 4 bez výměny půdy v rovině nebo na svahu do 1:5, objemu přes 2,00 do 3,00 m3</t>
  </si>
  <si>
    <t>-430623153</t>
  </si>
  <si>
    <t>184102116</t>
  </si>
  <si>
    <t>Výsadba dřeviny s balem do předem vyhloubené jamky se zalitím v rovině nebo na svahu do 1:5, při průměru balu přes 600 do 800 mm</t>
  </si>
  <si>
    <t>-897810086</t>
  </si>
  <si>
    <t>02650381R</t>
  </si>
  <si>
    <t>Jeřáb muk /Sorbus aria/ 200-250cm</t>
  </si>
  <si>
    <t>-1870762639</t>
  </si>
  <si>
    <t>026503531R</t>
  </si>
  <si>
    <t>Třešeň Sargentova /Prunus sargentii/ 200-250cm</t>
  </si>
  <si>
    <t>-103957265</t>
  </si>
  <si>
    <t>02650532R</t>
  </si>
  <si>
    <t>Jilm /Ulmus/ 200-250cm</t>
  </si>
  <si>
    <t>-1975102485</t>
  </si>
  <si>
    <t>184215132</t>
  </si>
  <si>
    <t>Ukotvení dřeviny kůly třemi kůly, délky přes 1 do 2 m</t>
  </si>
  <si>
    <t>635193533</t>
  </si>
  <si>
    <t>60591253</t>
  </si>
  <si>
    <t>kůl vyvazovací dřevěný impregnovaný D 8cm dl 2m</t>
  </si>
  <si>
    <t>909195008</t>
  </si>
  <si>
    <t>184911421</t>
  </si>
  <si>
    <t>Mulčování vysazených rostlin mulčovací kůrou, tl. do 100 mm v rovině nebo na svahu do 1:5</t>
  </si>
  <si>
    <t>-1254684413</t>
  </si>
  <si>
    <t>10391100</t>
  </si>
  <si>
    <t>kůra mulčovací VL</t>
  </si>
  <si>
    <t>-1538716217</t>
  </si>
  <si>
    <t>25*0,1</t>
  </si>
  <si>
    <t>2,5*0,103 "Přepočtené koeficientem množství</t>
  </si>
  <si>
    <t>998231311</t>
  </si>
  <si>
    <t>Přesun hmot pro sadovnické a krajinářské úpravy - strojně dopravní vzdálenost do 5000 m</t>
  </si>
  <si>
    <t>-825436680</t>
  </si>
  <si>
    <t>D2</t>
  </si>
  <si>
    <t>1. rok péče</t>
  </si>
  <si>
    <t>185804311</t>
  </si>
  <si>
    <t>Zalití rostlin vodou plochy záhonů jednotlivě do 20 m2</t>
  </si>
  <si>
    <t>538556571</t>
  </si>
  <si>
    <t>25*0,08</t>
  </si>
  <si>
    <t>185851121</t>
  </si>
  <si>
    <t>Dovoz vody pro zálivku rostlin na vzdálenost do 1000 m</t>
  </si>
  <si>
    <t>-1903966634</t>
  </si>
  <si>
    <t>185851129</t>
  </si>
  <si>
    <t>Dovoz vody pro zálivku rostlin Příplatek k ceně za každých dalších i započatých 1000 m</t>
  </si>
  <si>
    <t>321008147</t>
  </si>
  <si>
    <t>1208816530</t>
  </si>
  <si>
    <t>166337544</t>
  </si>
  <si>
    <t>02650381RA</t>
  </si>
  <si>
    <t>Stromek 200-250cm</t>
  </si>
  <si>
    <t>-1599646326</t>
  </si>
  <si>
    <t>-2129078273</t>
  </si>
  <si>
    <t>1496928867</t>
  </si>
  <si>
    <t>-766620976</t>
  </si>
  <si>
    <t>-1252994944</t>
  </si>
  <si>
    <t>0,3*0,103 "Přepočtené koeficientem množství</t>
  </si>
  <si>
    <t>HZS1850</t>
  </si>
  <si>
    <t>Kontrola a oprava upevnění ke kůlům</t>
  </si>
  <si>
    <t>512</t>
  </si>
  <si>
    <t>-559375755</t>
  </si>
  <si>
    <t>-2091386933</t>
  </si>
  <si>
    <t>D3</t>
  </si>
  <si>
    <t>2. rok péče</t>
  </si>
  <si>
    <t>-571632683</t>
  </si>
  <si>
    <t>1915308183</t>
  </si>
  <si>
    <t>-1756484704</t>
  </si>
  <si>
    <t>-1607116944</t>
  </si>
  <si>
    <t>-356995807</t>
  </si>
  <si>
    <t>-790146392</t>
  </si>
  <si>
    <t>-2034248041</t>
  </si>
  <si>
    <t>475219211</t>
  </si>
  <si>
    <t>275521823</t>
  </si>
  <si>
    <t>-1312795088</t>
  </si>
  <si>
    <t>1510574875</t>
  </si>
  <si>
    <t>-1033582617</t>
  </si>
  <si>
    <t>D4</t>
  </si>
  <si>
    <t>3. rok péče</t>
  </si>
  <si>
    <t>-58103633</t>
  </si>
  <si>
    <t>-139632605</t>
  </si>
  <si>
    <t>-1659769883</t>
  </si>
  <si>
    <t>1234547787</t>
  </si>
  <si>
    <t>1558494341</t>
  </si>
  <si>
    <t>-1358740691</t>
  </si>
  <si>
    <t>-15058573</t>
  </si>
  <si>
    <t>432433216</t>
  </si>
  <si>
    <t>-2110216573</t>
  </si>
  <si>
    <t>368612331</t>
  </si>
  <si>
    <t>-1213876611</t>
  </si>
  <si>
    <t>-1424864364</t>
  </si>
  <si>
    <t>D5</t>
  </si>
  <si>
    <t>4. rok péče</t>
  </si>
  <si>
    <t>1461832538</t>
  </si>
  <si>
    <t>-208594116</t>
  </si>
  <si>
    <t>-1150571851</t>
  </si>
  <si>
    <t>-1142122626</t>
  </si>
  <si>
    <t>-1566810631</t>
  </si>
  <si>
    <t>1968899502</t>
  </si>
  <si>
    <t>-640128760</t>
  </si>
  <si>
    <t>-615514464</t>
  </si>
  <si>
    <t>1098044024</t>
  </si>
  <si>
    <t>-65914176</t>
  </si>
  <si>
    <t>664993910</t>
  </si>
  <si>
    <t>798301524</t>
  </si>
  <si>
    <t>D6</t>
  </si>
  <si>
    <t>5. rok péče</t>
  </si>
  <si>
    <t>561704340</t>
  </si>
  <si>
    <t>-1022138573</t>
  </si>
  <si>
    <t>1618380775</t>
  </si>
  <si>
    <t>184215172</t>
  </si>
  <si>
    <t>Odstranění ukotvení dřeviny kůly třemi kůly, délky přes 1 do 2 m</t>
  </si>
  <si>
    <t>1173796237</t>
  </si>
  <si>
    <t>184806112</t>
  </si>
  <si>
    <t>Řez stromů, keřů nebo růží průklestem stromů netrnitých, o průměru koruny přes 2 do 4 m</t>
  </si>
  <si>
    <t>-2072109120</t>
  </si>
  <si>
    <t>VON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</si>
  <si>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</si>
  <si>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</si>
  <si>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</si>
  <si>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</si>
  <si>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</si>
  <si>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</si>
  <si>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</si>
  <si>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</si>
  <si>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</si>
  <si>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1024</t>
  </si>
  <si>
    <t>1818563107</t>
  </si>
  <si>
    <t>012002000</t>
  </si>
  <si>
    <t>Geodetické práce</t>
  </si>
  <si>
    <t>-52568092</t>
  </si>
  <si>
    <t>013002000</t>
  </si>
  <si>
    <t>Projektové práce</t>
  </si>
  <si>
    <t>-1619806556</t>
  </si>
  <si>
    <t>013254000</t>
  </si>
  <si>
    <t>Dokumentace skutečného provedení stavby</t>
  </si>
  <si>
    <t>-1751227613</t>
  </si>
  <si>
    <t>VRN3</t>
  </si>
  <si>
    <t>Zařízení staveniště</t>
  </si>
  <si>
    <t>030001000</t>
  </si>
  <si>
    <t>-1061578551</t>
  </si>
  <si>
    <t>031203000</t>
  </si>
  <si>
    <t>Terénní úpravy pro zařízení staveniště</t>
  </si>
  <si>
    <t>801019020</t>
  </si>
  <si>
    <t>033103000</t>
  </si>
  <si>
    <t>Připojení energií</t>
  </si>
  <si>
    <t>1384995922</t>
  </si>
  <si>
    <t>034103000</t>
  </si>
  <si>
    <t>Oplocení staveniště</t>
  </si>
  <si>
    <t>-641033875</t>
  </si>
  <si>
    <t>034503000</t>
  </si>
  <si>
    <t>Informační tabule na staveništi</t>
  </si>
  <si>
    <t>1077754922</t>
  </si>
  <si>
    <t>039103000</t>
  </si>
  <si>
    <t>Rozebrání, bourání a odvoz zařízení staveniště</t>
  </si>
  <si>
    <t>1591927940</t>
  </si>
  <si>
    <t>VRN4</t>
  </si>
  <si>
    <t>Inženýrská činnost</t>
  </si>
  <si>
    <t>042503000</t>
  </si>
  <si>
    <t>Plán BOZP na staveništi</t>
  </si>
  <si>
    <t>-1295977438</t>
  </si>
  <si>
    <t>-1093543353</t>
  </si>
  <si>
    <t>043154000</t>
  </si>
  <si>
    <t>Zkoušky hutnicí</t>
  </si>
  <si>
    <t>422963260</t>
  </si>
  <si>
    <t>VRN6</t>
  </si>
  <si>
    <t>Územní vlivy</t>
  </si>
  <si>
    <t>065002000</t>
  </si>
  <si>
    <t>Mimostaveništní doprava materiálů</t>
  </si>
  <si>
    <t>740642067</t>
  </si>
  <si>
    <t>VRN7</t>
  </si>
  <si>
    <t>Provozní vlivy</t>
  </si>
  <si>
    <t>070001000</t>
  </si>
  <si>
    <t>-1700472690</t>
  </si>
  <si>
    <t>072103001.R</t>
  </si>
  <si>
    <t>Projednání DIO a zajištění DIR komunikace II.a III. třídy nebo místní komunikace</t>
  </si>
  <si>
    <t>-1868760395</t>
  </si>
  <si>
    <t>VRN9</t>
  </si>
  <si>
    <t>Ostatní náklady</t>
  </si>
  <si>
    <t>090001000</t>
  </si>
  <si>
    <t>1362537164</t>
  </si>
  <si>
    <t>091003000</t>
  </si>
  <si>
    <t>Ostatní náklady bez rozlišení</t>
  </si>
  <si>
    <t>-724921634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</si>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</sst>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00720-B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MK Libušina a Tyršova v Třeboni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Třeboň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Město Třeboň, Palackého nám. 46/II, 379 01 Třeboň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INVENTE,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37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101, 102 - Stavební úp...'!J30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101, 102 - Stavební úp...'!P86</f>
        <v>0</v>
      </c>
      <c r="AV55" s="122">
        <f>'SO 101, 102 - Stavební úp...'!J33</f>
        <v>0</v>
      </c>
      <c r="AW55" s="122">
        <f>'SO 101, 102 - Stavební úp...'!J34</f>
        <v>0</v>
      </c>
      <c r="AX55" s="122">
        <f>'SO 101, 102 - Stavební úp...'!J35</f>
        <v>0</v>
      </c>
      <c r="AY55" s="122">
        <f>'SO 101, 102 - Stavební úp...'!J36</f>
        <v>0</v>
      </c>
      <c r="AZ55" s="122">
        <f>'SO 101, 102 - Stavební úp...'!F33</f>
        <v>0</v>
      </c>
      <c r="BA55" s="122">
        <f>'SO 101, 102 - Stavební úp...'!F34</f>
        <v>0</v>
      </c>
      <c r="BB55" s="122">
        <f>'SO 101, 102 - Stavební úp...'!F35</f>
        <v>0</v>
      </c>
      <c r="BC55" s="122">
        <f>'SO 101, 102 - Stavební úp...'!F36</f>
        <v>0</v>
      </c>
      <c r="BD55" s="124">
        <f>'SO 101, 102 - Stavební úp...'!F37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301 - Vodovod a vodovo...'!J30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 301 - Vodovod a vodovo...'!P84</f>
        <v>0</v>
      </c>
      <c r="AV56" s="122">
        <f>'SO 301 - Vodovod a vodovo...'!J33</f>
        <v>0</v>
      </c>
      <c r="AW56" s="122">
        <f>'SO 301 - Vodovod a vodovo...'!J34</f>
        <v>0</v>
      </c>
      <c r="AX56" s="122">
        <f>'SO 301 - Vodovod a vodovo...'!J35</f>
        <v>0</v>
      </c>
      <c r="AY56" s="122">
        <f>'SO 301 - Vodovod a vodovo...'!J36</f>
        <v>0</v>
      </c>
      <c r="AZ56" s="122">
        <f>'SO 301 - Vodovod a vodovo...'!F33</f>
        <v>0</v>
      </c>
      <c r="BA56" s="122">
        <f>'SO 301 - Vodovod a vodovo...'!F34</f>
        <v>0</v>
      </c>
      <c r="BB56" s="122">
        <f>'SO 301 - Vodovod a vodovo...'!F35</f>
        <v>0</v>
      </c>
      <c r="BC56" s="122">
        <f>'SO 301 - Vodovod a vodovo...'!F36</f>
        <v>0</v>
      </c>
      <c r="BD56" s="124">
        <f>'SO 301 - Vodovod a vodovo...'!F37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302 - Splašková kanali...'!J30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 302 - Splašková kanali...'!P86</f>
        <v>0</v>
      </c>
      <c r="AV57" s="122">
        <f>'SO 302 - Splašková kanali...'!J33</f>
        <v>0</v>
      </c>
      <c r="AW57" s="122">
        <f>'SO 302 - Splašková kanali...'!J34</f>
        <v>0</v>
      </c>
      <c r="AX57" s="122">
        <f>'SO 302 - Splašková kanali...'!J35</f>
        <v>0</v>
      </c>
      <c r="AY57" s="122">
        <f>'SO 302 - Splašková kanali...'!J36</f>
        <v>0</v>
      </c>
      <c r="AZ57" s="122">
        <f>'SO 302 - Splašková kanali...'!F33</f>
        <v>0</v>
      </c>
      <c r="BA57" s="122">
        <f>'SO 302 - Splašková kanali...'!F34</f>
        <v>0</v>
      </c>
      <c r="BB57" s="122">
        <f>'SO 302 - Splašková kanali...'!F35</f>
        <v>0</v>
      </c>
      <c r="BC57" s="122">
        <f>'SO 302 - Splašková kanali...'!F36</f>
        <v>0</v>
      </c>
      <c r="BD57" s="124">
        <f>'SO 302 - Splašková kanali...'!F37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303 - Odvodnění komuni...'!J30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 303 - Odvodnění komuni...'!P87</f>
        <v>0</v>
      </c>
      <c r="AV58" s="122">
        <f>'SO 303 - Odvodnění komuni...'!J33</f>
        <v>0</v>
      </c>
      <c r="AW58" s="122">
        <f>'SO 303 - Odvodnění komuni...'!J34</f>
        <v>0</v>
      </c>
      <c r="AX58" s="122">
        <f>'SO 303 - Odvodnění komuni...'!J35</f>
        <v>0</v>
      </c>
      <c r="AY58" s="122">
        <f>'SO 303 - Odvodnění komuni...'!J36</f>
        <v>0</v>
      </c>
      <c r="AZ58" s="122">
        <f>'SO 303 - Odvodnění komuni...'!F33</f>
        <v>0</v>
      </c>
      <c r="BA58" s="122">
        <f>'SO 303 - Odvodnění komuni...'!F34</f>
        <v>0</v>
      </c>
      <c r="BB58" s="122">
        <f>'SO 303 - Odvodnění komuni...'!F35</f>
        <v>0</v>
      </c>
      <c r="BC58" s="122">
        <f>'SO 303 - Odvodnění komuni...'!F36</f>
        <v>0</v>
      </c>
      <c r="BD58" s="124">
        <f>'SO 303 - Odvodnění komuni...'!F37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401 -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'SO 401 - Veřejné osvětlení'!P87</f>
        <v>0</v>
      </c>
      <c r="AV59" s="122">
        <f>'SO 401 - Veřejné osvětlení'!J33</f>
        <v>0</v>
      </c>
      <c r="AW59" s="122">
        <f>'SO 401 - Veřejné osvětlení'!J34</f>
        <v>0</v>
      </c>
      <c r="AX59" s="122">
        <f>'SO 401 - Veřejné osvětlení'!J35</f>
        <v>0</v>
      </c>
      <c r="AY59" s="122">
        <f>'SO 401 - Veřejné osvětlení'!J36</f>
        <v>0</v>
      </c>
      <c r="AZ59" s="122">
        <f>'SO 401 - Veřejné osvětlení'!F33</f>
        <v>0</v>
      </c>
      <c r="BA59" s="122">
        <f>'SO 401 - Veřejné osvětlení'!F34</f>
        <v>0</v>
      </c>
      <c r="BB59" s="122">
        <f>'SO 401 - Veřejné osvětlení'!F35</f>
        <v>0</v>
      </c>
      <c r="BC59" s="122">
        <f>'SO 401 - Veřejné osvětlení'!F36</f>
        <v>0</v>
      </c>
      <c r="BD59" s="124">
        <f>'SO 401 - Veřejné osvětlení'!F37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501 - Výsadba a povýsa...'!J30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'SO 501 - Výsadba a povýsa...'!P86</f>
        <v>0</v>
      </c>
      <c r="AV60" s="122">
        <f>'SO 501 - Výsadba a povýsa...'!J33</f>
        <v>0</v>
      </c>
      <c r="AW60" s="122">
        <f>'SO 501 - Výsadba a povýsa...'!J34</f>
        <v>0</v>
      </c>
      <c r="AX60" s="122">
        <f>'SO 501 - Výsadba a povýsa...'!J35</f>
        <v>0</v>
      </c>
      <c r="AY60" s="122">
        <f>'SO 501 - Výsadba a povýsa...'!J36</f>
        <v>0</v>
      </c>
      <c r="AZ60" s="122">
        <f>'SO 501 - Výsadba a povýsa...'!F33</f>
        <v>0</v>
      </c>
      <c r="BA60" s="122">
        <f>'SO 501 - Výsadba a povýsa...'!F34</f>
        <v>0</v>
      </c>
      <c r="BB60" s="122">
        <f>'SO 501 - Výsadba a povýsa...'!F35</f>
        <v>0</v>
      </c>
      <c r="BC60" s="122">
        <f>'SO 501 - Výsadba a povýsa...'!F36</f>
        <v>0</v>
      </c>
      <c r="BD60" s="124">
        <f>'SO 501 - Výsadba a povýsa...'!F37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'VON - Vedlejší rozpočtové...'!J30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6">
        <v>0</v>
      </c>
      <c r="AT61" s="127">
        <f>ROUND(SUM(AV61:AW61),2)</f>
        <v>0</v>
      </c>
      <c r="AU61" s="128">
        <f>'VON - Vedlejší rozpočtové...'!P86</f>
        <v>0</v>
      </c>
      <c r="AV61" s="127">
        <f>'VON - Vedlejší rozpočtové...'!J33</f>
        <v>0</v>
      </c>
      <c r="AW61" s="127">
        <f>'VON - Vedlejší rozpočtové...'!J34</f>
        <v>0</v>
      </c>
      <c r="AX61" s="127">
        <f>'VON - Vedlejší rozpočtové...'!J35</f>
        <v>0</v>
      </c>
      <c r="AY61" s="127">
        <f>'VON - Vedlejší rozpočtové...'!J36</f>
        <v>0</v>
      </c>
      <c r="AZ61" s="127">
        <f>'VON - Vedlejší rozpočtové...'!F33</f>
        <v>0</v>
      </c>
      <c r="BA61" s="127">
        <f>'VON - Vedlejší rozpočtové...'!F34</f>
        <v>0</v>
      </c>
      <c r="BB61" s="127">
        <f>'VON - Vedlejší rozpočtové...'!F35</f>
        <v>0</v>
      </c>
      <c r="BC61" s="127">
        <f>'VON - Vedlejší rozpočtové...'!F36</f>
        <v>0</v>
      </c>
      <c r="BD61" s="129">
        <f>'VON - Vedlejší rozpočtové...'!F37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+YlawKZj1B/aSklSHWpvRYHnDrtT7scZlOjmr44r93+d9tFzQ7HHDbBEWnlMdzy/Z+T/xdkVJyA5CNrju9nnRA==" hashValue="+6bCEDRz9uoGBp+xaa1bsQJZerR8BHnzZnhcmmiqSW7hXa4Ah8t6H6RDoJJRQBC60vzDncMQT2GCgNFRP7NmB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, 102 - Stavební úp...'!C2" display="/"/>
    <hyperlink ref="A56" location="'SO 301 - Vodovod a vodovo...'!C2" display="/"/>
    <hyperlink ref="A57" location="'SO 302 - Splašková kanali...'!C2" display="/"/>
    <hyperlink ref="A58" location="'SO 303 - Odvodnění komuni...'!C2" display="/"/>
    <hyperlink ref="A59" location="'SO 401 - Veřejné osvětlení'!C2" display="/"/>
    <hyperlink ref="A60" location="'SO 501 - Výsadba a povýsa...'!C2" display="/"/>
    <hyperlink ref="A61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ROUND((SUM(BE86:BE272)),  2)</f>
        <v>0</v>
      </c>
      <c r="G33" s="40"/>
      <c r="H33" s="40"/>
      <c r="I33" s="150">
        <v>0.20999999999999999</v>
      </c>
      <c r="J33" s="149">
        <f>ROUND(((SUM(BE86:BE272))*I33),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ROUND((SUM(BF86:BF272)),  2)</f>
        <v>0</v>
      </c>
      <c r="G34" s="40"/>
      <c r="H34" s="40"/>
      <c r="I34" s="150">
        <v>0.14999999999999999</v>
      </c>
      <c r="J34" s="149">
        <f>ROUND(((SUM(BF86:BF272))*I34),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101, 102 -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J198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J252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J271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101, 102 - Stavební úpravy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1860.0752812699998</v>
      </c>
      <c r="S86" s="98"/>
      <c r="T86" s="188">
        <f>T87</f>
        <v>4759.541588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P88+P129+P136+P198+P252+P271</f>
        <v>0</v>
      </c>
      <c r="Q87" s="198"/>
      <c r="R87" s="199">
        <f>R88+R129+R136+R198+R252+R271</f>
        <v>1860.0752812699998</v>
      </c>
      <c r="S87" s="198"/>
      <c r="T87" s="200">
        <f>T88+T129+T136+T198+T252+T271</f>
        <v>4759.541588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BK88+BK129+BK136+BK198+BK252+BK271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134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SUM(P89:P128)</f>
        <v>0</v>
      </c>
      <c r="Q88" s="198"/>
      <c r="R88" s="199">
        <f>SUM(R89:R128)</f>
        <v>0.88413998999999988</v>
      </c>
      <c r="S88" s="198"/>
      <c r="T88" s="200">
        <f>SUM(T89:T128)</f>
        <v>4759.541588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SUM(BK89:BK128)</f>
        <v>0</v>
      </c>
    </row>
    <row r="89" s="2" customFormat="1" ht="21.75" customHeight="1">
      <c r="A89" s="40"/>
      <c r="B89" s="41"/>
      <c r="C89" s="206" t="s">
        <v>82</v>
      </c>
      <c r="D89" s="206" t="s">
        <v>135</v>
      </c>
      <c r="E89" s="207" t="s">
        <v>136</v>
      </c>
      <c r="F89" s="208" t="s">
        <v>137</v>
      </c>
      <c r="G89" s="209" t="s">
        <v>138</v>
      </c>
      <c r="H89" s="210">
        <v>12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141</v>
      </c>
    </row>
    <row r="90" s="2" customFormat="1" ht="21.75" customHeight="1">
      <c r="A90" s="40"/>
      <c r="B90" s="41"/>
      <c r="C90" s="206" t="s">
        <v>84</v>
      </c>
      <c r="D90" s="206" t="s">
        <v>135</v>
      </c>
      <c r="E90" s="207" t="s">
        <v>142</v>
      </c>
      <c r="F90" s="208" t="s">
        <v>143</v>
      </c>
      <c r="G90" s="209" t="s">
        <v>138</v>
      </c>
      <c r="H90" s="210">
        <v>12</v>
      </c>
      <c r="I90" s="211"/>
      <c r="J90" s="212">
        <f>ROUND(I90*H90,2)</f>
        <v>0</v>
      </c>
      <c r="K90" s="208" t="s">
        <v>139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144</v>
      </c>
    </row>
    <row r="91" s="2" customFormat="1">
      <c r="A91" s="40"/>
      <c r="B91" s="41"/>
      <c r="C91" s="206" t="s">
        <v>145</v>
      </c>
      <c r="D91" s="206" t="s">
        <v>135</v>
      </c>
      <c r="E91" s="207" t="s">
        <v>146</v>
      </c>
      <c r="F91" s="208" t="s">
        <v>147</v>
      </c>
      <c r="G91" s="209" t="s">
        <v>148</v>
      </c>
      <c r="H91" s="210">
        <v>5985.223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0.5</v>
      </c>
      <c r="T91" s="216">
        <f>S91*H91</f>
        <v>2992.6115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149</v>
      </c>
    </row>
    <row r="92" s="2" customFormat="1">
      <c r="A92" s="40"/>
      <c r="B92" s="41"/>
      <c r="C92" s="206" t="s">
        <v>140</v>
      </c>
      <c r="D92" s="206" t="s">
        <v>135</v>
      </c>
      <c r="E92" s="207" t="s">
        <v>150</v>
      </c>
      <c r="F92" s="208" t="s">
        <v>151</v>
      </c>
      <c r="G92" s="209" t="s">
        <v>148</v>
      </c>
      <c r="H92" s="210">
        <v>5985.223</v>
      </c>
      <c r="I92" s="211"/>
      <c r="J92" s="212">
        <f>ROUND(I92*H92,2)</f>
        <v>0</v>
      </c>
      <c r="K92" s="208" t="s">
        <v>139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0.00012999999999999999</v>
      </c>
      <c r="R92" s="215">
        <f>Q92*H92</f>
        <v>0.77807898999999991</v>
      </c>
      <c r="S92" s="215">
        <v>0.25600000000000001</v>
      </c>
      <c r="T92" s="216">
        <f>S92*H92</f>
        <v>1532.2170880000001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140</v>
      </c>
      <c r="AT92" s="217" t="s">
        <v>135</v>
      </c>
      <c r="AU92" s="217" t="s">
        <v>84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152</v>
      </c>
    </row>
    <row r="93" s="13" customFormat="1">
      <c r="A93" s="13"/>
      <c r="B93" s="219"/>
      <c r="C93" s="220"/>
      <c r="D93" s="221" t="s">
        <v>153</v>
      </c>
      <c r="E93" s="222" t="s">
        <v>19</v>
      </c>
      <c r="F93" s="223" t="s">
        <v>154</v>
      </c>
      <c r="G93" s="220"/>
      <c r="H93" s="224">
        <v>6983.223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153</v>
      </c>
      <c r="AU93" s="230" t="s">
        <v>84</v>
      </c>
      <c r="AV93" s="13" t="s">
        <v>84</v>
      </c>
      <c r="AW93" s="13" t="s">
        <v>35</v>
      </c>
      <c r="AX93" s="13" t="s">
        <v>74</v>
      </c>
      <c r="AY93" s="230" t="s">
        <v>133</v>
      </c>
    </row>
    <row r="94" s="13" customFormat="1">
      <c r="A94" s="13"/>
      <c r="B94" s="219"/>
      <c r="C94" s="220"/>
      <c r="D94" s="221" t="s">
        <v>153</v>
      </c>
      <c r="E94" s="222" t="s">
        <v>19</v>
      </c>
      <c r="F94" s="223" t="s">
        <v>155</v>
      </c>
      <c r="G94" s="220"/>
      <c r="H94" s="224">
        <v>-998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153</v>
      </c>
      <c r="AU94" s="230" t="s">
        <v>84</v>
      </c>
      <c r="AV94" s="13" t="s">
        <v>84</v>
      </c>
      <c r="AW94" s="13" t="s">
        <v>35</v>
      </c>
      <c r="AX94" s="13" t="s">
        <v>74</v>
      </c>
      <c r="AY94" s="230" t="s">
        <v>133</v>
      </c>
    </row>
    <row r="95" s="14" customFormat="1">
      <c r="A95" s="14"/>
      <c r="B95" s="231"/>
      <c r="C95" s="232"/>
      <c r="D95" s="221" t="s">
        <v>153</v>
      </c>
      <c r="E95" s="233" t="s">
        <v>19</v>
      </c>
      <c r="F95" s="234" t="s">
        <v>156</v>
      </c>
      <c r="G95" s="232"/>
      <c r="H95" s="235">
        <v>5985.223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153</v>
      </c>
      <c r="AU95" s="241" t="s">
        <v>84</v>
      </c>
      <c r="AV95" s="14" t="s">
        <v>140</v>
      </c>
      <c r="AW95" s="14" t="s">
        <v>35</v>
      </c>
      <c r="AX95" s="14" t="s">
        <v>82</v>
      </c>
      <c r="AY95" s="241" t="s">
        <v>133</v>
      </c>
    </row>
    <row r="96" s="2" customFormat="1">
      <c r="A96" s="40"/>
      <c r="B96" s="41"/>
      <c r="C96" s="206" t="s">
        <v>157</v>
      </c>
      <c r="D96" s="206" t="s">
        <v>135</v>
      </c>
      <c r="E96" s="207" t="s">
        <v>158</v>
      </c>
      <c r="F96" s="208" t="s">
        <v>159</v>
      </c>
      <c r="G96" s="209" t="s">
        <v>160</v>
      </c>
      <c r="H96" s="210">
        <v>639.70000000000005</v>
      </c>
      <c r="I96" s="211"/>
      <c r="J96" s="212">
        <f>ROUND(I96*H96,2)</f>
        <v>0</v>
      </c>
      <c r="K96" s="208" t="s">
        <v>139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0.28999999999999998</v>
      </c>
      <c r="T96" s="216">
        <f>S96*H96</f>
        <v>185.51300000000001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84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161</v>
      </c>
    </row>
    <row r="97" s="2" customFormat="1">
      <c r="A97" s="40"/>
      <c r="B97" s="41"/>
      <c r="C97" s="206" t="s">
        <v>162</v>
      </c>
      <c r="D97" s="206" t="s">
        <v>135</v>
      </c>
      <c r="E97" s="207" t="s">
        <v>163</v>
      </c>
      <c r="F97" s="208" t="s">
        <v>164</v>
      </c>
      <c r="G97" s="209" t="s">
        <v>160</v>
      </c>
      <c r="H97" s="210">
        <v>1230</v>
      </c>
      <c r="I97" s="211"/>
      <c r="J97" s="212">
        <f>ROUND(I97*H97,2)</f>
        <v>0</v>
      </c>
      <c r="K97" s="208" t="s">
        <v>139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0.040000000000000001</v>
      </c>
      <c r="T97" s="216">
        <f>S97*H97</f>
        <v>49.200000000000003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84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165</v>
      </c>
    </row>
    <row r="98" s="13" customFormat="1">
      <c r="A98" s="13"/>
      <c r="B98" s="219"/>
      <c r="C98" s="220"/>
      <c r="D98" s="221" t="s">
        <v>153</v>
      </c>
      <c r="E98" s="222" t="s">
        <v>19</v>
      </c>
      <c r="F98" s="223" t="s">
        <v>166</v>
      </c>
      <c r="G98" s="220"/>
      <c r="H98" s="224">
        <v>650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153</v>
      </c>
      <c r="AU98" s="230" t="s">
        <v>84</v>
      </c>
      <c r="AV98" s="13" t="s">
        <v>84</v>
      </c>
      <c r="AW98" s="13" t="s">
        <v>35</v>
      </c>
      <c r="AX98" s="13" t="s">
        <v>74</v>
      </c>
      <c r="AY98" s="230" t="s">
        <v>133</v>
      </c>
    </row>
    <row r="99" s="13" customFormat="1">
      <c r="A99" s="13"/>
      <c r="B99" s="219"/>
      <c r="C99" s="220"/>
      <c r="D99" s="221" t="s">
        <v>153</v>
      </c>
      <c r="E99" s="222" t="s">
        <v>19</v>
      </c>
      <c r="F99" s="223" t="s">
        <v>167</v>
      </c>
      <c r="G99" s="220"/>
      <c r="H99" s="224">
        <v>580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153</v>
      </c>
      <c r="AU99" s="230" t="s">
        <v>84</v>
      </c>
      <c r="AV99" s="13" t="s">
        <v>84</v>
      </c>
      <c r="AW99" s="13" t="s">
        <v>35</v>
      </c>
      <c r="AX99" s="13" t="s">
        <v>74</v>
      </c>
      <c r="AY99" s="230" t="s">
        <v>133</v>
      </c>
    </row>
    <row r="100" s="14" customFormat="1">
      <c r="A100" s="14"/>
      <c r="B100" s="231"/>
      <c r="C100" s="232"/>
      <c r="D100" s="221" t="s">
        <v>153</v>
      </c>
      <c r="E100" s="233" t="s">
        <v>19</v>
      </c>
      <c r="F100" s="234" t="s">
        <v>156</v>
      </c>
      <c r="G100" s="232"/>
      <c r="H100" s="235">
        <v>1230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153</v>
      </c>
      <c r="AU100" s="241" t="s">
        <v>84</v>
      </c>
      <c r="AV100" s="14" t="s">
        <v>140</v>
      </c>
      <c r="AW100" s="14" t="s">
        <v>35</v>
      </c>
      <c r="AX100" s="14" t="s">
        <v>82</v>
      </c>
      <c r="AY100" s="241" t="s">
        <v>133</v>
      </c>
    </row>
    <row r="101" s="2" customFormat="1" ht="16.5" customHeight="1">
      <c r="A101" s="40"/>
      <c r="B101" s="41"/>
      <c r="C101" s="206" t="s">
        <v>168</v>
      </c>
      <c r="D101" s="206" t="s">
        <v>135</v>
      </c>
      <c r="E101" s="207" t="s">
        <v>169</v>
      </c>
      <c r="F101" s="208" t="s">
        <v>170</v>
      </c>
      <c r="G101" s="209" t="s">
        <v>148</v>
      </c>
      <c r="H101" s="210">
        <v>998</v>
      </c>
      <c r="I101" s="211"/>
      <c r="J101" s="212">
        <f>ROUND(I101*H101,2)</f>
        <v>0</v>
      </c>
      <c r="K101" s="208" t="s">
        <v>139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84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171</v>
      </c>
    </row>
    <row r="102" s="13" customFormat="1">
      <c r="A102" s="13"/>
      <c r="B102" s="219"/>
      <c r="C102" s="220"/>
      <c r="D102" s="221" t="s">
        <v>153</v>
      </c>
      <c r="E102" s="222" t="s">
        <v>19</v>
      </c>
      <c r="F102" s="223" t="s">
        <v>166</v>
      </c>
      <c r="G102" s="220"/>
      <c r="H102" s="224">
        <v>650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153</v>
      </c>
      <c r="AU102" s="230" t="s">
        <v>84</v>
      </c>
      <c r="AV102" s="13" t="s">
        <v>84</v>
      </c>
      <c r="AW102" s="13" t="s">
        <v>35</v>
      </c>
      <c r="AX102" s="13" t="s">
        <v>74</v>
      </c>
      <c r="AY102" s="230" t="s">
        <v>133</v>
      </c>
    </row>
    <row r="103" s="13" customFormat="1">
      <c r="A103" s="13"/>
      <c r="B103" s="219"/>
      <c r="C103" s="220"/>
      <c r="D103" s="221" t="s">
        <v>153</v>
      </c>
      <c r="E103" s="222" t="s">
        <v>19</v>
      </c>
      <c r="F103" s="223" t="s">
        <v>167</v>
      </c>
      <c r="G103" s="220"/>
      <c r="H103" s="224">
        <v>580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153</v>
      </c>
      <c r="AU103" s="230" t="s">
        <v>84</v>
      </c>
      <c r="AV103" s="13" t="s">
        <v>84</v>
      </c>
      <c r="AW103" s="13" t="s">
        <v>35</v>
      </c>
      <c r="AX103" s="13" t="s">
        <v>74</v>
      </c>
      <c r="AY103" s="230" t="s">
        <v>133</v>
      </c>
    </row>
    <row r="104" s="13" customFormat="1">
      <c r="A104" s="13"/>
      <c r="B104" s="219"/>
      <c r="C104" s="220"/>
      <c r="D104" s="221" t="s">
        <v>153</v>
      </c>
      <c r="E104" s="222" t="s">
        <v>19</v>
      </c>
      <c r="F104" s="223" t="s">
        <v>172</v>
      </c>
      <c r="G104" s="220"/>
      <c r="H104" s="224">
        <v>-232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153</v>
      </c>
      <c r="AU104" s="230" t="s">
        <v>84</v>
      </c>
      <c r="AV104" s="13" t="s">
        <v>84</v>
      </c>
      <c r="AW104" s="13" t="s">
        <v>35</v>
      </c>
      <c r="AX104" s="13" t="s">
        <v>74</v>
      </c>
      <c r="AY104" s="230" t="s">
        <v>133</v>
      </c>
    </row>
    <row r="105" s="14" customFormat="1">
      <c r="A105" s="14"/>
      <c r="B105" s="231"/>
      <c r="C105" s="232"/>
      <c r="D105" s="221" t="s">
        <v>153</v>
      </c>
      <c r="E105" s="233" t="s">
        <v>19</v>
      </c>
      <c r="F105" s="234" t="s">
        <v>156</v>
      </c>
      <c r="G105" s="232"/>
      <c r="H105" s="235">
        <v>998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153</v>
      </c>
      <c r="AU105" s="241" t="s">
        <v>84</v>
      </c>
      <c r="AV105" s="14" t="s">
        <v>140</v>
      </c>
      <c r="AW105" s="14" t="s">
        <v>35</v>
      </c>
      <c r="AX105" s="14" t="s">
        <v>82</v>
      </c>
      <c r="AY105" s="241" t="s">
        <v>133</v>
      </c>
    </row>
    <row r="106" s="2" customFormat="1">
      <c r="A106" s="40"/>
      <c r="B106" s="41"/>
      <c r="C106" s="206" t="s">
        <v>173</v>
      </c>
      <c r="D106" s="206" t="s">
        <v>135</v>
      </c>
      <c r="E106" s="207" t="s">
        <v>174</v>
      </c>
      <c r="F106" s="208" t="s">
        <v>175</v>
      </c>
      <c r="G106" s="209" t="s">
        <v>176</v>
      </c>
      <c r="H106" s="210">
        <v>1882.8440000000001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84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177</v>
      </c>
    </row>
    <row r="107" s="15" customFormat="1">
      <c r="A107" s="15"/>
      <c r="B107" s="242"/>
      <c r="C107" s="243"/>
      <c r="D107" s="221" t="s">
        <v>153</v>
      </c>
      <c r="E107" s="244" t="s">
        <v>19</v>
      </c>
      <c r="F107" s="245" t="s">
        <v>178</v>
      </c>
      <c r="G107" s="243"/>
      <c r="H107" s="244" t="s">
        <v>19</v>
      </c>
      <c r="I107" s="246"/>
      <c r="J107" s="243"/>
      <c r="K107" s="243"/>
      <c r="L107" s="247"/>
      <c r="M107" s="248"/>
      <c r="N107" s="249"/>
      <c r="O107" s="249"/>
      <c r="P107" s="249"/>
      <c r="Q107" s="249"/>
      <c r="R107" s="249"/>
      <c r="S107" s="249"/>
      <c r="T107" s="25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1" t="s">
        <v>153</v>
      </c>
      <c r="AU107" s="251" t="s">
        <v>84</v>
      </c>
      <c r="AV107" s="15" t="s">
        <v>82</v>
      </c>
      <c r="AW107" s="15" t="s">
        <v>35</v>
      </c>
      <c r="AX107" s="15" t="s">
        <v>74</v>
      </c>
      <c r="AY107" s="251" t="s">
        <v>133</v>
      </c>
    </row>
    <row r="108" s="13" customFormat="1">
      <c r="A108" s="13"/>
      <c r="B108" s="219"/>
      <c r="C108" s="220"/>
      <c r="D108" s="221" t="s">
        <v>153</v>
      </c>
      <c r="E108" s="222" t="s">
        <v>19</v>
      </c>
      <c r="F108" s="223" t="s">
        <v>179</v>
      </c>
      <c r="G108" s="220"/>
      <c r="H108" s="224">
        <v>1882.8440000000001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153</v>
      </c>
      <c r="AU108" s="230" t="s">
        <v>84</v>
      </c>
      <c r="AV108" s="13" t="s">
        <v>84</v>
      </c>
      <c r="AW108" s="13" t="s">
        <v>35</v>
      </c>
      <c r="AX108" s="13" t="s">
        <v>74</v>
      </c>
      <c r="AY108" s="230" t="s">
        <v>133</v>
      </c>
    </row>
    <row r="109" s="14" customFormat="1">
      <c r="A109" s="14"/>
      <c r="B109" s="231"/>
      <c r="C109" s="232"/>
      <c r="D109" s="221" t="s">
        <v>153</v>
      </c>
      <c r="E109" s="233" t="s">
        <v>19</v>
      </c>
      <c r="F109" s="234" t="s">
        <v>156</v>
      </c>
      <c r="G109" s="232"/>
      <c r="H109" s="235">
        <v>1882.8440000000001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153</v>
      </c>
      <c r="AU109" s="241" t="s">
        <v>84</v>
      </c>
      <c r="AV109" s="14" t="s">
        <v>140</v>
      </c>
      <c r="AW109" s="14" t="s">
        <v>35</v>
      </c>
      <c r="AX109" s="14" t="s">
        <v>82</v>
      </c>
      <c r="AY109" s="241" t="s">
        <v>133</v>
      </c>
    </row>
    <row r="110" s="2" customFormat="1" ht="16.5" customHeight="1">
      <c r="A110" s="40"/>
      <c r="B110" s="41"/>
      <c r="C110" s="206" t="s">
        <v>180</v>
      </c>
      <c r="D110" s="206" t="s">
        <v>135</v>
      </c>
      <c r="E110" s="207" t="s">
        <v>181</v>
      </c>
      <c r="F110" s="208" t="s">
        <v>182</v>
      </c>
      <c r="G110" s="209" t="s">
        <v>148</v>
      </c>
      <c r="H110" s="210">
        <v>6276.1480000000001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183</v>
      </c>
    </row>
    <row r="111" s="15" customFormat="1">
      <c r="A111" s="15"/>
      <c r="B111" s="242"/>
      <c r="C111" s="243"/>
      <c r="D111" s="221" t="s">
        <v>153</v>
      </c>
      <c r="E111" s="244" t="s">
        <v>19</v>
      </c>
      <c r="F111" s="245" t="s">
        <v>178</v>
      </c>
      <c r="G111" s="243"/>
      <c r="H111" s="244" t="s">
        <v>19</v>
      </c>
      <c r="I111" s="246"/>
      <c r="J111" s="243"/>
      <c r="K111" s="243"/>
      <c r="L111" s="247"/>
      <c r="M111" s="248"/>
      <c r="N111" s="249"/>
      <c r="O111" s="249"/>
      <c r="P111" s="249"/>
      <c r="Q111" s="249"/>
      <c r="R111" s="249"/>
      <c r="S111" s="249"/>
      <c r="T111" s="25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1" t="s">
        <v>153</v>
      </c>
      <c r="AU111" s="251" t="s">
        <v>84</v>
      </c>
      <c r="AV111" s="15" t="s">
        <v>82</v>
      </c>
      <c r="AW111" s="15" t="s">
        <v>35</v>
      </c>
      <c r="AX111" s="15" t="s">
        <v>74</v>
      </c>
      <c r="AY111" s="251" t="s">
        <v>133</v>
      </c>
    </row>
    <row r="112" s="13" customFormat="1">
      <c r="A112" s="13"/>
      <c r="B112" s="219"/>
      <c r="C112" s="220"/>
      <c r="D112" s="221" t="s">
        <v>153</v>
      </c>
      <c r="E112" s="222" t="s">
        <v>19</v>
      </c>
      <c r="F112" s="223" t="s">
        <v>184</v>
      </c>
      <c r="G112" s="220"/>
      <c r="H112" s="224">
        <v>6276.1480000000001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153</v>
      </c>
      <c r="AU112" s="230" t="s">
        <v>84</v>
      </c>
      <c r="AV112" s="13" t="s">
        <v>84</v>
      </c>
      <c r="AW112" s="13" t="s">
        <v>35</v>
      </c>
      <c r="AX112" s="13" t="s">
        <v>74</v>
      </c>
      <c r="AY112" s="230" t="s">
        <v>133</v>
      </c>
    </row>
    <row r="113" s="14" customFormat="1">
      <c r="A113" s="14"/>
      <c r="B113" s="231"/>
      <c r="C113" s="232"/>
      <c r="D113" s="221" t="s">
        <v>153</v>
      </c>
      <c r="E113" s="233" t="s">
        <v>19</v>
      </c>
      <c r="F113" s="234" t="s">
        <v>156</v>
      </c>
      <c r="G113" s="232"/>
      <c r="H113" s="235">
        <v>6276.1480000000001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153</v>
      </c>
      <c r="AU113" s="241" t="s">
        <v>84</v>
      </c>
      <c r="AV113" s="14" t="s">
        <v>140</v>
      </c>
      <c r="AW113" s="14" t="s">
        <v>35</v>
      </c>
      <c r="AX113" s="14" t="s">
        <v>82</v>
      </c>
      <c r="AY113" s="241" t="s">
        <v>133</v>
      </c>
    </row>
    <row r="114" s="2" customFormat="1">
      <c r="A114" s="40"/>
      <c r="B114" s="41"/>
      <c r="C114" s="206" t="s">
        <v>185</v>
      </c>
      <c r="D114" s="206" t="s">
        <v>135</v>
      </c>
      <c r="E114" s="207" t="s">
        <v>186</v>
      </c>
      <c r="F114" s="208" t="s">
        <v>187</v>
      </c>
      <c r="G114" s="209" t="s">
        <v>148</v>
      </c>
      <c r="H114" s="210">
        <v>707.07500000000005</v>
      </c>
      <c r="I114" s="211"/>
      <c r="J114" s="212">
        <f>ROUND(I114*H114,2)</f>
        <v>0</v>
      </c>
      <c r="K114" s="208" t="s">
        <v>139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84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140</v>
      </c>
      <c r="BM114" s="217" t="s">
        <v>188</v>
      </c>
    </row>
    <row r="115" s="2" customFormat="1" ht="16.5" customHeight="1">
      <c r="A115" s="40"/>
      <c r="B115" s="41"/>
      <c r="C115" s="252" t="s">
        <v>189</v>
      </c>
      <c r="D115" s="252" t="s">
        <v>190</v>
      </c>
      <c r="E115" s="253" t="s">
        <v>191</v>
      </c>
      <c r="F115" s="254" t="s">
        <v>192</v>
      </c>
      <c r="G115" s="255" t="s">
        <v>193</v>
      </c>
      <c r="H115" s="256">
        <v>106.06100000000001</v>
      </c>
      <c r="I115" s="257"/>
      <c r="J115" s="258">
        <f>ROUND(I115*H115,2)</f>
        <v>0</v>
      </c>
      <c r="K115" s="254" t="s">
        <v>139</v>
      </c>
      <c r="L115" s="259"/>
      <c r="M115" s="260" t="s">
        <v>19</v>
      </c>
      <c r="N115" s="261" t="s">
        <v>45</v>
      </c>
      <c r="O115" s="86"/>
      <c r="P115" s="215">
        <f>O115*H115</f>
        <v>0</v>
      </c>
      <c r="Q115" s="215">
        <v>0.001</v>
      </c>
      <c r="R115" s="215">
        <f>Q115*H115</f>
        <v>0.106061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173</v>
      </c>
      <c r="AT115" s="217" t="s">
        <v>190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194</v>
      </c>
    </row>
    <row r="116" s="13" customFormat="1">
      <c r="A116" s="13"/>
      <c r="B116" s="219"/>
      <c r="C116" s="220"/>
      <c r="D116" s="221" t="s">
        <v>153</v>
      </c>
      <c r="E116" s="222" t="s">
        <v>19</v>
      </c>
      <c r="F116" s="223" t="s">
        <v>195</v>
      </c>
      <c r="G116" s="220"/>
      <c r="H116" s="224">
        <v>106.06100000000001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153</v>
      </c>
      <c r="AU116" s="230" t="s">
        <v>84</v>
      </c>
      <c r="AV116" s="13" t="s">
        <v>84</v>
      </c>
      <c r="AW116" s="13" t="s">
        <v>35</v>
      </c>
      <c r="AX116" s="13" t="s">
        <v>82</v>
      </c>
      <c r="AY116" s="230" t="s">
        <v>133</v>
      </c>
    </row>
    <row r="117" s="2" customFormat="1" ht="33" customHeight="1">
      <c r="A117" s="40"/>
      <c r="B117" s="41"/>
      <c r="C117" s="206" t="s">
        <v>196</v>
      </c>
      <c r="D117" s="206" t="s">
        <v>135</v>
      </c>
      <c r="E117" s="207" t="s">
        <v>197</v>
      </c>
      <c r="F117" s="208" t="s">
        <v>198</v>
      </c>
      <c r="G117" s="209" t="s">
        <v>148</v>
      </c>
      <c r="H117" s="210">
        <v>707.07500000000005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84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199</v>
      </c>
    </row>
    <row r="118" s="13" customFormat="1">
      <c r="A118" s="13"/>
      <c r="B118" s="219"/>
      <c r="C118" s="220"/>
      <c r="D118" s="221" t="s">
        <v>153</v>
      </c>
      <c r="E118" s="222" t="s">
        <v>19</v>
      </c>
      <c r="F118" s="223" t="s">
        <v>200</v>
      </c>
      <c r="G118" s="220"/>
      <c r="H118" s="224">
        <v>707.07500000000005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153</v>
      </c>
      <c r="AU118" s="230" t="s">
        <v>84</v>
      </c>
      <c r="AV118" s="13" t="s">
        <v>84</v>
      </c>
      <c r="AW118" s="13" t="s">
        <v>35</v>
      </c>
      <c r="AX118" s="13" t="s">
        <v>74</v>
      </c>
      <c r="AY118" s="230" t="s">
        <v>133</v>
      </c>
    </row>
    <row r="119" s="14" customFormat="1">
      <c r="A119" s="14"/>
      <c r="B119" s="231"/>
      <c r="C119" s="232"/>
      <c r="D119" s="221" t="s">
        <v>153</v>
      </c>
      <c r="E119" s="233" t="s">
        <v>19</v>
      </c>
      <c r="F119" s="234" t="s">
        <v>156</v>
      </c>
      <c r="G119" s="232"/>
      <c r="H119" s="235">
        <v>707.07500000000005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153</v>
      </c>
      <c r="AU119" s="241" t="s">
        <v>84</v>
      </c>
      <c r="AV119" s="14" t="s">
        <v>140</v>
      </c>
      <c r="AW119" s="14" t="s">
        <v>35</v>
      </c>
      <c r="AX119" s="14" t="s">
        <v>82</v>
      </c>
      <c r="AY119" s="241" t="s">
        <v>133</v>
      </c>
    </row>
    <row r="120" s="2" customFormat="1">
      <c r="A120" s="40"/>
      <c r="B120" s="41"/>
      <c r="C120" s="206" t="s">
        <v>201</v>
      </c>
      <c r="D120" s="206" t="s">
        <v>135</v>
      </c>
      <c r="E120" s="207" t="s">
        <v>202</v>
      </c>
      <c r="F120" s="208" t="s">
        <v>203</v>
      </c>
      <c r="G120" s="209" t="s">
        <v>148</v>
      </c>
      <c r="H120" s="210">
        <v>707.07500000000005</v>
      </c>
      <c r="I120" s="211"/>
      <c r="J120" s="212">
        <f>ROUND(I120*H120,2)</f>
        <v>0</v>
      </c>
      <c r="K120" s="208" t="s">
        <v>139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84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140</v>
      </c>
      <c r="BM120" s="217" t="s">
        <v>204</v>
      </c>
    </row>
    <row r="121" s="13" customFormat="1">
      <c r="A121" s="13"/>
      <c r="B121" s="219"/>
      <c r="C121" s="220"/>
      <c r="D121" s="221" t="s">
        <v>153</v>
      </c>
      <c r="E121" s="222" t="s">
        <v>19</v>
      </c>
      <c r="F121" s="223" t="s">
        <v>205</v>
      </c>
      <c r="G121" s="220"/>
      <c r="H121" s="224">
        <v>496.125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153</v>
      </c>
      <c r="AU121" s="230" t="s">
        <v>84</v>
      </c>
      <c r="AV121" s="13" t="s">
        <v>84</v>
      </c>
      <c r="AW121" s="13" t="s">
        <v>35</v>
      </c>
      <c r="AX121" s="13" t="s">
        <v>74</v>
      </c>
      <c r="AY121" s="230" t="s">
        <v>133</v>
      </c>
    </row>
    <row r="122" s="13" customFormat="1">
      <c r="A122" s="13"/>
      <c r="B122" s="219"/>
      <c r="C122" s="220"/>
      <c r="D122" s="221" t="s">
        <v>153</v>
      </c>
      <c r="E122" s="222" t="s">
        <v>19</v>
      </c>
      <c r="F122" s="223" t="s">
        <v>206</v>
      </c>
      <c r="G122" s="220"/>
      <c r="H122" s="224">
        <v>91.450000000000003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153</v>
      </c>
      <c r="AU122" s="230" t="s">
        <v>84</v>
      </c>
      <c r="AV122" s="13" t="s">
        <v>84</v>
      </c>
      <c r="AW122" s="13" t="s">
        <v>35</v>
      </c>
      <c r="AX122" s="13" t="s">
        <v>74</v>
      </c>
      <c r="AY122" s="230" t="s">
        <v>133</v>
      </c>
    </row>
    <row r="123" s="13" customFormat="1">
      <c r="A123" s="13"/>
      <c r="B123" s="219"/>
      <c r="C123" s="220"/>
      <c r="D123" s="221" t="s">
        <v>153</v>
      </c>
      <c r="E123" s="222" t="s">
        <v>19</v>
      </c>
      <c r="F123" s="223" t="s">
        <v>207</v>
      </c>
      <c r="G123" s="220"/>
      <c r="H123" s="224">
        <v>37.5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153</v>
      </c>
      <c r="AU123" s="230" t="s">
        <v>84</v>
      </c>
      <c r="AV123" s="13" t="s">
        <v>84</v>
      </c>
      <c r="AW123" s="13" t="s">
        <v>35</v>
      </c>
      <c r="AX123" s="13" t="s">
        <v>74</v>
      </c>
      <c r="AY123" s="230" t="s">
        <v>133</v>
      </c>
    </row>
    <row r="124" s="13" customFormat="1">
      <c r="A124" s="13"/>
      <c r="B124" s="219"/>
      <c r="C124" s="220"/>
      <c r="D124" s="221" t="s">
        <v>153</v>
      </c>
      <c r="E124" s="222" t="s">
        <v>19</v>
      </c>
      <c r="F124" s="223" t="s">
        <v>208</v>
      </c>
      <c r="G124" s="220"/>
      <c r="H124" s="224">
        <v>26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153</v>
      </c>
      <c r="AU124" s="230" t="s">
        <v>84</v>
      </c>
      <c r="AV124" s="13" t="s">
        <v>84</v>
      </c>
      <c r="AW124" s="13" t="s">
        <v>35</v>
      </c>
      <c r="AX124" s="13" t="s">
        <v>74</v>
      </c>
      <c r="AY124" s="230" t="s">
        <v>133</v>
      </c>
    </row>
    <row r="125" s="13" customFormat="1">
      <c r="A125" s="13"/>
      <c r="B125" s="219"/>
      <c r="C125" s="220"/>
      <c r="D125" s="221" t="s">
        <v>153</v>
      </c>
      <c r="E125" s="222" t="s">
        <v>19</v>
      </c>
      <c r="F125" s="223" t="s">
        <v>209</v>
      </c>
      <c r="G125" s="220"/>
      <c r="H125" s="224">
        <v>40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153</v>
      </c>
      <c r="AU125" s="230" t="s">
        <v>84</v>
      </c>
      <c r="AV125" s="13" t="s">
        <v>84</v>
      </c>
      <c r="AW125" s="13" t="s">
        <v>35</v>
      </c>
      <c r="AX125" s="13" t="s">
        <v>74</v>
      </c>
      <c r="AY125" s="230" t="s">
        <v>133</v>
      </c>
    </row>
    <row r="126" s="13" customFormat="1">
      <c r="A126" s="13"/>
      <c r="B126" s="219"/>
      <c r="C126" s="220"/>
      <c r="D126" s="221" t="s">
        <v>153</v>
      </c>
      <c r="E126" s="222" t="s">
        <v>19</v>
      </c>
      <c r="F126" s="223" t="s">
        <v>210</v>
      </c>
      <c r="G126" s="220"/>
      <c r="H126" s="224">
        <v>6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153</v>
      </c>
      <c r="AU126" s="230" t="s">
        <v>84</v>
      </c>
      <c r="AV126" s="13" t="s">
        <v>84</v>
      </c>
      <c r="AW126" s="13" t="s">
        <v>35</v>
      </c>
      <c r="AX126" s="13" t="s">
        <v>74</v>
      </c>
      <c r="AY126" s="230" t="s">
        <v>133</v>
      </c>
    </row>
    <row r="127" s="13" customFormat="1">
      <c r="A127" s="13"/>
      <c r="B127" s="219"/>
      <c r="C127" s="220"/>
      <c r="D127" s="221" t="s">
        <v>153</v>
      </c>
      <c r="E127" s="222" t="s">
        <v>19</v>
      </c>
      <c r="F127" s="223" t="s">
        <v>211</v>
      </c>
      <c r="G127" s="220"/>
      <c r="H127" s="224">
        <v>10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153</v>
      </c>
      <c r="AU127" s="230" t="s">
        <v>84</v>
      </c>
      <c r="AV127" s="13" t="s">
        <v>84</v>
      </c>
      <c r="AW127" s="13" t="s">
        <v>35</v>
      </c>
      <c r="AX127" s="13" t="s">
        <v>74</v>
      </c>
      <c r="AY127" s="230" t="s">
        <v>133</v>
      </c>
    </row>
    <row r="128" s="14" customFormat="1">
      <c r="A128" s="14"/>
      <c r="B128" s="231"/>
      <c r="C128" s="232"/>
      <c r="D128" s="221" t="s">
        <v>153</v>
      </c>
      <c r="E128" s="233" t="s">
        <v>19</v>
      </c>
      <c r="F128" s="234" t="s">
        <v>156</v>
      </c>
      <c r="G128" s="232"/>
      <c r="H128" s="235">
        <v>707.07500000000005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153</v>
      </c>
      <c r="AU128" s="241" t="s">
        <v>84</v>
      </c>
      <c r="AV128" s="14" t="s">
        <v>140</v>
      </c>
      <c r="AW128" s="14" t="s">
        <v>35</v>
      </c>
      <c r="AX128" s="14" t="s">
        <v>82</v>
      </c>
      <c r="AY128" s="241" t="s">
        <v>133</v>
      </c>
    </row>
    <row r="129" s="12" customFormat="1" ht="22.8" customHeight="1">
      <c r="A129" s="12"/>
      <c r="B129" s="190"/>
      <c r="C129" s="191"/>
      <c r="D129" s="192" t="s">
        <v>73</v>
      </c>
      <c r="E129" s="204" t="s">
        <v>84</v>
      </c>
      <c r="F129" s="204" t="s">
        <v>212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SUM(P130:P135)</f>
        <v>0</v>
      </c>
      <c r="Q129" s="198"/>
      <c r="R129" s="199">
        <f>SUM(R130:R135)</f>
        <v>2.9497896199999998</v>
      </c>
      <c r="S129" s="198"/>
      <c r="T129" s="20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82</v>
      </c>
      <c r="AT129" s="202" t="s">
        <v>73</v>
      </c>
      <c r="AU129" s="202" t="s">
        <v>82</v>
      </c>
      <c r="AY129" s="201" t="s">
        <v>133</v>
      </c>
      <c r="BK129" s="203">
        <f>SUM(BK130:BK135)</f>
        <v>0</v>
      </c>
    </row>
    <row r="130" s="2" customFormat="1">
      <c r="A130" s="40"/>
      <c r="B130" s="41"/>
      <c r="C130" s="206" t="s">
        <v>213</v>
      </c>
      <c r="D130" s="206" t="s">
        <v>135</v>
      </c>
      <c r="E130" s="207" t="s">
        <v>214</v>
      </c>
      <c r="F130" s="208" t="s">
        <v>215</v>
      </c>
      <c r="G130" s="209" t="s">
        <v>148</v>
      </c>
      <c r="H130" s="210">
        <v>6276.1480000000001</v>
      </c>
      <c r="I130" s="211"/>
      <c r="J130" s="212">
        <f>ROUND(I130*H130,2)</f>
        <v>0</v>
      </c>
      <c r="K130" s="208" t="s">
        <v>139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0.00013999999999999999</v>
      </c>
      <c r="R130" s="215">
        <f>Q130*H130</f>
        <v>0.87866071999999995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84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140</v>
      </c>
      <c r="BM130" s="217" t="s">
        <v>216</v>
      </c>
    </row>
    <row r="131" s="15" customFormat="1">
      <c r="A131" s="15"/>
      <c r="B131" s="242"/>
      <c r="C131" s="243"/>
      <c r="D131" s="221" t="s">
        <v>153</v>
      </c>
      <c r="E131" s="244" t="s">
        <v>19</v>
      </c>
      <c r="F131" s="245" t="s">
        <v>178</v>
      </c>
      <c r="G131" s="243"/>
      <c r="H131" s="244" t="s">
        <v>19</v>
      </c>
      <c r="I131" s="246"/>
      <c r="J131" s="243"/>
      <c r="K131" s="243"/>
      <c r="L131" s="247"/>
      <c r="M131" s="248"/>
      <c r="N131" s="249"/>
      <c r="O131" s="249"/>
      <c r="P131" s="249"/>
      <c r="Q131" s="249"/>
      <c r="R131" s="249"/>
      <c r="S131" s="249"/>
      <c r="T131" s="25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1" t="s">
        <v>153</v>
      </c>
      <c r="AU131" s="251" t="s">
        <v>84</v>
      </c>
      <c r="AV131" s="15" t="s">
        <v>82</v>
      </c>
      <c r="AW131" s="15" t="s">
        <v>35</v>
      </c>
      <c r="AX131" s="15" t="s">
        <v>74</v>
      </c>
      <c r="AY131" s="251" t="s">
        <v>133</v>
      </c>
    </row>
    <row r="132" s="13" customFormat="1">
      <c r="A132" s="13"/>
      <c r="B132" s="219"/>
      <c r="C132" s="220"/>
      <c r="D132" s="221" t="s">
        <v>153</v>
      </c>
      <c r="E132" s="222" t="s">
        <v>19</v>
      </c>
      <c r="F132" s="223" t="s">
        <v>184</v>
      </c>
      <c r="G132" s="220"/>
      <c r="H132" s="224">
        <v>6276.1480000000001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153</v>
      </c>
      <c r="AU132" s="230" t="s">
        <v>84</v>
      </c>
      <c r="AV132" s="13" t="s">
        <v>84</v>
      </c>
      <c r="AW132" s="13" t="s">
        <v>35</v>
      </c>
      <c r="AX132" s="13" t="s">
        <v>74</v>
      </c>
      <c r="AY132" s="230" t="s">
        <v>133</v>
      </c>
    </row>
    <row r="133" s="14" customFormat="1">
      <c r="A133" s="14"/>
      <c r="B133" s="231"/>
      <c r="C133" s="232"/>
      <c r="D133" s="221" t="s">
        <v>153</v>
      </c>
      <c r="E133" s="233" t="s">
        <v>19</v>
      </c>
      <c r="F133" s="234" t="s">
        <v>156</v>
      </c>
      <c r="G133" s="232"/>
      <c r="H133" s="235">
        <v>6276.1480000000001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153</v>
      </c>
      <c r="AU133" s="241" t="s">
        <v>84</v>
      </c>
      <c r="AV133" s="14" t="s">
        <v>140</v>
      </c>
      <c r="AW133" s="14" t="s">
        <v>35</v>
      </c>
      <c r="AX133" s="14" t="s">
        <v>82</v>
      </c>
      <c r="AY133" s="241" t="s">
        <v>133</v>
      </c>
    </row>
    <row r="134" s="2" customFormat="1" ht="16.5" customHeight="1">
      <c r="A134" s="40"/>
      <c r="B134" s="41"/>
      <c r="C134" s="252" t="s">
        <v>8</v>
      </c>
      <c r="D134" s="252" t="s">
        <v>190</v>
      </c>
      <c r="E134" s="253" t="s">
        <v>217</v>
      </c>
      <c r="F134" s="254" t="s">
        <v>218</v>
      </c>
      <c r="G134" s="255" t="s">
        <v>148</v>
      </c>
      <c r="H134" s="256">
        <v>6903.7629999999999</v>
      </c>
      <c r="I134" s="257"/>
      <c r="J134" s="258">
        <f>ROUND(I134*H134,2)</f>
        <v>0</v>
      </c>
      <c r="K134" s="254" t="s">
        <v>139</v>
      </c>
      <c r="L134" s="259"/>
      <c r="M134" s="260" t="s">
        <v>19</v>
      </c>
      <c r="N134" s="261" t="s">
        <v>45</v>
      </c>
      <c r="O134" s="86"/>
      <c r="P134" s="215">
        <f>O134*H134</f>
        <v>0</v>
      </c>
      <c r="Q134" s="215">
        <v>0.00029999999999999997</v>
      </c>
      <c r="R134" s="215">
        <f>Q134*H134</f>
        <v>2.0711288999999997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173</v>
      </c>
      <c r="AT134" s="217" t="s">
        <v>190</v>
      </c>
      <c r="AU134" s="217" t="s">
        <v>84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219</v>
      </c>
    </row>
    <row r="135" s="13" customFormat="1">
      <c r="A135" s="13"/>
      <c r="B135" s="219"/>
      <c r="C135" s="220"/>
      <c r="D135" s="221" t="s">
        <v>153</v>
      </c>
      <c r="E135" s="220"/>
      <c r="F135" s="223" t="s">
        <v>220</v>
      </c>
      <c r="G135" s="220"/>
      <c r="H135" s="224">
        <v>6903.7629999999999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153</v>
      </c>
      <c r="AU135" s="230" t="s">
        <v>84</v>
      </c>
      <c r="AV135" s="13" t="s">
        <v>84</v>
      </c>
      <c r="AW135" s="13" t="s">
        <v>4</v>
      </c>
      <c r="AX135" s="13" t="s">
        <v>82</v>
      </c>
      <c r="AY135" s="230" t="s">
        <v>133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157</v>
      </c>
      <c r="F136" s="204" t="s">
        <v>221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SUM(P137:P197)</f>
        <v>0</v>
      </c>
      <c r="Q136" s="198"/>
      <c r="R136" s="199">
        <f>SUM(R137:R197)</f>
        <v>1511.0393841599998</v>
      </c>
      <c r="S136" s="198"/>
      <c r="T136" s="200">
        <f>SUM(T137:T197)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82</v>
      </c>
      <c r="AT136" s="202" t="s">
        <v>73</v>
      </c>
      <c r="AU136" s="202" t="s">
        <v>82</v>
      </c>
      <c r="AY136" s="201" t="s">
        <v>133</v>
      </c>
      <c r="BK136" s="203">
        <f>SUM(BK137:BK197)</f>
        <v>0</v>
      </c>
    </row>
    <row r="137" s="2" customFormat="1" ht="33" customHeight="1">
      <c r="A137" s="40"/>
      <c r="B137" s="41"/>
      <c r="C137" s="206" t="s">
        <v>222</v>
      </c>
      <c r="D137" s="206" t="s">
        <v>135</v>
      </c>
      <c r="E137" s="207" t="s">
        <v>223</v>
      </c>
      <c r="F137" s="208" t="s">
        <v>224</v>
      </c>
      <c r="G137" s="209" t="s">
        <v>148</v>
      </c>
      <c r="H137" s="210">
        <v>2718.4479999999999</v>
      </c>
      <c r="I137" s="211"/>
      <c r="J137" s="212">
        <f>ROUND(I137*H137,2)</f>
        <v>0</v>
      </c>
      <c r="K137" s="208" t="s">
        <v>139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84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225</v>
      </c>
    </row>
    <row r="138" s="13" customFormat="1">
      <c r="A138" s="13"/>
      <c r="B138" s="219"/>
      <c r="C138" s="220"/>
      <c r="D138" s="221" t="s">
        <v>153</v>
      </c>
      <c r="E138" s="222" t="s">
        <v>19</v>
      </c>
      <c r="F138" s="223" t="s">
        <v>226</v>
      </c>
      <c r="G138" s="220"/>
      <c r="H138" s="224">
        <v>457.5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153</v>
      </c>
      <c r="AU138" s="230" t="s">
        <v>84</v>
      </c>
      <c r="AV138" s="13" t="s">
        <v>84</v>
      </c>
      <c r="AW138" s="13" t="s">
        <v>35</v>
      </c>
      <c r="AX138" s="13" t="s">
        <v>74</v>
      </c>
      <c r="AY138" s="230" t="s">
        <v>133</v>
      </c>
    </row>
    <row r="139" s="13" customFormat="1">
      <c r="A139" s="13"/>
      <c r="B139" s="219"/>
      <c r="C139" s="220"/>
      <c r="D139" s="221" t="s">
        <v>153</v>
      </c>
      <c r="E139" s="222" t="s">
        <v>19</v>
      </c>
      <c r="F139" s="223" t="s">
        <v>227</v>
      </c>
      <c r="G139" s="220"/>
      <c r="H139" s="224">
        <v>623.5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153</v>
      </c>
      <c r="AU139" s="230" t="s">
        <v>84</v>
      </c>
      <c r="AV139" s="13" t="s">
        <v>84</v>
      </c>
      <c r="AW139" s="13" t="s">
        <v>35</v>
      </c>
      <c r="AX139" s="13" t="s">
        <v>74</v>
      </c>
      <c r="AY139" s="230" t="s">
        <v>133</v>
      </c>
    </row>
    <row r="140" s="13" customFormat="1">
      <c r="A140" s="13"/>
      <c r="B140" s="219"/>
      <c r="C140" s="220"/>
      <c r="D140" s="221" t="s">
        <v>153</v>
      </c>
      <c r="E140" s="222" t="s">
        <v>19</v>
      </c>
      <c r="F140" s="223" t="s">
        <v>228</v>
      </c>
      <c r="G140" s="220"/>
      <c r="H140" s="224">
        <v>74.230000000000004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153</v>
      </c>
      <c r="AU140" s="230" t="s">
        <v>84</v>
      </c>
      <c r="AV140" s="13" t="s">
        <v>84</v>
      </c>
      <c r="AW140" s="13" t="s">
        <v>35</v>
      </c>
      <c r="AX140" s="13" t="s">
        <v>74</v>
      </c>
      <c r="AY140" s="230" t="s">
        <v>133</v>
      </c>
    </row>
    <row r="141" s="13" customFormat="1">
      <c r="A141" s="13"/>
      <c r="B141" s="219"/>
      <c r="C141" s="220"/>
      <c r="D141" s="221" t="s">
        <v>153</v>
      </c>
      <c r="E141" s="222" t="s">
        <v>19</v>
      </c>
      <c r="F141" s="223" t="s">
        <v>229</v>
      </c>
      <c r="G141" s="220"/>
      <c r="H141" s="224">
        <v>25.800000000000001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153</v>
      </c>
      <c r="AU141" s="230" t="s">
        <v>84</v>
      </c>
      <c r="AV141" s="13" t="s">
        <v>84</v>
      </c>
      <c r="AW141" s="13" t="s">
        <v>35</v>
      </c>
      <c r="AX141" s="13" t="s">
        <v>74</v>
      </c>
      <c r="AY141" s="230" t="s">
        <v>133</v>
      </c>
    </row>
    <row r="142" s="13" customFormat="1">
      <c r="A142" s="13"/>
      <c r="B142" s="219"/>
      <c r="C142" s="220"/>
      <c r="D142" s="221" t="s">
        <v>153</v>
      </c>
      <c r="E142" s="222" t="s">
        <v>19</v>
      </c>
      <c r="F142" s="223" t="s">
        <v>230</v>
      </c>
      <c r="G142" s="220"/>
      <c r="H142" s="224">
        <v>13.949999999999999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153</v>
      </c>
      <c r="AU142" s="230" t="s">
        <v>84</v>
      </c>
      <c r="AV142" s="13" t="s">
        <v>84</v>
      </c>
      <c r="AW142" s="13" t="s">
        <v>35</v>
      </c>
      <c r="AX142" s="13" t="s">
        <v>74</v>
      </c>
      <c r="AY142" s="230" t="s">
        <v>133</v>
      </c>
    </row>
    <row r="143" s="16" customFormat="1">
      <c r="A143" s="16"/>
      <c r="B143" s="262"/>
      <c r="C143" s="263"/>
      <c r="D143" s="221" t="s">
        <v>153</v>
      </c>
      <c r="E143" s="264" t="s">
        <v>19</v>
      </c>
      <c r="F143" s="265" t="s">
        <v>231</v>
      </c>
      <c r="G143" s="263"/>
      <c r="H143" s="266">
        <v>1194.98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2" t="s">
        <v>153</v>
      </c>
      <c r="AU143" s="272" t="s">
        <v>84</v>
      </c>
      <c r="AV143" s="16" t="s">
        <v>145</v>
      </c>
      <c r="AW143" s="16" t="s">
        <v>35</v>
      </c>
      <c r="AX143" s="16" t="s">
        <v>74</v>
      </c>
      <c r="AY143" s="272" t="s">
        <v>133</v>
      </c>
    </row>
    <row r="144" s="13" customFormat="1">
      <c r="A144" s="13"/>
      <c r="B144" s="219"/>
      <c r="C144" s="220"/>
      <c r="D144" s="221" t="s">
        <v>153</v>
      </c>
      <c r="E144" s="222" t="s">
        <v>19</v>
      </c>
      <c r="F144" s="223" t="s">
        <v>232</v>
      </c>
      <c r="G144" s="220"/>
      <c r="H144" s="224">
        <v>216.30000000000001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153</v>
      </c>
      <c r="AU144" s="230" t="s">
        <v>84</v>
      </c>
      <c r="AV144" s="13" t="s">
        <v>84</v>
      </c>
      <c r="AW144" s="13" t="s">
        <v>35</v>
      </c>
      <c r="AX144" s="13" t="s">
        <v>74</v>
      </c>
      <c r="AY144" s="230" t="s">
        <v>133</v>
      </c>
    </row>
    <row r="145" s="13" customFormat="1">
      <c r="A145" s="13"/>
      <c r="B145" s="219"/>
      <c r="C145" s="220"/>
      <c r="D145" s="221" t="s">
        <v>153</v>
      </c>
      <c r="E145" s="222" t="s">
        <v>19</v>
      </c>
      <c r="F145" s="223" t="s">
        <v>233</v>
      </c>
      <c r="G145" s="220"/>
      <c r="H145" s="224">
        <v>1307.1679999999999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153</v>
      </c>
      <c r="AU145" s="230" t="s">
        <v>84</v>
      </c>
      <c r="AV145" s="13" t="s">
        <v>84</v>
      </c>
      <c r="AW145" s="13" t="s">
        <v>35</v>
      </c>
      <c r="AX145" s="13" t="s">
        <v>74</v>
      </c>
      <c r="AY145" s="230" t="s">
        <v>133</v>
      </c>
    </row>
    <row r="146" s="14" customFormat="1">
      <c r="A146" s="14"/>
      <c r="B146" s="231"/>
      <c r="C146" s="232"/>
      <c r="D146" s="221" t="s">
        <v>153</v>
      </c>
      <c r="E146" s="233" t="s">
        <v>19</v>
      </c>
      <c r="F146" s="234" t="s">
        <v>156</v>
      </c>
      <c r="G146" s="232"/>
      <c r="H146" s="235">
        <v>2718.4479999999999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153</v>
      </c>
      <c r="AU146" s="241" t="s">
        <v>84</v>
      </c>
      <c r="AV146" s="14" t="s">
        <v>140</v>
      </c>
      <c r="AW146" s="14" t="s">
        <v>35</v>
      </c>
      <c r="AX146" s="14" t="s">
        <v>82</v>
      </c>
      <c r="AY146" s="241" t="s">
        <v>133</v>
      </c>
    </row>
    <row r="147" s="2" customFormat="1" ht="16.5" customHeight="1">
      <c r="A147" s="40"/>
      <c r="B147" s="41"/>
      <c r="C147" s="252" t="s">
        <v>234</v>
      </c>
      <c r="D147" s="252" t="s">
        <v>190</v>
      </c>
      <c r="E147" s="253" t="s">
        <v>235</v>
      </c>
      <c r="F147" s="254" t="s">
        <v>236</v>
      </c>
      <c r="G147" s="255" t="s">
        <v>237</v>
      </c>
      <c r="H147" s="256">
        <v>897.08799999999997</v>
      </c>
      <c r="I147" s="257"/>
      <c r="J147" s="258">
        <f>ROUND(I147*H147,2)</f>
        <v>0</v>
      </c>
      <c r="K147" s="254" t="s">
        <v>139</v>
      </c>
      <c r="L147" s="259"/>
      <c r="M147" s="260" t="s">
        <v>19</v>
      </c>
      <c r="N147" s="261" t="s">
        <v>45</v>
      </c>
      <c r="O147" s="86"/>
      <c r="P147" s="215">
        <f>O147*H147</f>
        <v>0</v>
      </c>
      <c r="Q147" s="215">
        <v>1</v>
      </c>
      <c r="R147" s="215">
        <f>Q147*H147</f>
        <v>897.08799999999997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173</v>
      </c>
      <c r="AT147" s="217" t="s">
        <v>190</v>
      </c>
      <c r="AU147" s="217" t="s">
        <v>84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238</v>
      </c>
    </row>
    <row r="148" s="13" customFormat="1">
      <c r="A148" s="13"/>
      <c r="B148" s="219"/>
      <c r="C148" s="220"/>
      <c r="D148" s="221" t="s">
        <v>153</v>
      </c>
      <c r="E148" s="222" t="s">
        <v>19</v>
      </c>
      <c r="F148" s="223" t="s">
        <v>239</v>
      </c>
      <c r="G148" s="220"/>
      <c r="H148" s="224">
        <v>897.08799999999997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153</v>
      </c>
      <c r="AU148" s="230" t="s">
        <v>84</v>
      </c>
      <c r="AV148" s="13" t="s">
        <v>84</v>
      </c>
      <c r="AW148" s="13" t="s">
        <v>35</v>
      </c>
      <c r="AX148" s="13" t="s">
        <v>74</v>
      </c>
      <c r="AY148" s="230" t="s">
        <v>133</v>
      </c>
    </row>
    <row r="149" s="14" customFormat="1">
      <c r="A149" s="14"/>
      <c r="B149" s="231"/>
      <c r="C149" s="232"/>
      <c r="D149" s="221" t="s">
        <v>153</v>
      </c>
      <c r="E149" s="233" t="s">
        <v>19</v>
      </c>
      <c r="F149" s="234" t="s">
        <v>156</v>
      </c>
      <c r="G149" s="232"/>
      <c r="H149" s="235">
        <v>897.08799999999997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153</v>
      </c>
      <c r="AU149" s="241" t="s">
        <v>84</v>
      </c>
      <c r="AV149" s="14" t="s">
        <v>140</v>
      </c>
      <c r="AW149" s="14" t="s">
        <v>35</v>
      </c>
      <c r="AX149" s="14" t="s">
        <v>82</v>
      </c>
      <c r="AY149" s="241" t="s">
        <v>133</v>
      </c>
    </row>
    <row r="150" s="2" customFormat="1" ht="21.75" customHeight="1">
      <c r="A150" s="40"/>
      <c r="B150" s="41"/>
      <c r="C150" s="206" t="s">
        <v>240</v>
      </c>
      <c r="D150" s="206" t="s">
        <v>135</v>
      </c>
      <c r="E150" s="207" t="s">
        <v>241</v>
      </c>
      <c r="F150" s="208" t="s">
        <v>242</v>
      </c>
      <c r="G150" s="209" t="s">
        <v>148</v>
      </c>
      <c r="H150" s="210">
        <v>6276.1480000000001</v>
      </c>
      <c r="I150" s="211"/>
      <c r="J150" s="212">
        <f>ROUND(I150*H150,2)</f>
        <v>0</v>
      </c>
      <c r="K150" s="208" t="s">
        <v>139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84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243</v>
      </c>
    </row>
    <row r="151" s="15" customFormat="1">
      <c r="A151" s="15"/>
      <c r="B151" s="242"/>
      <c r="C151" s="243"/>
      <c r="D151" s="221" t="s">
        <v>153</v>
      </c>
      <c r="E151" s="244" t="s">
        <v>19</v>
      </c>
      <c r="F151" s="245" t="s">
        <v>178</v>
      </c>
      <c r="G151" s="243"/>
      <c r="H151" s="244" t="s">
        <v>19</v>
      </c>
      <c r="I151" s="246"/>
      <c r="J151" s="243"/>
      <c r="K151" s="243"/>
      <c r="L151" s="247"/>
      <c r="M151" s="248"/>
      <c r="N151" s="249"/>
      <c r="O151" s="249"/>
      <c r="P151" s="249"/>
      <c r="Q151" s="249"/>
      <c r="R151" s="249"/>
      <c r="S151" s="249"/>
      <c r="T151" s="25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1" t="s">
        <v>153</v>
      </c>
      <c r="AU151" s="251" t="s">
        <v>84</v>
      </c>
      <c r="AV151" s="15" t="s">
        <v>82</v>
      </c>
      <c r="AW151" s="15" t="s">
        <v>35</v>
      </c>
      <c r="AX151" s="15" t="s">
        <v>74</v>
      </c>
      <c r="AY151" s="251" t="s">
        <v>133</v>
      </c>
    </row>
    <row r="152" s="13" customFormat="1">
      <c r="A152" s="13"/>
      <c r="B152" s="219"/>
      <c r="C152" s="220"/>
      <c r="D152" s="221" t="s">
        <v>153</v>
      </c>
      <c r="E152" s="222" t="s">
        <v>19</v>
      </c>
      <c r="F152" s="223" t="s">
        <v>184</v>
      </c>
      <c r="G152" s="220"/>
      <c r="H152" s="224">
        <v>6276.1480000000001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153</v>
      </c>
      <c r="AU152" s="230" t="s">
        <v>84</v>
      </c>
      <c r="AV152" s="13" t="s">
        <v>84</v>
      </c>
      <c r="AW152" s="13" t="s">
        <v>35</v>
      </c>
      <c r="AX152" s="13" t="s">
        <v>74</v>
      </c>
      <c r="AY152" s="230" t="s">
        <v>133</v>
      </c>
    </row>
    <row r="153" s="14" customFormat="1">
      <c r="A153" s="14"/>
      <c r="B153" s="231"/>
      <c r="C153" s="232"/>
      <c r="D153" s="221" t="s">
        <v>153</v>
      </c>
      <c r="E153" s="233" t="s">
        <v>19</v>
      </c>
      <c r="F153" s="234" t="s">
        <v>156</v>
      </c>
      <c r="G153" s="232"/>
      <c r="H153" s="235">
        <v>6276.1480000000001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153</v>
      </c>
      <c r="AU153" s="241" t="s">
        <v>84</v>
      </c>
      <c r="AV153" s="14" t="s">
        <v>140</v>
      </c>
      <c r="AW153" s="14" t="s">
        <v>35</v>
      </c>
      <c r="AX153" s="14" t="s">
        <v>82</v>
      </c>
      <c r="AY153" s="241" t="s">
        <v>133</v>
      </c>
    </row>
    <row r="154" s="2" customFormat="1" ht="16.5" customHeight="1">
      <c r="A154" s="40"/>
      <c r="B154" s="41"/>
      <c r="C154" s="206" t="s">
        <v>244</v>
      </c>
      <c r="D154" s="206" t="s">
        <v>135</v>
      </c>
      <c r="E154" s="207" t="s">
        <v>245</v>
      </c>
      <c r="F154" s="208" t="s">
        <v>246</v>
      </c>
      <c r="G154" s="209" t="s">
        <v>148</v>
      </c>
      <c r="H154" s="210">
        <v>7115.3999999999996</v>
      </c>
      <c r="I154" s="211"/>
      <c r="J154" s="212">
        <f>ROUND(I154*H154,2)</f>
        <v>0</v>
      </c>
      <c r="K154" s="208" t="s">
        <v>139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247</v>
      </c>
    </row>
    <row r="155" s="13" customFormat="1">
      <c r="A155" s="13"/>
      <c r="B155" s="219"/>
      <c r="C155" s="220"/>
      <c r="D155" s="221" t="s">
        <v>153</v>
      </c>
      <c r="E155" s="222" t="s">
        <v>19</v>
      </c>
      <c r="F155" s="223" t="s">
        <v>248</v>
      </c>
      <c r="G155" s="220"/>
      <c r="H155" s="224">
        <v>7115.3999999999996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153</v>
      </c>
      <c r="AU155" s="230" t="s">
        <v>84</v>
      </c>
      <c r="AV155" s="13" t="s">
        <v>84</v>
      </c>
      <c r="AW155" s="13" t="s">
        <v>35</v>
      </c>
      <c r="AX155" s="13" t="s">
        <v>74</v>
      </c>
      <c r="AY155" s="230" t="s">
        <v>133</v>
      </c>
    </row>
    <row r="156" s="14" customFormat="1">
      <c r="A156" s="14"/>
      <c r="B156" s="231"/>
      <c r="C156" s="232"/>
      <c r="D156" s="221" t="s">
        <v>153</v>
      </c>
      <c r="E156" s="233" t="s">
        <v>19</v>
      </c>
      <c r="F156" s="234" t="s">
        <v>156</v>
      </c>
      <c r="G156" s="232"/>
      <c r="H156" s="235">
        <v>7115.3999999999996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153</v>
      </c>
      <c r="AU156" s="241" t="s">
        <v>84</v>
      </c>
      <c r="AV156" s="14" t="s">
        <v>140</v>
      </c>
      <c r="AW156" s="14" t="s">
        <v>35</v>
      </c>
      <c r="AX156" s="14" t="s">
        <v>82</v>
      </c>
      <c r="AY156" s="241" t="s">
        <v>133</v>
      </c>
    </row>
    <row r="157" s="2" customFormat="1">
      <c r="A157" s="40"/>
      <c r="B157" s="41"/>
      <c r="C157" s="206" t="s">
        <v>249</v>
      </c>
      <c r="D157" s="206" t="s">
        <v>135</v>
      </c>
      <c r="E157" s="207" t="s">
        <v>250</v>
      </c>
      <c r="F157" s="208" t="s">
        <v>251</v>
      </c>
      <c r="G157" s="209" t="s">
        <v>148</v>
      </c>
      <c r="H157" s="210">
        <v>3557.6999999999998</v>
      </c>
      <c r="I157" s="211"/>
      <c r="J157" s="212">
        <f>ROUND(I157*H157,2)</f>
        <v>0</v>
      </c>
      <c r="K157" s="208" t="s">
        <v>139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140</v>
      </c>
      <c r="AT157" s="217" t="s">
        <v>135</v>
      </c>
      <c r="AU157" s="217" t="s">
        <v>84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140</v>
      </c>
      <c r="BM157" s="217" t="s">
        <v>252</v>
      </c>
    </row>
    <row r="158" s="13" customFormat="1">
      <c r="A158" s="13"/>
      <c r="B158" s="219"/>
      <c r="C158" s="220"/>
      <c r="D158" s="221" t="s">
        <v>153</v>
      </c>
      <c r="E158" s="222" t="s">
        <v>19</v>
      </c>
      <c r="F158" s="223" t="s">
        <v>253</v>
      </c>
      <c r="G158" s="220"/>
      <c r="H158" s="224">
        <v>1787.5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153</v>
      </c>
      <c r="AU158" s="230" t="s">
        <v>84</v>
      </c>
      <c r="AV158" s="13" t="s">
        <v>84</v>
      </c>
      <c r="AW158" s="13" t="s">
        <v>35</v>
      </c>
      <c r="AX158" s="13" t="s">
        <v>74</v>
      </c>
      <c r="AY158" s="230" t="s">
        <v>133</v>
      </c>
    </row>
    <row r="159" s="13" customFormat="1">
      <c r="A159" s="13"/>
      <c r="B159" s="219"/>
      <c r="C159" s="220"/>
      <c r="D159" s="221" t="s">
        <v>153</v>
      </c>
      <c r="E159" s="222" t="s">
        <v>19</v>
      </c>
      <c r="F159" s="223" t="s">
        <v>254</v>
      </c>
      <c r="G159" s="220"/>
      <c r="H159" s="224">
        <v>34.200000000000003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153</v>
      </c>
      <c r="AU159" s="230" t="s">
        <v>84</v>
      </c>
      <c r="AV159" s="13" t="s">
        <v>84</v>
      </c>
      <c r="AW159" s="13" t="s">
        <v>35</v>
      </c>
      <c r="AX159" s="13" t="s">
        <v>74</v>
      </c>
      <c r="AY159" s="230" t="s">
        <v>133</v>
      </c>
    </row>
    <row r="160" s="13" customFormat="1">
      <c r="A160" s="13"/>
      <c r="B160" s="219"/>
      <c r="C160" s="220"/>
      <c r="D160" s="221" t="s">
        <v>153</v>
      </c>
      <c r="E160" s="222" t="s">
        <v>19</v>
      </c>
      <c r="F160" s="223" t="s">
        <v>255</v>
      </c>
      <c r="G160" s="220"/>
      <c r="H160" s="224">
        <v>1595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153</v>
      </c>
      <c r="AU160" s="230" t="s">
        <v>84</v>
      </c>
      <c r="AV160" s="13" t="s">
        <v>84</v>
      </c>
      <c r="AW160" s="13" t="s">
        <v>35</v>
      </c>
      <c r="AX160" s="13" t="s">
        <v>74</v>
      </c>
      <c r="AY160" s="230" t="s">
        <v>133</v>
      </c>
    </row>
    <row r="161" s="13" customFormat="1">
      <c r="A161" s="13"/>
      <c r="B161" s="219"/>
      <c r="C161" s="220"/>
      <c r="D161" s="221" t="s">
        <v>153</v>
      </c>
      <c r="E161" s="222" t="s">
        <v>19</v>
      </c>
      <c r="F161" s="223" t="s">
        <v>256</v>
      </c>
      <c r="G161" s="220"/>
      <c r="H161" s="224">
        <v>45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153</v>
      </c>
      <c r="AU161" s="230" t="s">
        <v>84</v>
      </c>
      <c r="AV161" s="13" t="s">
        <v>84</v>
      </c>
      <c r="AW161" s="13" t="s">
        <v>35</v>
      </c>
      <c r="AX161" s="13" t="s">
        <v>74</v>
      </c>
      <c r="AY161" s="230" t="s">
        <v>133</v>
      </c>
    </row>
    <row r="162" s="13" customFormat="1">
      <c r="A162" s="13"/>
      <c r="B162" s="219"/>
      <c r="C162" s="220"/>
      <c r="D162" s="221" t="s">
        <v>153</v>
      </c>
      <c r="E162" s="222" t="s">
        <v>19</v>
      </c>
      <c r="F162" s="223" t="s">
        <v>257</v>
      </c>
      <c r="G162" s="220"/>
      <c r="H162" s="224">
        <v>30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153</v>
      </c>
      <c r="AU162" s="230" t="s">
        <v>84</v>
      </c>
      <c r="AV162" s="13" t="s">
        <v>84</v>
      </c>
      <c r="AW162" s="13" t="s">
        <v>35</v>
      </c>
      <c r="AX162" s="13" t="s">
        <v>74</v>
      </c>
      <c r="AY162" s="230" t="s">
        <v>133</v>
      </c>
    </row>
    <row r="163" s="13" customFormat="1">
      <c r="A163" s="13"/>
      <c r="B163" s="219"/>
      <c r="C163" s="220"/>
      <c r="D163" s="221" t="s">
        <v>153</v>
      </c>
      <c r="E163" s="222" t="s">
        <v>19</v>
      </c>
      <c r="F163" s="223" t="s">
        <v>258</v>
      </c>
      <c r="G163" s="220"/>
      <c r="H163" s="224">
        <v>66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153</v>
      </c>
      <c r="AU163" s="230" t="s">
        <v>84</v>
      </c>
      <c r="AV163" s="13" t="s">
        <v>84</v>
      </c>
      <c r="AW163" s="13" t="s">
        <v>35</v>
      </c>
      <c r="AX163" s="13" t="s">
        <v>74</v>
      </c>
      <c r="AY163" s="230" t="s">
        <v>133</v>
      </c>
    </row>
    <row r="164" s="14" customFormat="1">
      <c r="A164" s="14"/>
      <c r="B164" s="231"/>
      <c r="C164" s="232"/>
      <c r="D164" s="221" t="s">
        <v>153</v>
      </c>
      <c r="E164" s="233" t="s">
        <v>19</v>
      </c>
      <c r="F164" s="234" t="s">
        <v>156</v>
      </c>
      <c r="G164" s="232"/>
      <c r="H164" s="235">
        <v>3557.6999999999998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153</v>
      </c>
      <c r="AU164" s="241" t="s">
        <v>84</v>
      </c>
      <c r="AV164" s="14" t="s">
        <v>140</v>
      </c>
      <c r="AW164" s="14" t="s">
        <v>35</v>
      </c>
      <c r="AX164" s="14" t="s">
        <v>82</v>
      </c>
      <c r="AY164" s="241" t="s">
        <v>133</v>
      </c>
    </row>
    <row r="165" s="2" customFormat="1" ht="16.5" customHeight="1">
      <c r="A165" s="40"/>
      <c r="B165" s="41"/>
      <c r="C165" s="206" t="s">
        <v>7</v>
      </c>
      <c r="D165" s="206" t="s">
        <v>135</v>
      </c>
      <c r="E165" s="207" t="s">
        <v>259</v>
      </c>
      <c r="F165" s="208" t="s">
        <v>260</v>
      </c>
      <c r="G165" s="209" t="s">
        <v>148</v>
      </c>
      <c r="H165" s="210">
        <v>2718.4479999999999</v>
      </c>
      <c r="I165" s="211"/>
      <c r="J165" s="212">
        <f>ROUND(I165*H165,2)</f>
        <v>0</v>
      </c>
      <c r="K165" s="208" t="s">
        <v>139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140</v>
      </c>
      <c r="AT165" s="217" t="s">
        <v>135</v>
      </c>
      <c r="AU165" s="217" t="s">
        <v>84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140</v>
      </c>
      <c r="BM165" s="217" t="s">
        <v>261</v>
      </c>
    </row>
    <row r="166" s="2" customFormat="1" ht="16.5" customHeight="1">
      <c r="A166" s="40"/>
      <c r="B166" s="41"/>
      <c r="C166" s="206" t="s">
        <v>262</v>
      </c>
      <c r="D166" s="206" t="s">
        <v>135</v>
      </c>
      <c r="E166" s="207" t="s">
        <v>263</v>
      </c>
      <c r="F166" s="208" t="s">
        <v>264</v>
      </c>
      <c r="G166" s="209" t="s">
        <v>148</v>
      </c>
      <c r="H166" s="210">
        <v>3557.6999999999998</v>
      </c>
      <c r="I166" s="211"/>
      <c r="J166" s="212">
        <f>ROUND(I166*H166,2)</f>
        <v>0</v>
      </c>
      <c r="K166" s="208" t="s">
        <v>139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84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265</v>
      </c>
    </row>
    <row r="167" s="2" customFormat="1" ht="16.5" customHeight="1">
      <c r="A167" s="40"/>
      <c r="B167" s="41"/>
      <c r="C167" s="206" t="s">
        <v>266</v>
      </c>
      <c r="D167" s="206" t="s">
        <v>135</v>
      </c>
      <c r="E167" s="207" t="s">
        <v>267</v>
      </c>
      <c r="F167" s="208" t="s">
        <v>268</v>
      </c>
      <c r="G167" s="209" t="s">
        <v>148</v>
      </c>
      <c r="H167" s="210">
        <v>3557.6999999999998</v>
      </c>
      <c r="I167" s="211"/>
      <c r="J167" s="212">
        <f>ROUND(I167*H167,2)</f>
        <v>0</v>
      </c>
      <c r="K167" s="208" t="s">
        <v>139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84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269</v>
      </c>
    </row>
    <row r="168" s="2" customFormat="1">
      <c r="A168" s="40"/>
      <c r="B168" s="41"/>
      <c r="C168" s="206" t="s">
        <v>270</v>
      </c>
      <c r="D168" s="206" t="s">
        <v>135</v>
      </c>
      <c r="E168" s="207" t="s">
        <v>271</v>
      </c>
      <c r="F168" s="208" t="s">
        <v>272</v>
      </c>
      <c r="G168" s="209" t="s">
        <v>148</v>
      </c>
      <c r="H168" s="210">
        <v>3557.6999999999998</v>
      </c>
      <c r="I168" s="211"/>
      <c r="J168" s="212">
        <f>ROUND(I168*H168,2)</f>
        <v>0</v>
      </c>
      <c r="K168" s="208" t="s">
        <v>139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84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273</v>
      </c>
    </row>
    <row r="169" s="2" customFormat="1">
      <c r="A169" s="40"/>
      <c r="B169" s="41"/>
      <c r="C169" s="206" t="s">
        <v>274</v>
      </c>
      <c r="D169" s="206" t="s">
        <v>135</v>
      </c>
      <c r="E169" s="207" t="s">
        <v>275</v>
      </c>
      <c r="F169" s="208" t="s">
        <v>276</v>
      </c>
      <c r="G169" s="209" t="s">
        <v>148</v>
      </c>
      <c r="H169" s="210">
        <v>1411.28</v>
      </c>
      <c r="I169" s="211"/>
      <c r="J169" s="212">
        <f>ROUND(I169*H169,2)</f>
        <v>0</v>
      </c>
      <c r="K169" s="208" t="s">
        <v>139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0.084250000000000005</v>
      </c>
      <c r="R169" s="215">
        <f>Q169*H169</f>
        <v>118.90034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84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140</v>
      </c>
      <c r="BM169" s="217" t="s">
        <v>277</v>
      </c>
    </row>
    <row r="170" s="2" customFormat="1" ht="16.5" customHeight="1">
      <c r="A170" s="40"/>
      <c r="B170" s="41"/>
      <c r="C170" s="252" t="s">
        <v>278</v>
      </c>
      <c r="D170" s="252" t="s">
        <v>190</v>
      </c>
      <c r="E170" s="253" t="s">
        <v>279</v>
      </c>
      <c r="F170" s="254" t="s">
        <v>280</v>
      </c>
      <c r="G170" s="255" t="s">
        <v>148</v>
      </c>
      <c r="H170" s="256">
        <v>1384.2000000000001</v>
      </c>
      <c r="I170" s="257"/>
      <c r="J170" s="258">
        <f>ROUND(I170*H170,2)</f>
        <v>0</v>
      </c>
      <c r="K170" s="254" t="s">
        <v>139</v>
      </c>
      <c r="L170" s="259"/>
      <c r="M170" s="260" t="s">
        <v>19</v>
      </c>
      <c r="N170" s="261" t="s">
        <v>45</v>
      </c>
      <c r="O170" s="86"/>
      <c r="P170" s="215">
        <f>O170*H170</f>
        <v>0</v>
      </c>
      <c r="Q170" s="215">
        <v>0.113</v>
      </c>
      <c r="R170" s="215">
        <f>Q170*H170</f>
        <v>156.41460000000001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173</v>
      </c>
      <c r="AT170" s="217" t="s">
        <v>190</v>
      </c>
      <c r="AU170" s="217" t="s">
        <v>84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140</v>
      </c>
      <c r="BM170" s="217" t="s">
        <v>281</v>
      </c>
    </row>
    <row r="171" s="13" customFormat="1">
      <c r="A171" s="13"/>
      <c r="B171" s="219"/>
      <c r="C171" s="220"/>
      <c r="D171" s="221" t="s">
        <v>153</v>
      </c>
      <c r="E171" s="222" t="s">
        <v>19</v>
      </c>
      <c r="F171" s="223" t="s">
        <v>282</v>
      </c>
      <c r="G171" s="220"/>
      <c r="H171" s="224">
        <v>1167.9000000000001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153</v>
      </c>
      <c r="AU171" s="230" t="s">
        <v>84</v>
      </c>
      <c r="AV171" s="13" t="s">
        <v>84</v>
      </c>
      <c r="AW171" s="13" t="s">
        <v>35</v>
      </c>
      <c r="AX171" s="13" t="s">
        <v>74</v>
      </c>
      <c r="AY171" s="230" t="s">
        <v>133</v>
      </c>
    </row>
    <row r="172" s="13" customFormat="1">
      <c r="A172" s="13"/>
      <c r="B172" s="219"/>
      <c r="C172" s="220"/>
      <c r="D172" s="221" t="s">
        <v>153</v>
      </c>
      <c r="E172" s="222" t="s">
        <v>19</v>
      </c>
      <c r="F172" s="223" t="s">
        <v>283</v>
      </c>
      <c r="G172" s="220"/>
      <c r="H172" s="224">
        <v>216.30000000000001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153</v>
      </c>
      <c r="AU172" s="230" t="s">
        <v>84</v>
      </c>
      <c r="AV172" s="13" t="s">
        <v>84</v>
      </c>
      <c r="AW172" s="13" t="s">
        <v>35</v>
      </c>
      <c r="AX172" s="13" t="s">
        <v>74</v>
      </c>
      <c r="AY172" s="230" t="s">
        <v>133</v>
      </c>
    </row>
    <row r="173" s="14" customFormat="1">
      <c r="A173" s="14"/>
      <c r="B173" s="231"/>
      <c r="C173" s="232"/>
      <c r="D173" s="221" t="s">
        <v>153</v>
      </c>
      <c r="E173" s="233" t="s">
        <v>19</v>
      </c>
      <c r="F173" s="234" t="s">
        <v>156</v>
      </c>
      <c r="G173" s="232"/>
      <c r="H173" s="235">
        <v>1384.2000000000001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153</v>
      </c>
      <c r="AU173" s="241" t="s">
        <v>84</v>
      </c>
      <c r="AV173" s="14" t="s">
        <v>140</v>
      </c>
      <c r="AW173" s="14" t="s">
        <v>35</v>
      </c>
      <c r="AX173" s="14" t="s">
        <v>82</v>
      </c>
      <c r="AY173" s="241" t="s">
        <v>133</v>
      </c>
    </row>
    <row r="174" s="2" customFormat="1" ht="16.5" customHeight="1">
      <c r="A174" s="40"/>
      <c r="B174" s="41"/>
      <c r="C174" s="252" t="s">
        <v>284</v>
      </c>
      <c r="D174" s="252" t="s">
        <v>190</v>
      </c>
      <c r="E174" s="253" t="s">
        <v>285</v>
      </c>
      <c r="F174" s="254" t="s">
        <v>286</v>
      </c>
      <c r="G174" s="255" t="s">
        <v>148</v>
      </c>
      <c r="H174" s="256">
        <v>27.079999999999998</v>
      </c>
      <c r="I174" s="257"/>
      <c r="J174" s="258">
        <f>ROUND(I174*H174,2)</f>
        <v>0</v>
      </c>
      <c r="K174" s="254" t="s">
        <v>139</v>
      </c>
      <c r="L174" s="259"/>
      <c r="M174" s="260" t="s">
        <v>19</v>
      </c>
      <c r="N174" s="261" t="s">
        <v>45</v>
      </c>
      <c r="O174" s="86"/>
      <c r="P174" s="215">
        <f>O174*H174</f>
        <v>0</v>
      </c>
      <c r="Q174" s="215">
        <v>0.13</v>
      </c>
      <c r="R174" s="215">
        <f>Q174*H174</f>
        <v>3.5204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173</v>
      </c>
      <c r="AT174" s="217" t="s">
        <v>190</v>
      </c>
      <c r="AU174" s="217" t="s">
        <v>84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287</v>
      </c>
    </row>
    <row r="175" s="13" customFormat="1">
      <c r="A175" s="13"/>
      <c r="B175" s="219"/>
      <c r="C175" s="220"/>
      <c r="D175" s="221" t="s">
        <v>153</v>
      </c>
      <c r="E175" s="222" t="s">
        <v>19</v>
      </c>
      <c r="F175" s="223" t="s">
        <v>288</v>
      </c>
      <c r="G175" s="220"/>
      <c r="H175" s="224">
        <v>4.7999999999999998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153</v>
      </c>
      <c r="AU175" s="230" t="s">
        <v>84</v>
      </c>
      <c r="AV175" s="13" t="s">
        <v>84</v>
      </c>
      <c r="AW175" s="13" t="s">
        <v>35</v>
      </c>
      <c r="AX175" s="13" t="s">
        <v>74</v>
      </c>
      <c r="AY175" s="230" t="s">
        <v>133</v>
      </c>
    </row>
    <row r="176" s="13" customFormat="1">
      <c r="A176" s="13"/>
      <c r="B176" s="219"/>
      <c r="C176" s="220"/>
      <c r="D176" s="221" t="s">
        <v>153</v>
      </c>
      <c r="E176" s="222" t="s">
        <v>19</v>
      </c>
      <c r="F176" s="223" t="s">
        <v>289</v>
      </c>
      <c r="G176" s="220"/>
      <c r="H176" s="224">
        <v>21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153</v>
      </c>
      <c r="AU176" s="230" t="s">
        <v>84</v>
      </c>
      <c r="AV176" s="13" t="s">
        <v>84</v>
      </c>
      <c r="AW176" s="13" t="s">
        <v>35</v>
      </c>
      <c r="AX176" s="13" t="s">
        <v>74</v>
      </c>
      <c r="AY176" s="230" t="s">
        <v>133</v>
      </c>
    </row>
    <row r="177" s="13" customFormat="1">
      <c r="A177" s="13"/>
      <c r="B177" s="219"/>
      <c r="C177" s="220"/>
      <c r="D177" s="221" t="s">
        <v>153</v>
      </c>
      <c r="E177" s="222" t="s">
        <v>19</v>
      </c>
      <c r="F177" s="223" t="s">
        <v>290</v>
      </c>
      <c r="G177" s="220"/>
      <c r="H177" s="224">
        <v>1.28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153</v>
      </c>
      <c r="AU177" s="230" t="s">
        <v>84</v>
      </c>
      <c r="AV177" s="13" t="s">
        <v>84</v>
      </c>
      <c r="AW177" s="13" t="s">
        <v>35</v>
      </c>
      <c r="AX177" s="13" t="s">
        <v>74</v>
      </c>
      <c r="AY177" s="230" t="s">
        <v>133</v>
      </c>
    </row>
    <row r="178" s="14" customFormat="1">
      <c r="A178" s="14"/>
      <c r="B178" s="231"/>
      <c r="C178" s="232"/>
      <c r="D178" s="221" t="s">
        <v>153</v>
      </c>
      <c r="E178" s="233" t="s">
        <v>19</v>
      </c>
      <c r="F178" s="234" t="s">
        <v>156</v>
      </c>
      <c r="G178" s="232"/>
      <c r="H178" s="235">
        <v>27.079999999999998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153</v>
      </c>
      <c r="AU178" s="241" t="s">
        <v>84</v>
      </c>
      <c r="AV178" s="14" t="s">
        <v>140</v>
      </c>
      <c r="AW178" s="14" t="s">
        <v>35</v>
      </c>
      <c r="AX178" s="14" t="s">
        <v>82</v>
      </c>
      <c r="AY178" s="241" t="s">
        <v>133</v>
      </c>
    </row>
    <row r="179" s="2" customFormat="1">
      <c r="A179" s="40"/>
      <c r="B179" s="41"/>
      <c r="C179" s="206" t="s">
        <v>291</v>
      </c>
      <c r="D179" s="206" t="s">
        <v>135</v>
      </c>
      <c r="E179" s="207" t="s">
        <v>292</v>
      </c>
      <c r="F179" s="208" t="s">
        <v>293</v>
      </c>
      <c r="G179" s="209" t="s">
        <v>148</v>
      </c>
      <c r="H179" s="210">
        <v>1307.1679999999999</v>
      </c>
      <c r="I179" s="211"/>
      <c r="J179" s="212">
        <f>ROUND(I179*H179,2)</f>
        <v>0</v>
      </c>
      <c r="K179" s="208" t="s">
        <v>139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0.10362</v>
      </c>
      <c r="R179" s="215">
        <f>Q179*H179</f>
        <v>135.44874815999998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140</v>
      </c>
      <c r="AT179" s="217" t="s">
        <v>135</v>
      </c>
      <c r="AU179" s="217" t="s">
        <v>84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140</v>
      </c>
      <c r="BM179" s="217" t="s">
        <v>294</v>
      </c>
    </row>
    <row r="180" s="2" customFormat="1" ht="16.5" customHeight="1">
      <c r="A180" s="40"/>
      <c r="B180" s="41"/>
      <c r="C180" s="252" t="s">
        <v>295</v>
      </c>
      <c r="D180" s="252" t="s">
        <v>190</v>
      </c>
      <c r="E180" s="253" t="s">
        <v>296</v>
      </c>
      <c r="F180" s="254" t="s">
        <v>297</v>
      </c>
      <c r="G180" s="255" t="s">
        <v>148</v>
      </c>
      <c r="H180" s="256">
        <v>1266.4280000000001</v>
      </c>
      <c r="I180" s="257"/>
      <c r="J180" s="258">
        <f>ROUND(I180*H180,2)</f>
        <v>0</v>
      </c>
      <c r="K180" s="254" t="s">
        <v>139</v>
      </c>
      <c r="L180" s="259"/>
      <c r="M180" s="260" t="s">
        <v>19</v>
      </c>
      <c r="N180" s="261" t="s">
        <v>45</v>
      </c>
      <c r="O180" s="86"/>
      <c r="P180" s="215">
        <f>O180*H180</f>
        <v>0</v>
      </c>
      <c r="Q180" s="215">
        <v>0.152</v>
      </c>
      <c r="R180" s="215">
        <f>Q180*H180</f>
        <v>192.49705600000002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173</v>
      </c>
      <c r="AT180" s="217" t="s">
        <v>190</v>
      </c>
      <c r="AU180" s="217" t="s">
        <v>84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140</v>
      </c>
      <c r="BM180" s="217" t="s">
        <v>298</v>
      </c>
    </row>
    <row r="181" s="13" customFormat="1">
      <c r="A181" s="13"/>
      <c r="B181" s="219"/>
      <c r="C181" s="220"/>
      <c r="D181" s="221" t="s">
        <v>153</v>
      </c>
      <c r="E181" s="222" t="s">
        <v>19</v>
      </c>
      <c r="F181" s="223" t="s">
        <v>299</v>
      </c>
      <c r="G181" s="220"/>
      <c r="H181" s="224">
        <v>97.629999999999995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153</v>
      </c>
      <c r="AU181" s="230" t="s">
        <v>84</v>
      </c>
      <c r="AV181" s="13" t="s">
        <v>84</v>
      </c>
      <c r="AW181" s="13" t="s">
        <v>35</v>
      </c>
      <c r="AX181" s="13" t="s">
        <v>74</v>
      </c>
      <c r="AY181" s="230" t="s">
        <v>133</v>
      </c>
    </row>
    <row r="182" s="13" customFormat="1">
      <c r="A182" s="13"/>
      <c r="B182" s="219"/>
      <c r="C182" s="220"/>
      <c r="D182" s="221" t="s">
        <v>153</v>
      </c>
      <c r="E182" s="222" t="s">
        <v>19</v>
      </c>
      <c r="F182" s="223" t="s">
        <v>300</v>
      </c>
      <c r="G182" s="220"/>
      <c r="H182" s="224">
        <v>60.033000000000001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153</v>
      </c>
      <c r="AU182" s="230" t="s">
        <v>84</v>
      </c>
      <c r="AV182" s="13" t="s">
        <v>84</v>
      </c>
      <c r="AW182" s="13" t="s">
        <v>35</v>
      </c>
      <c r="AX182" s="13" t="s">
        <v>74</v>
      </c>
      <c r="AY182" s="230" t="s">
        <v>133</v>
      </c>
    </row>
    <row r="183" s="13" customFormat="1">
      <c r="A183" s="13"/>
      <c r="B183" s="219"/>
      <c r="C183" s="220"/>
      <c r="D183" s="221" t="s">
        <v>153</v>
      </c>
      <c r="E183" s="222" t="s">
        <v>19</v>
      </c>
      <c r="F183" s="223" t="s">
        <v>301</v>
      </c>
      <c r="G183" s="220"/>
      <c r="H183" s="224">
        <v>31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153</v>
      </c>
      <c r="AU183" s="230" t="s">
        <v>84</v>
      </c>
      <c r="AV183" s="13" t="s">
        <v>84</v>
      </c>
      <c r="AW183" s="13" t="s">
        <v>35</v>
      </c>
      <c r="AX183" s="13" t="s">
        <v>74</v>
      </c>
      <c r="AY183" s="230" t="s">
        <v>133</v>
      </c>
    </row>
    <row r="184" s="13" customFormat="1">
      <c r="A184" s="13"/>
      <c r="B184" s="219"/>
      <c r="C184" s="220"/>
      <c r="D184" s="221" t="s">
        <v>153</v>
      </c>
      <c r="E184" s="222" t="s">
        <v>19</v>
      </c>
      <c r="F184" s="223" t="s">
        <v>302</v>
      </c>
      <c r="G184" s="220"/>
      <c r="H184" s="224">
        <v>18.449999999999999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153</v>
      </c>
      <c r="AU184" s="230" t="s">
        <v>84</v>
      </c>
      <c r="AV184" s="13" t="s">
        <v>84</v>
      </c>
      <c r="AW184" s="13" t="s">
        <v>35</v>
      </c>
      <c r="AX184" s="13" t="s">
        <v>74</v>
      </c>
      <c r="AY184" s="230" t="s">
        <v>133</v>
      </c>
    </row>
    <row r="185" s="13" customFormat="1">
      <c r="A185" s="13"/>
      <c r="B185" s="219"/>
      <c r="C185" s="220"/>
      <c r="D185" s="221" t="s">
        <v>153</v>
      </c>
      <c r="E185" s="222" t="s">
        <v>19</v>
      </c>
      <c r="F185" s="223" t="s">
        <v>303</v>
      </c>
      <c r="G185" s="220"/>
      <c r="H185" s="224">
        <v>75.734999999999999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153</v>
      </c>
      <c r="AU185" s="230" t="s">
        <v>84</v>
      </c>
      <c r="AV185" s="13" t="s">
        <v>84</v>
      </c>
      <c r="AW185" s="13" t="s">
        <v>35</v>
      </c>
      <c r="AX185" s="13" t="s">
        <v>74</v>
      </c>
      <c r="AY185" s="230" t="s">
        <v>133</v>
      </c>
    </row>
    <row r="186" s="13" customFormat="1">
      <c r="A186" s="13"/>
      <c r="B186" s="219"/>
      <c r="C186" s="220"/>
      <c r="D186" s="221" t="s">
        <v>153</v>
      </c>
      <c r="E186" s="222" t="s">
        <v>19</v>
      </c>
      <c r="F186" s="223" t="s">
        <v>304</v>
      </c>
      <c r="G186" s="220"/>
      <c r="H186" s="224">
        <v>84.420000000000002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153</v>
      </c>
      <c r="AU186" s="230" t="s">
        <v>84</v>
      </c>
      <c r="AV186" s="13" t="s">
        <v>84</v>
      </c>
      <c r="AW186" s="13" t="s">
        <v>35</v>
      </c>
      <c r="AX186" s="13" t="s">
        <v>74</v>
      </c>
      <c r="AY186" s="230" t="s">
        <v>133</v>
      </c>
    </row>
    <row r="187" s="13" customFormat="1">
      <c r="A187" s="13"/>
      <c r="B187" s="219"/>
      <c r="C187" s="220"/>
      <c r="D187" s="221" t="s">
        <v>153</v>
      </c>
      <c r="E187" s="222" t="s">
        <v>19</v>
      </c>
      <c r="F187" s="223" t="s">
        <v>305</v>
      </c>
      <c r="G187" s="220"/>
      <c r="H187" s="224">
        <v>148.19999999999999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153</v>
      </c>
      <c r="AU187" s="230" t="s">
        <v>84</v>
      </c>
      <c r="AV187" s="13" t="s">
        <v>84</v>
      </c>
      <c r="AW187" s="13" t="s">
        <v>35</v>
      </c>
      <c r="AX187" s="13" t="s">
        <v>74</v>
      </c>
      <c r="AY187" s="230" t="s">
        <v>133</v>
      </c>
    </row>
    <row r="188" s="13" customFormat="1">
      <c r="A188" s="13"/>
      <c r="B188" s="219"/>
      <c r="C188" s="220"/>
      <c r="D188" s="221" t="s">
        <v>153</v>
      </c>
      <c r="E188" s="222" t="s">
        <v>19</v>
      </c>
      <c r="F188" s="223" t="s">
        <v>306</v>
      </c>
      <c r="G188" s="220"/>
      <c r="H188" s="224">
        <v>22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153</v>
      </c>
      <c r="AU188" s="230" t="s">
        <v>84</v>
      </c>
      <c r="AV188" s="13" t="s">
        <v>84</v>
      </c>
      <c r="AW188" s="13" t="s">
        <v>35</v>
      </c>
      <c r="AX188" s="13" t="s">
        <v>74</v>
      </c>
      <c r="AY188" s="230" t="s">
        <v>133</v>
      </c>
    </row>
    <row r="189" s="13" customFormat="1">
      <c r="A189" s="13"/>
      <c r="B189" s="219"/>
      <c r="C189" s="220"/>
      <c r="D189" s="221" t="s">
        <v>153</v>
      </c>
      <c r="E189" s="222" t="s">
        <v>19</v>
      </c>
      <c r="F189" s="223" t="s">
        <v>307</v>
      </c>
      <c r="G189" s="220"/>
      <c r="H189" s="224">
        <v>22.5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153</v>
      </c>
      <c r="AU189" s="230" t="s">
        <v>84</v>
      </c>
      <c r="AV189" s="13" t="s">
        <v>84</v>
      </c>
      <c r="AW189" s="13" t="s">
        <v>35</v>
      </c>
      <c r="AX189" s="13" t="s">
        <v>74</v>
      </c>
      <c r="AY189" s="230" t="s">
        <v>133</v>
      </c>
    </row>
    <row r="190" s="13" customFormat="1">
      <c r="A190" s="13"/>
      <c r="B190" s="219"/>
      <c r="C190" s="220"/>
      <c r="D190" s="221" t="s">
        <v>153</v>
      </c>
      <c r="E190" s="222" t="s">
        <v>19</v>
      </c>
      <c r="F190" s="223" t="s">
        <v>308</v>
      </c>
      <c r="G190" s="220"/>
      <c r="H190" s="224">
        <v>-40.740000000000002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153</v>
      </c>
      <c r="AU190" s="230" t="s">
        <v>84</v>
      </c>
      <c r="AV190" s="13" t="s">
        <v>84</v>
      </c>
      <c r="AW190" s="13" t="s">
        <v>35</v>
      </c>
      <c r="AX190" s="13" t="s">
        <v>74</v>
      </c>
      <c r="AY190" s="230" t="s">
        <v>133</v>
      </c>
    </row>
    <row r="191" s="13" customFormat="1">
      <c r="A191" s="13"/>
      <c r="B191" s="219"/>
      <c r="C191" s="220"/>
      <c r="D191" s="221" t="s">
        <v>153</v>
      </c>
      <c r="E191" s="222" t="s">
        <v>19</v>
      </c>
      <c r="F191" s="223" t="s">
        <v>309</v>
      </c>
      <c r="G191" s="220"/>
      <c r="H191" s="224">
        <v>740.20000000000005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153</v>
      </c>
      <c r="AU191" s="230" t="s">
        <v>84</v>
      </c>
      <c r="AV191" s="13" t="s">
        <v>84</v>
      </c>
      <c r="AW191" s="13" t="s">
        <v>35</v>
      </c>
      <c r="AX191" s="13" t="s">
        <v>74</v>
      </c>
      <c r="AY191" s="230" t="s">
        <v>133</v>
      </c>
    </row>
    <row r="192" s="13" customFormat="1">
      <c r="A192" s="13"/>
      <c r="B192" s="219"/>
      <c r="C192" s="220"/>
      <c r="D192" s="221" t="s">
        <v>153</v>
      </c>
      <c r="E192" s="222" t="s">
        <v>19</v>
      </c>
      <c r="F192" s="223" t="s">
        <v>310</v>
      </c>
      <c r="G192" s="220"/>
      <c r="H192" s="224">
        <v>4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153</v>
      </c>
      <c r="AU192" s="230" t="s">
        <v>84</v>
      </c>
      <c r="AV192" s="13" t="s">
        <v>84</v>
      </c>
      <c r="AW192" s="13" t="s">
        <v>35</v>
      </c>
      <c r="AX192" s="13" t="s">
        <v>74</v>
      </c>
      <c r="AY192" s="230" t="s">
        <v>133</v>
      </c>
    </row>
    <row r="193" s="13" customFormat="1">
      <c r="A193" s="13"/>
      <c r="B193" s="219"/>
      <c r="C193" s="220"/>
      <c r="D193" s="221" t="s">
        <v>153</v>
      </c>
      <c r="E193" s="222" t="s">
        <v>19</v>
      </c>
      <c r="F193" s="223" t="s">
        <v>311</v>
      </c>
      <c r="G193" s="220"/>
      <c r="H193" s="224">
        <v>3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153</v>
      </c>
      <c r="AU193" s="230" t="s">
        <v>84</v>
      </c>
      <c r="AV193" s="13" t="s">
        <v>84</v>
      </c>
      <c r="AW193" s="13" t="s">
        <v>35</v>
      </c>
      <c r="AX193" s="13" t="s">
        <v>74</v>
      </c>
      <c r="AY193" s="230" t="s">
        <v>133</v>
      </c>
    </row>
    <row r="194" s="14" customFormat="1">
      <c r="A194" s="14"/>
      <c r="B194" s="231"/>
      <c r="C194" s="232"/>
      <c r="D194" s="221" t="s">
        <v>153</v>
      </c>
      <c r="E194" s="233" t="s">
        <v>19</v>
      </c>
      <c r="F194" s="234" t="s">
        <v>156</v>
      </c>
      <c r="G194" s="232"/>
      <c r="H194" s="235">
        <v>1266.4280000000001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153</v>
      </c>
      <c r="AU194" s="241" t="s">
        <v>84</v>
      </c>
      <c r="AV194" s="14" t="s">
        <v>140</v>
      </c>
      <c r="AW194" s="14" t="s">
        <v>35</v>
      </c>
      <c r="AX194" s="14" t="s">
        <v>82</v>
      </c>
      <c r="AY194" s="241" t="s">
        <v>133</v>
      </c>
    </row>
    <row r="195" s="2" customFormat="1" ht="16.5" customHeight="1">
      <c r="A195" s="40"/>
      <c r="B195" s="41"/>
      <c r="C195" s="252" t="s">
        <v>312</v>
      </c>
      <c r="D195" s="252" t="s">
        <v>190</v>
      </c>
      <c r="E195" s="253" t="s">
        <v>313</v>
      </c>
      <c r="F195" s="254" t="s">
        <v>314</v>
      </c>
      <c r="G195" s="255" t="s">
        <v>148</v>
      </c>
      <c r="H195" s="256">
        <v>40.740000000000002</v>
      </c>
      <c r="I195" s="257"/>
      <c r="J195" s="258">
        <f>ROUND(I195*H195,2)</f>
        <v>0</v>
      </c>
      <c r="K195" s="254" t="s">
        <v>139</v>
      </c>
      <c r="L195" s="259"/>
      <c r="M195" s="260" t="s">
        <v>19</v>
      </c>
      <c r="N195" s="261" t="s">
        <v>45</v>
      </c>
      <c r="O195" s="86"/>
      <c r="P195" s="215">
        <f>O195*H195</f>
        <v>0</v>
      </c>
      <c r="Q195" s="215">
        <v>0.17599999999999999</v>
      </c>
      <c r="R195" s="215">
        <f>Q195*H195</f>
        <v>7.1702399999999997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173</v>
      </c>
      <c r="AT195" s="217" t="s">
        <v>190</v>
      </c>
      <c r="AU195" s="217" t="s">
        <v>84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140</v>
      </c>
      <c r="BM195" s="217" t="s">
        <v>315</v>
      </c>
    </row>
    <row r="196" s="13" customFormat="1">
      <c r="A196" s="13"/>
      <c r="B196" s="219"/>
      <c r="C196" s="220"/>
      <c r="D196" s="221" t="s">
        <v>153</v>
      </c>
      <c r="E196" s="222" t="s">
        <v>19</v>
      </c>
      <c r="F196" s="223" t="s">
        <v>316</v>
      </c>
      <c r="G196" s="220"/>
      <c r="H196" s="224">
        <v>40.740000000000002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153</v>
      </c>
      <c r="AU196" s="230" t="s">
        <v>84</v>
      </c>
      <c r="AV196" s="13" t="s">
        <v>84</v>
      </c>
      <c r="AW196" s="13" t="s">
        <v>35</v>
      </c>
      <c r="AX196" s="13" t="s">
        <v>74</v>
      </c>
      <c r="AY196" s="230" t="s">
        <v>133</v>
      </c>
    </row>
    <row r="197" s="14" customFormat="1">
      <c r="A197" s="14"/>
      <c r="B197" s="231"/>
      <c r="C197" s="232"/>
      <c r="D197" s="221" t="s">
        <v>153</v>
      </c>
      <c r="E197" s="233" t="s">
        <v>19</v>
      </c>
      <c r="F197" s="234" t="s">
        <v>156</v>
      </c>
      <c r="G197" s="232"/>
      <c r="H197" s="235">
        <v>40.740000000000002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1" t="s">
        <v>153</v>
      </c>
      <c r="AU197" s="241" t="s">
        <v>84</v>
      </c>
      <c r="AV197" s="14" t="s">
        <v>140</v>
      </c>
      <c r="AW197" s="14" t="s">
        <v>35</v>
      </c>
      <c r="AX197" s="14" t="s">
        <v>82</v>
      </c>
      <c r="AY197" s="241" t="s">
        <v>133</v>
      </c>
    </row>
    <row r="198" s="12" customFormat="1" ht="22.8" customHeight="1">
      <c r="A198" s="12"/>
      <c r="B198" s="190"/>
      <c r="C198" s="191"/>
      <c r="D198" s="192" t="s">
        <v>73</v>
      </c>
      <c r="E198" s="204" t="s">
        <v>180</v>
      </c>
      <c r="F198" s="204" t="s">
        <v>317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SUM(P199:P251)</f>
        <v>0</v>
      </c>
      <c r="Q198" s="198"/>
      <c r="R198" s="199">
        <f>SUM(R199:R251)</f>
        <v>345.20196750000002</v>
      </c>
      <c r="S198" s="198"/>
      <c r="T198" s="200">
        <f>SUM(T199:T251)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82</v>
      </c>
      <c r="AT198" s="202" t="s">
        <v>73</v>
      </c>
      <c r="AU198" s="202" t="s">
        <v>82</v>
      </c>
      <c r="AY198" s="201" t="s">
        <v>133</v>
      </c>
      <c r="BK198" s="203">
        <f>SUM(BK199:BK251)</f>
        <v>0</v>
      </c>
    </row>
    <row r="199" s="2" customFormat="1" ht="21.75" customHeight="1">
      <c r="A199" s="40"/>
      <c r="B199" s="41"/>
      <c r="C199" s="206" t="s">
        <v>318</v>
      </c>
      <c r="D199" s="206" t="s">
        <v>135</v>
      </c>
      <c r="E199" s="207" t="s">
        <v>319</v>
      </c>
      <c r="F199" s="208" t="s">
        <v>320</v>
      </c>
      <c r="G199" s="209" t="s">
        <v>138</v>
      </c>
      <c r="H199" s="210">
        <v>26</v>
      </c>
      <c r="I199" s="211"/>
      <c r="J199" s="212">
        <f>ROUND(I199*H199,2)</f>
        <v>0</v>
      </c>
      <c r="K199" s="208" t="s">
        <v>139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140</v>
      </c>
      <c r="AT199" s="217" t="s">
        <v>135</v>
      </c>
      <c r="AU199" s="217" t="s">
        <v>84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140</v>
      </c>
      <c r="BM199" s="217" t="s">
        <v>321</v>
      </c>
    </row>
    <row r="200" s="2" customFormat="1">
      <c r="A200" s="40"/>
      <c r="B200" s="41"/>
      <c r="C200" s="206" t="s">
        <v>322</v>
      </c>
      <c r="D200" s="206" t="s">
        <v>135</v>
      </c>
      <c r="E200" s="207" t="s">
        <v>323</v>
      </c>
      <c r="F200" s="208" t="s">
        <v>324</v>
      </c>
      <c r="G200" s="209" t="s">
        <v>138</v>
      </c>
      <c r="H200" s="210">
        <v>1560</v>
      </c>
      <c r="I200" s="211"/>
      <c r="J200" s="212">
        <f>ROUND(I200*H200,2)</f>
        <v>0</v>
      </c>
      <c r="K200" s="208" t="s">
        <v>139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84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325</v>
      </c>
    </row>
    <row r="201" s="13" customFormat="1">
      <c r="A201" s="13"/>
      <c r="B201" s="219"/>
      <c r="C201" s="220"/>
      <c r="D201" s="221" t="s">
        <v>153</v>
      </c>
      <c r="E201" s="222" t="s">
        <v>19</v>
      </c>
      <c r="F201" s="223" t="s">
        <v>326</v>
      </c>
      <c r="G201" s="220"/>
      <c r="H201" s="224">
        <v>1560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153</v>
      </c>
      <c r="AU201" s="230" t="s">
        <v>84</v>
      </c>
      <c r="AV201" s="13" t="s">
        <v>84</v>
      </c>
      <c r="AW201" s="13" t="s">
        <v>35</v>
      </c>
      <c r="AX201" s="13" t="s">
        <v>74</v>
      </c>
      <c r="AY201" s="230" t="s">
        <v>133</v>
      </c>
    </row>
    <row r="202" s="14" customFormat="1">
      <c r="A202" s="14"/>
      <c r="B202" s="231"/>
      <c r="C202" s="232"/>
      <c r="D202" s="221" t="s">
        <v>153</v>
      </c>
      <c r="E202" s="233" t="s">
        <v>19</v>
      </c>
      <c r="F202" s="234" t="s">
        <v>156</v>
      </c>
      <c r="G202" s="232"/>
      <c r="H202" s="235">
        <v>1560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153</v>
      </c>
      <c r="AU202" s="241" t="s">
        <v>84</v>
      </c>
      <c r="AV202" s="14" t="s">
        <v>140</v>
      </c>
      <c r="AW202" s="14" t="s">
        <v>35</v>
      </c>
      <c r="AX202" s="14" t="s">
        <v>82</v>
      </c>
      <c r="AY202" s="241" t="s">
        <v>133</v>
      </c>
    </row>
    <row r="203" s="2" customFormat="1" ht="16.5" customHeight="1">
      <c r="A203" s="40"/>
      <c r="B203" s="41"/>
      <c r="C203" s="206" t="s">
        <v>327</v>
      </c>
      <c r="D203" s="206" t="s">
        <v>135</v>
      </c>
      <c r="E203" s="207" t="s">
        <v>328</v>
      </c>
      <c r="F203" s="208" t="s">
        <v>329</v>
      </c>
      <c r="G203" s="209" t="s">
        <v>138</v>
      </c>
      <c r="H203" s="210">
        <v>20</v>
      </c>
      <c r="I203" s="211"/>
      <c r="J203" s="212">
        <f>ROUND(I203*H203,2)</f>
        <v>0</v>
      </c>
      <c r="K203" s="208" t="s">
        <v>139</v>
      </c>
      <c r="L203" s="46"/>
      <c r="M203" s="213" t="s">
        <v>19</v>
      </c>
      <c r="N203" s="214" t="s">
        <v>45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140</v>
      </c>
      <c r="AT203" s="217" t="s">
        <v>135</v>
      </c>
      <c r="AU203" s="217" t="s">
        <v>84</v>
      </c>
      <c r="AY203" s="19" t="s">
        <v>133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140</v>
      </c>
      <c r="BM203" s="217" t="s">
        <v>330</v>
      </c>
    </row>
    <row r="204" s="2" customFormat="1">
      <c r="A204" s="40"/>
      <c r="B204" s="41"/>
      <c r="C204" s="206" t="s">
        <v>331</v>
      </c>
      <c r="D204" s="206" t="s">
        <v>135</v>
      </c>
      <c r="E204" s="207" t="s">
        <v>332</v>
      </c>
      <c r="F204" s="208" t="s">
        <v>333</v>
      </c>
      <c r="G204" s="209" t="s">
        <v>138</v>
      </c>
      <c r="H204" s="210">
        <v>1200</v>
      </c>
      <c r="I204" s="211"/>
      <c r="J204" s="212">
        <f>ROUND(I204*H204,2)</f>
        <v>0</v>
      </c>
      <c r="K204" s="208" t="s">
        <v>139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334</v>
      </c>
    </row>
    <row r="205" s="13" customFormat="1">
      <c r="A205" s="13"/>
      <c r="B205" s="219"/>
      <c r="C205" s="220"/>
      <c r="D205" s="221" t="s">
        <v>153</v>
      </c>
      <c r="E205" s="222" t="s">
        <v>19</v>
      </c>
      <c r="F205" s="223" t="s">
        <v>335</v>
      </c>
      <c r="G205" s="220"/>
      <c r="H205" s="224">
        <v>1200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153</v>
      </c>
      <c r="AU205" s="230" t="s">
        <v>84</v>
      </c>
      <c r="AV205" s="13" t="s">
        <v>84</v>
      </c>
      <c r="AW205" s="13" t="s">
        <v>35</v>
      </c>
      <c r="AX205" s="13" t="s">
        <v>74</v>
      </c>
      <c r="AY205" s="230" t="s">
        <v>133</v>
      </c>
    </row>
    <row r="206" s="14" customFormat="1">
      <c r="A206" s="14"/>
      <c r="B206" s="231"/>
      <c r="C206" s="232"/>
      <c r="D206" s="221" t="s">
        <v>153</v>
      </c>
      <c r="E206" s="233" t="s">
        <v>19</v>
      </c>
      <c r="F206" s="234" t="s">
        <v>156</v>
      </c>
      <c r="G206" s="232"/>
      <c r="H206" s="235">
        <v>1200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153</v>
      </c>
      <c r="AU206" s="241" t="s">
        <v>84</v>
      </c>
      <c r="AV206" s="14" t="s">
        <v>140</v>
      </c>
      <c r="AW206" s="14" t="s">
        <v>35</v>
      </c>
      <c r="AX206" s="14" t="s">
        <v>82</v>
      </c>
      <c r="AY206" s="241" t="s">
        <v>133</v>
      </c>
    </row>
    <row r="207" s="2" customFormat="1" ht="16.5" customHeight="1">
      <c r="A207" s="40"/>
      <c r="B207" s="41"/>
      <c r="C207" s="206" t="s">
        <v>336</v>
      </c>
      <c r="D207" s="206" t="s">
        <v>135</v>
      </c>
      <c r="E207" s="207" t="s">
        <v>337</v>
      </c>
      <c r="F207" s="208" t="s">
        <v>338</v>
      </c>
      <c r="G207" s="209" t="s">
        <v>138</v>
      </c>
      <c r="H207" s="210">
        <v>17</v>
      </c>
      <c r="I207" s="211"/>
      <c r="J207" s="212">
        <f>ROUND(I207*H207,2)</f>
        <v>0</v>
      </c>
      <c r="K207" s="208" t="s">
        <v>139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0.00069999999999999999</v>
      </c>
      <c r="R207" s="215">
        <f>Q207*H207</f>
        <v>0.011899999999999999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140</v>
      </c>
      <c r="AT207" s="217" t="s">
        <v>135</v>
      </c>
      <c r="AU207" s="217" t="s">
        <v>84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140</v>
      </c>
      <c r="BM207" s="217" t="s">
        <v>339</v>
      </c>
    </row>
    <row r="208" s="2" customFormat="1" ht="16.5" customHeight="1">
      <c r="A208" s="40"/>
      <c r="B208" s="41"/>
      <c r="C208" s="252" t="s">
        <v>340</v>
      </c>
      <c r="D208" s="252" t="s">
        <v>190</v>
      </c>
      <c r="E208" s="253" t="s">
        <v>341</v>
      </c>
      <c r="F208" s="254" t="s">
        <v>342</v>
      </c>
      <c r="G208" s="255" t="s">
        <v>138</v>
      </c>
      <c r="H208" s="256">
        <v>2</v>
      </c>
      <c r="I208" s="257"/>
      <c r="J208" s="258">
        <f>ROUND(I208*H208,2)</f>
        <v>0</v>
      </c>
      <c r="K208" s="254" t="s">
        <v>139</v>
      </c>
      <c r="L208" s="259"/>
      <c r="M208" s="260" t="s">
        <v>19</v>
      </c>
      <c r="N208" s="261" t="s">
        <v>45</v>
      </c>
      <c r="O208" s="86"/>
      <c r="P208" s="215">
        <f>O208*H208</f>
        <v>0</v>
      </c>
      <c r="Q208" s="215">
        <v>0.0040000000000000001</v>
      </c>
      <c r="R208" s="215">
        <f>Q208*H208</f>
        <v>0.0080000000000000002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173</v>
      </c>
      <c r="AT208" s="217" t="s">
        <v>190</v>
      </c>
      <c r="AU208" s="217" t="s">
        <v>84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343</v>
      </c>
    </row>
    <row r="209" s="2" customFormat="1" ht="16.5" customHeight="1">
      <c r="A209" s="40"/>
      <c r="B209" s="41"/>
      <c r="C209" s="252" t="s">
        <v>344</v>
      </c>
      <c r="D209" s="252" t="s">
        <v>190</v>
      </c>
      <c r="E209" s="253" t="s">
        <v>345</v>
      </c>
      <c r="F209" s="254" t="s">
        <v>346</v>
      </c>
      <c r="G209" s="255" t="s">
        <v>138</v>
      </c>
      <c r="H209" s="256">
        <v>2</v>
      </c>
      <c r="I209" s="257"/>
      <c r="J209" s="258">
        <f>ROUND(I209*H209,2)</f>
        <v>0</v>
      </c>
      <c r="K209" s="254" t="s">
        <v>139</v>
      </c>
      <c r="L209" s="259"/>
      <c r="M209" s="260" t="s">
        <v>19</v>
      </c>
      <c r="N209" s="261" t="s">
        <v>45</v>
      </c>
      <c r="O209" s="86"/>
      <c r="P209" s="215">
        <f>O209*H209</f>
        <v>0</v>
      </c>
      <c r="Q209" s="215">
        <v>0.0035000000000000001</v>
      </c>
      <c r="R209" s="215">
        <f>Q209*H209</f>
        <v>0.0070000000000000001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173</v>
      </c>
      <c r="AT209" s="217" t="s">
        <v>190</v>
      </c>
      <c r="AU209" s="217" t="s">
        <v>84</v>
      </c>
      <c r="AY209" s="19" t="s">
        <v>133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140</v>
      </c>
      <c r="BM209" s="217" t="s">
        <v>347</v>
      </c>
    </row>
    <row r="210" s="2" customFormat="1" ht="16.5" customHeight="1">
      <c r="A210" s="40"/>
      <c r="B210" s="41"/>
      <c r="C210" s="252" t="s">
        <v>348</v>
      </c>
      <c r="D210" s="252" t="s">
        <v>190</v>
      </c>
      <c r="E210" s="253" t="s">
        <v>349</v>
      </c>
      <c r="F210" s="254" t="s">
        <v>350</v>
      </c>
      <c r="G210" s="255" t="s">
        <v>138</v>
      </c>
      <c r="H210" s="256">
        <v>4</v>
      </c>
      <c r="I210" s="257"/>
      <c r="J210" s="258">
        <f>ROUND(I210*H210,2)</f>
        <v>0</v>
      </c>
      <c r="K210" s="254" t="s">
        <v>139</v>
      </c>
      <c r="L210" s="259"/>
      <c r="M210" s="260" t="s">
        <v>19</v>
      </c>
      <c r="N210" s="261" t="s">
        <v>45</v>
      </c>
      <c r="O210" s="86"/>
      <c r="P210" s="215">
        <f>O210*H210</f>
        <v>0</v>
      </c>
      <c r="Q210" s="215">
        <v>0.0050000000000000001</v>
      </c>
      <c r="R210" s="215">
        <f>Q210*H210</f>
        <v>0.02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173</v>
      </c>
      <c r="AT210" s="217" t="s">
        <v>190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140</v>
      </c>
      <c r="BM210" s="217" t="s">
        <v>351</v>
      </c>
    </row>
    <row r="211" s="2" customFormat="1" ht="16.5" customHeight="1">
      <c r="A211" s="40"/>
      <c r="B211" s="41"/>
      <c r="C211" s="252" t="s">
        <v>352</v>
      </c>
      <c r="D211" s="252" t="s">
        <v>190</v>
      </c>
      <c r="E211" s="253" t="s">
        <v>353</v>
      </c>
      <c r="F211" s="254" t="s">
        <v>354</v>
      </c>
      <c r="G211" s="255" t="s">
        <v>138</v>
      </c>
      <c r="H211" s="256">
        <v>5</v>
      </c>
      <c r="I211" s="257"/>
      <c r="J211" s="258">
        <f>ROUND(I211*H211,2)</f>
        <v>0</v>
      </c>
      <c r="K211" s="254" t="s">
        <v>139</v>
      </c>
      <c r="L211" s="259"/>
      <c r="M211" s="260" t="s">
        <v>19</v>
      </c>
      <c r="N211" s="261" t="s">
        <v>45</v>
      </c>
      <c r="O211" s="86"/>
      <c r="P211" s="215">
        <f>O211*H211</f>
        <v>0</v>
      </c>
      <c r="Q211" s="215">
        <v>0.0035000000000000001</v>
      </c>
      <c r="R211" s="215">
        <f>Q211*H211</f>
        <v>0.017500000000000002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173</v>
      </c>
      <c r="AT211" s="217" t="s">
        <v>190</v>
      </c>
      <c r="AU211" s="217" t="s">
        <v>84</v>
      </c>
      <c r="AY211" s="19" t="s">
        <v>133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140</v>
      </c>
      <c r="BM211" s="217" t="s">
        <v>355</v>
      </c>
    </row>
    <row r="212" s="2" customFormat="1" ht="16.5" customHeight="1">
      <c r="A212" s="40"/>
      <c r="B212" s="41"/>
      <c r="C212" s="252" t="s">
        <v>356</v>
      </c>
      <c r="D212" s="252" t="s">
        <v>190</v>
      </c>
      <c r="E212" s="253" t="s">
        <v>357</v>
      </c>
      <c r="F212" s="254" t="s">
        <v>358</v>
      </c>
      <c r="G212" s="255" t="s">
        <v>138</v>
      </c>
      <c r="H212" s="256">
        <v>2</v>
      </c>
      <c r="I212" s="257"/>
      <c r="J212" s="258">
        <f>ROUND(I212*H212,2)</f>
        <v>0</v>
      </c>
      <c r="K212" s="254" t="s">
        <v>139</v>
      </c>
      <c r="L212" s="259"/>
      <c r="M212" s="260" t="s">
        <v>19</v>
      </c>
      <c r="N212" s="261" t="s">
        <v>45</v>
      </c>
      <c r="O212" s="86"/>
      <c r="P212" s="215">
        <f>O212*H212</f>
        <v>0</v>
      </c>
      <c r="Q212" s="215">
        <v>0.0016999999999999999</v>
      </c>
      <c r="R212" s="215">
        <f>Q212*H212</f>
        <v>0.0033999999999999998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173</v>
      </c>
      <c r="AT212" s="217" t="s">
        <v>190</v>
      </c>
      <c r="AU212" s="217" t="s">
        <v>84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140</v>
      </c>
      <c r="BM212" s="217" t="s">
        <v>359</v>
      </c>
    </row>
    <row r="213" s="2" customFormat="1" ht="16.5" customHeight="1">
      <c r="A213" s="40"/>
      <c r="B213" s="41"/>
      <c r="C213" s="252" t="s">
        <v>360</v>
      </c>
      <c r="D213" s="252" t="s">
        <v>190</v>
      </c>
      <c r="E213" s="253" t="s">
        <v>361</v>
      </c>
      <c r="F213" s="254" t="s">
        <v>362</v>
      </c>
      <c r="G213" s="255" t="s">
        <v>138</v>
      </c>
      <c r="H213" s="256">
        <v>2</v>
      </c>
      <c r="I213" s="257"/>
      <c r="J213" s="258">
        <f>ROUND(I213*H213,2)</f>
        <v>0</v>
      </c>
      <c r="K213" s="254" t="s">
        <v>139</v>
      </c>
      <c r="L213" s="259"/>
      <c r="M213" s="260" t="s">
        <v>19</v>
      </c>
      <c r="N213" s="261" t="s">
        <v>45</v>
      </c>
      <c r="O213" s="86"/>
      <c r="P213" s="215">
        <f>O213*H213</f>
        <v>0</v>
      </c>
      <c r="Q213" s="215">
        <v>0.00089999999999999998</v>
      </c>
      <c r="R213" s="215">
        <f>Q213*H213</f>
        <v>0.0018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173</v>
      </c>
      <c r="AT213" s="217" t="s">
        <v>190</v>
      </c>
      <c r="AU213" s="217" t="s">
        <v>84</v>
      </c>
      <c r="AY213" s="19" t="s">
        <v>133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140</v>
      </c>
      <c r="BM213" s="217" t="s">
        <v>363</v>
      </c>
    </row>
    <row r="214" s="2" customFormat="1" ht="16.5" customHeight="1">
      <c r="A214" s="40"/>
      <c r="B214" s="41"/>
      <c r="C214" s="206" t="s">
        <v>364</v>
      </c>
      <c r="D214" s="206" t="s">
        <v>135</v>
      </c>
      <c r="E214" s="207" t="s">
        <v>365</v>
      </c>
      <c r="F214" s="208" t="s">
        <v>366</v>
      </c>
      <c r="G214" s="209" t="s">
        <v>138</v>
      </c>
      <c r="H214" s="210">
        <v>13</v>
      </c>
      <c r="I214" s="211"/>
      <c r="J214" s="212">
        <f>ROUND(I214*H214,2)</f>
        <v>0</v>
      </c>
      <c r="K214" s="208" t="s">
        <v>139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0.10940999999999999</v>
      </c>
      <c r="R214" s="215">
        <f>Q214*H214</f>
        <v>1.4223299999999999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140</v>
      </c>
      <c r="AT214" s="217" t="s">
        <v>135</v>
      </c>
      <c r="AU214" s="217" t="s">
        <v>84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140</v>
      </c>
      <c r="BM214" s="217" t="s">
        <v>367</v>
      </c>
    </row>
    <row r="215" s="2" customFormat="1" ht="16.5" customHeight="1">
      <c r="A215" s="40"/>
      <c r="B215" s="41"/>
      <c r="C215" s="252" t="s">
        <v>368</v>
      </c>
      <c r="D215" s="252" t="s">
        <v>190</v>
      </c>
      <c r="E215" s="253" t="s">
        <v>369</v>
      </c>
      <c r="F215" s="254" t="s">
        <v>370</v>
      </c>
      <c r="G215" s="255" t="s">
        <v>138</v>
      </c>
      <c r="H215" s="256">
        <v>13</v>
      </c>
      <c r="I215" s="257"/>
      <c r="J215" s="258">
        <f>ROUND(I215*H215,2)</f>
        <v>0</v>
      </c>
      <c r="K215" s="254" t="s">
        <v>139</v>
      </c>
      <c r="L215" s="259"/>
      <c r="M215" s="260" t="s">
        <v>19</v>
      </c>
      <c r="N215" s="261" t="s">
        <v>45</v>
      </c>
      <c r="O215" s="86"/>
      <c r="P215" s="215">
        <f>O215*H215</f>
        <v>0</v>
      </c>
      <c r="Q215" s="215">
        <v>0.0025000000000000001</v>
      </c>
      <c r="R215" s="215">
        <f>Q215*H215</f>
        <v>0.032500000000000001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173</v>
      </c>
      <c r="AT215" s="217" t="s">
        <v>190</v>
      </c>
      <c r="AU215" s="217" t="s">
        <v>84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140</v>
      </c>
      <c r="BM215" s="217" t="s">
        <v>371</v>
      </c>
    </row>
    <row r="216" s="2" customFormat="1" ht="16.5" customHeight="1">
      <c r="A216" s="40"/>
      <c r="B216" s="41"/>
      <c r="C216" s="206" t="s">
        <v>372</v>
      </c>
      <c r="D216" s="206" t="s">
        <v>135</v>
      </c>
      <c r="E216" s="207" t="s">
        <v>373</v>
      </c>
      <c r="F216" s="208" t="s">
        <v>374</v>
      </c>
      <c r="G216" s="209" t="s">
        <v>160</v>
      </c>
      <c r="H216" s="210">
        <v>1298</v>
      </c>
      <c r="I216" s="211"/>
      <c r="J216" s="212">
        <f>ROUND(I216*H216,2)</f>
        <v>0</v>
      </c>
      <c r="K216" s="208" t="s">
        <v>139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8.0000000000000007E-05</v>
      </c>
      <c r="R216" s="215">
        <f>Q216*H216</f>
        <v>0.10384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140</v>
      </c>
      <c r="AT216" s="217" t="s">
        <v>135</v>
      </c>
      <c r="AU216" s="217" t="s">
        <v>84</v>
      </c>
      <c r="AY216" s="19" t="s">
        <v>133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140</v>
      </c>
      <c r="BM216" s="217" t="s">
        <v>375</v>
      </c>
    </row>
    <row r="217" s="13" customFormat="1">
      <c r="A217" s="13"/>
      <c r="B217" s="219"/>
      <c r="C217" s="220"/>
      <c r="D217" s="221" t="s">
        <v>153</v>
      </c>
      <c r="E217" s="222" t="s">
        <v>19</v>
      </c>
      <c r="F217" s="223" t="s">
        <v>376</v>
      </c>
      <c r="G217" s="220"/>
      <c r="H217" s="224">
        <v>1298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153</v>
      </c>
      <c r="AU217" s="230" t="s">
        <v>84</v>
      </c>
      <c r="AV217" s="13" t="s">
        <v>84</v>
      </c>
      <c r="AW217" s="13" t="s">
        <v>35</v>
      </c>
      <c r="AX217" s="13" t="s">
        <v>82</v>
      </c>
      <c r="AY217" s="230" t="s">
        <v>133</v>
      </c>
    </row>
    <row r="218" s="2" customFormat="1" ht="16.5" customHeight="1">
      <c r="A218" s="40"/>
      <c r="B218" s="41"/>
      <c r="C218" s="206" t="s">
        <v>377</v>
      </c>
      <c r="D218" s="206" t="s">
        <v>135</v>
      </c>
      <c r="E218" s="207" t="s">
        <v>378</v>
      </c>
      <c r="F218" s="208" t="s">
        <v>379</v>
      </c>
      <c r="G218" s="209" t="s">
        <v>160</v>
      </c>
      <c r="H218" s="210">
        <v>649</v>
      </c>
      <c r="I218" s="211"/>
      <c r="J218" s="212">
        <f>ROUND(I218*H218,2)</f>
        <v>0</v>
      </c>
      <c r="K218" s="208" t="s">
        <v>139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3.0000000000000001E-05</v>
      </c>
      <c r="R218" s="215">
        <f>Q218*H218</f>
        <v>0.019470000000000001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140</v>
      </c>
      <c r="AT218" s="217" t="s">
        <v>135</v>
      </c>
      <c r="AU218" s="217" t="s">
        <v>84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140</v>
      </c>
      <c r="BM218" s="217" t="s">
        <v>380</v>
      </c>
    </row>
    <row r="219" s="13" customFormat="1">
      <c r="A219" s="13"/>
      <c r="B219" s="219"/>
      <c r="C219" s="220"/>
      <c r="D219" s="221" t="s">
        <v>153</v>
      </c>
      <c r="E219" s="222" t="s">
        <v>19</v>
      </c>
      <c r="F219" s="223" t="s">
        <v>381</v>
      </c>
      <c r="G219" s="220"/>
      <c r="H219" s="224">
        <v>649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153</v>
      </c>
      <c r="AU219" s="230" t="s">
        <v>84</v>
      </c>
      <c r="AV219" s="13" t="s">
        <v>84</v>
      </c>
      <c r="AW219" s="13" t="s">
        <v>35</v>
      </c>
      <c r="AX219" s="13" t="s">
        <v>82</v>
      </c>
      <c r="AY219" s="230" t="s">
        <v>133</v>
      </c>
    </row>
    <row r="220" s="2" customFormat="1" ht="16.5" customHeight="1">
      <c r="A220" s="40"/>
      <c r="B220" s="41"/>
      <c r="C220" s="206" t="s">
        <v>382</v>
      </c>
      <c r="D220" s="206" t="s">
        <v>135</v>
      </c>
      <c r="E220" s="207" t="s">
        <v>383</v>
      </c>
      <c r="F220" s="208" t="s">
        <v>384</v>
      </c>
      <c r="G220" s="209" t="s">
        <v>148</v>
      </c>
      <c r="H220" s="210">
        <v>96</v>
      </c>
      <c r="I220" s="211"/>
      <c r="J220" s="212">
        <f>ROUND(I220*H220,2)</f>
        <v>0</v>
      </c>
      <c r="K220" s="208" t="s">
        <v>139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0.00059999999999999995</v>
      </c>
      <c r="R220" s="215">
        <f>Q220*H220</f>
        <v>0.057599999999999998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140</v>
      </c>
      <c r="AT220" s="217" t="s">
        <v>135</v>
      </c>
      <c r="AU220" s="217" t="s">
        <v>84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140</v>
      </c>
      <c r="BM220" s="217" t="s">
        <v>385</v>
      </c>
    </row>
    <row r="221" s="13" customFormat="1">
      <c r="A221" s="13"/>
      <c r="B221" s="219"/>
      <c r="C221" s="220"/>
      <c r="D221" s="221" t="s">
        <v>153</v>
      </c>
      <c r="E221" s="222" t="s">
        <v>19</v>
      </c>
      <c r="F221" s="223" t="s">
        <v>386</v>
      </c>
      <c r="G221" s="220"/>
      <c r="H221" s="224">
        <v>96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153</v>
      </c>
      <c r="AU221" s="230" t="s">
        <v>84</v>
      </c>
      <c r="AV221" s="13" t="s">
        <v>84</v>
      </c>
      <c r="AW221" s="13" t="s">
        <v>35</v>
      </c>
      <c r="AX221" s="13" t="s">
        <v>82</v>
      </c>
      <c r="AY221" s="230" t="s">
        <v>133</v>
      </c>
    </row>
    <row r="222" s="2" customFormat="1" ht="16.5" customHeight="1">
      <c r="A222" s="40"/>
      <c r="B222" s="41"/>
      <c r="C222" s="206" t="s">
        <v>387</v>
      </c>
      <c r="D222" s="206" t="s">
        <v>135</v>
      </c>
      <c r="E222" s="207" t="s">
        <v>388</v>
      </c>
      <c r="F222" s="208" t="s">
        <v>389</v>
      </c>
      <c r="G222" s="209" t="s">
        <v>160</v>
      </c>
      <c r="H222" s="210">
        <v>100</v>
      </c>
      <c r="I222" s="211"/>
      <c r="J222" s="212">
        <f>ROUND(I222*H222,2)</f>
        <v>0</v>
      </c>
      <c r="K222" s="208" t="s">
        <v>139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0.0020100000000000001</v>
      </c>
      <c r="R222" s="215">
        <f>Q222*H222</f>
        <v>0.20100000000000001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140</v>
      </c>
      <c r="AT222" s="217" t="s">
        <v>135</v>
      </c>
      <c r="AU222" s="217" t="s">
        <v>84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140</v>
      </c>
      <c r="BM222" s="217" t="s">
        <v>390</v>
      </c>
    </row>
    <row r="223" s="2" customFormat="1" ht="16.5" customHeight="1">
      <c r="A223" s="40"/>
      <c r="B223" s="41"/>
      <c r="C223" s="206" t="s">
        <v>391</v>
      </c>
      <c r="D223" s="206" t="s">
        <v>135</v>
      </c>
      <c r="E223" s="207" t="s">
        <v>392</v>
      </c>
      <c r="F223" s="208" t="s">
        <v>393</v>
      </c>
      <c r="G223" s="209" t="s">
        <v>160</v>
      </c>
      <c r="H223" s="210">
        <v>100</v>
      </c>
      <c r="I223" s="211"/>
      <c r="J223" s="212">
        <f>ROUND(I223*H223,2)</f>
        <v>0</v>
      </c>
      <c r="K223" s="208" t="s">
        <v>139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140</v>
      </c>
      <c r="AT223" s="217" t="s">
        <v>135</v>
      </c>
      <c r="AU223" s="217" t="s">
        <v>84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140</v>
      </c>
      <c r="BM223" s="217" t="s">
        <v>394</v>
      </c>
    </row>
    <row r="224" s="2" customFormat="1" ht="16.5" customHeight="1">
      <c r="A224" s="40"/>
      <c r="B224" s="41"/>
      <c r="C224" s="206" t="s">
        <v>395</v>
      </c>
      <c r="D224" s="206" t="s">
        <v>135</v>
      </c>
      <c r="E224" s="207" t="s">
        <v>396</v>
      </c>
      <c r="F224" s="208" t="s">
        <v>397</v>
      </c>
      <c r="G224" s="209" t="s">
        <v>138</v>
      </c>
      <c r="H224" s="210">
        <v>5</v>
      </c>
      <c r="I224" s="211"/>
      <c r="J224" s="212">
        <f>ROUND(I224*H224,2)</f>
        <v>0</v>
      </c>
      <c r="K224" s="208" t="s">
        <v>139</v>
      </c>
      <c r="L224" s="46"/>
      <c r="M224" s="213" t="s">
        <v>19</v>
      </c>
      <c r="N224" s="214" t="s">
        <v>45</v>
      </c>
      <c r="O224" s="86"/>
      <c r="P224" s="215">
        <f>O224*H224</f>
        <v>0</v>
      </c>
      <c r="Q224" s="215">
        <v>0.00054000000000000001</v>
      </c>
      <c r="R224" s="215">
        <f>Q224*H224</f>
        <v>0.0027000000000000001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140</v>
      </c>
      <c r="AT224" s="217" t="s">
        <v>135</v>
      </c>
      <c r="AU224" s="217" t="s">
        <v>84</v>
      </c>
      <c r="AY224" s="19" t="s">
        <v>133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140</v>
      </c>
      <c r="BM224" s="217" t="s">
        <v>398</v>
      </c>
    </row>
    <row r="225" s="2" customFormat="1" ht="16.5" customHeight="1">
      <c r="A225" s="40"/>
      <c r="B225" s="41"/>
      <c r="C225" s="206" t="s">
        <v>399</v>
      </c>
      <c r="D225" s="206" t="s">
        <v>135</v>
      </c>
      <c r="E225" s="207" t="s">
        <v>400</v>
      </c>
      <c r="F225" s="208" t="s">
        <v>401</v>
      </c>
      <c r="G225" s="209" t="s">
        <v>138</v>
      </c>
      <c r="H225" s="210">
        <v>3</v>
      </c>
      <c r="I225" s="211"/>
      <c r="J225" s="212">
        <f>ROUND(I225*H225,2)</f>
        <v>0</v>
      </c>
      <c r="K225" s="208" t="s">
        <v>139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0.00158</v>
      </c>
      <c r="R225" s="215">
        <f>Q225*H225</f>
        <v>0.0047400000000000003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140</v>
      </c>
      <c r="AT225" s="217" t="s">
        <v>135</v>
      </c>
      <c r="AU225" s="217" t="s">
        <v>84</v>
      </c>
      <c r="AY225" s="19" t="s">
        <v>133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140</v>
      </c>
      <c r="BM225" s="217" t="s">
        <v>402</v>
      </c>
    </row>
    <row r="226" s="2" customFormat="1">
      <c r="A226" s="40"/>
      <c r="B226" s="41"/>
      <c r="C226" s="206" t="s">
        <v>403</v>
      </c>
      <c r="D226" s="206" t="s">
        <v>135</v>
      </c>
      <c r="E226" s="207" t="s">
        <v>404</v>
      </c>
      <c r="F226" s="208" t="s">
        <v>405</v>
      </c>
      <c r="G226" s="209" t="s">
        <v>160</v>
      </c>
      <c r="H226" s="210">
        <v>1009.8</v>
      </c>
      <c r="I226" s="211"/>
      <c r="J226" s="212">
        <f>ROUND(I226*H226,2)</f>
        <v>0</v>
      </c>
      <c r="K226" s="208" t="s">
        <v>139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0.14321</v>
      </c>
      <c r="R226" s="215">
        <f>Q226*H226</f>
        <v>144.61345800000001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140</v>
      </c>
      <c r="AT226" s="217" t="s">
        <v>135</v>
      </c>
      <c r="AU226" s="217" t="s">
        <v>84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140</v>
      </c>
      <c r="BM226" s="217" t="s">
        <v>406</v>
      </c>
    </row>
    <row r="227" s="2" customFormat="1" ht="16.5" customHeight="1">
      <c r="A227" s="40"/>
      <c r="B227" s="41"/>
      <c r="C227" s="252" t="s">
        <v>407</v>
      </c>
      <c r="D227" s="252" t="s">
        <v>190</v>
      </c>
      <c r="E227" s="253" t="s">
        <v>408</v>
      </c>
      <c r="F227" s="254" t="s">
        <v>409</v>
      </c>
      <c r="G227" s="255" t="s">
        <v>160</v>
      </c>
      <c r="H227" s="256">
        <v>639.70000000000005</v>
      </c>
      <c r="I227" s="257"/>
      <c r="J227" s="258">
        <f>ROUND(I227*H227,2)</f>
        <v>0</v>
      </c>
      <c r="K227" s="254" t="s">
        <v>139</v>
      </c>
      <c r="L227" s="259"/>
      <c r="M227" s="260" t="s">
        <v>19</v>
      </c>
      <c r="N227" s="261" t="s">
        <v>45</v>
      </c>
      <c r="O227" s="86"/>
      <c r="P227" s="215">
        <f>O227*H227</f>
        <v>0</v>
      </c>
      <c r="Q227" s="215">
        <v>0.080000000000000002</v>
      </c>
      <c r="R227" s="215">
        <f>Q227*H227</f>
        <v>51.176000000000002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173</v>
      </c>
      <c r="AT227" s="217" t="s">
        <v>190</v>
      </c>
      <c r="AU227" s="217" t="s">
        <v>84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140</v>
      </c>
      <c r="BM227" s="217" t="s">
        <v>410</v>
      </c>
    </row>
    <row r="228" s="13" customFormat="1">
      <c r="A228" s="13"/>
      <c r="B228" s="219"/>
      <c r="C228" s="220"/>
      <c r="D228" s="221" t="s">
        <v>153</v>
      </c>
      <c r="E228" s="222" t="s">
        <v>19</v>
      </c>
      <c r="F228" s="223" t="s">
        <v>411</v>
      </c>
      <c r="G228" s="220"/>
      <c r="H228" s="224">
        <v>325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153</v>
      </c>
      <c r="AU228" s="230" t="s">
        <v>84</v>
      </c>
      <c r="AV228" s="13" t="s">
        <v>84</v>
      </c>
      <c r="AW228" s="13" t="s">
        <v>35</v>
      </c>
      <c r="AX228" s="13" t="s">
        <v>74</v>
      </c>
      <c r="AY228" s="230" t="s">
        <v>133</v>
      </c>
    </row>
    <row r="229" s="13" customFormat="1">
      <c r="A229" s="13"/>
      <c r="B229" s="219"/>
      <c r="C229" s="220"/>
      <c r="D229" s="221" t="s">
        <v>153</v>
      </c>
      <c r="E229" s="222" t="s">
        <v>19</v>
      </c>
      <c r="F229" s="223" t="s">
        <v>412</v>
      </c>
      <c r="G229" s="220"/>
      <c r="H229" s="224">
        <v>5.7000000000000002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153</v>
      </c>
      <c r="AU229" s="230" t="s">
        <v>84</v>
      </c>
      <c r="AV229" s="13" t="s">
        <v>84</v>
      </c>
      <c r="AW229" s="13" t="s">
        <v>35</v>
      </c>
      <c r="AX229" s="13" t="s">
        <v>74</v>
      </c>
      <c r="AY229" s="230" t="s">
        <v>133</v>
      </c>
    </row>
    <row r="230" s="13" customFormat="1">
      <c r="A230" s="13"/>
      <c r="B230" s="219"/>
      <c r="C230" s="220"/>
      <c r="D230" s="221" t="s">
        <v>153</v>
      </c>
      <c r="E230" s="222" t="s">
        <v>19</v>
      </c>
      <c r="F230" s="223" t="s">
        <v>413</v>
      </c>
      <c r="G230" s="220"/>
      <c r="H230" s="224">
        <v>290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153</v>
      </c>
      <c r="AU230" s="230" t="s">
        <v>84</v>
      </c>
      <c r="AV230" s="13" t="s">
        <v>84</v>
      </c>
      <c r="AW230" s="13" t="s">
        <v>35</v>
      </c>
      <c r="AX230" s="13" t="s">
        <v>74</v>
      </c>
      <c r="AY230" s="230" t="s">
        <v>133</v>
      </c>
    </row>
    <row r="231" s="13" customFormat="1">
      <c r="A231" s="13"/>
      <c r="B231" s="219"/>
      <c r="C231" s="220"/>
      <c r="D231" s="221" t="s">
        <v>153</v>
      </c>
      <c r="E231" s="222" t="s">
        <v>19</v>
      </c>
      <c r="F231" s="223" t="s">
        <v>145</v>
      </c>
      <c r="G231" s="220"/>
      <c r="H231" s="224">
        <v>3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153</v>
      </c>
      <c r="AU231" s="230" t="s">
        <v>84</v>
      </c>
      <c r="AV231" s="13" t="s">
        <v>84</v>
      </c>
      <c r="AW231" s="13" t="s">
        <v>35</v>
      </c>
      <c r="AX231" s="13" t="s">
        <v>74</v>
      </c>
      <c r="AY231" s="230" t="s">
        <v>133</v>
      </c>
    </row>
    <row r="232" s="13" customFormat="1">
      <c r="A232" s="13"/>
      <c r="B232" s="219"/>
      <c r="C232" s="220"/>
      <c r="D232" s="221" t="s">
        <v>153</v>
      </c>
      <c r="E232" s="222" t="s">
        <v>19</v>
      </c>
      <c r="F232" s="223" t="s">
        <v>185</v>
      </c>
      <c r="G232" s="220"/>
      <c r="H232" s="224">
        <v>10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153</v>
      </c>
      <c r="AU232" s="230" t="s">
        <v>84</v>
      </c>
      <c r="AV232" s="13" t="s">
        <v>84</v>
      </c>
      <c r="AW232" s="13" t="s">
        <v>35</v>
      </c>
      <c r="AX232" s="13" t="s">
        <v>74</v>
      </c>
      <c r="AY232" s="230" t="s">
        <v>133</v>
      </c>
    </row>
    <row r="233" s="13" customFormat="1">
      <c r="A233" s="13"/>
      <c r="B233" s="219"/>
      <c r="C233" s="220"/>
      <c r="D233" s="221" t="s">
        <v>153</v>
      </c>
      <c r="E233" s="222" t="s">
        <v>19</v>
      </c>
      <c r="F233" s="223" t="s">
        <v>414</v>
      </c>
      <c r="G233" s="220"/>
      <c r="H233" s="224">
        <v>6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153</v>
      </c>
      <c r="AU233" s="230" t="s">
        <v>84</v>
      </c>
      <c r="AV233" s="13" t="s">
        <v>84</v>
      </c>
      <c r="AW233" s="13" t="s">
        <v>35</v>
      </c>
      <c r="AX233" s="13" t="s">
        <v>74</v>
      </c>
      <c r="AY233" s="230" t="s">
        <v>133</v>
      </c>
    </row>
    <row r="234" s="14" customFormat="1">
      <c r="A234" s="14"/>
      <c r="B234" s="231"/>
      <c r="C234" s="232"/>
      <c r="D234" s="221" t="s">
        <v>153</v>
      </c>
      <c r="E234" s="233" t="s">
        <v>19</v>
      </c>
      <c r="F234" s="234" t="s">
        <v>156</v>
      </c>
      <c r="G234" s="232"/>
      <c r="H234" s="235">
        <v>639.70000000000005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153</v>
      </c>
      <c r="AU234" s="241" t="s">
        <v>84</v>
      </c>
      <c r="AV234" s="14" t="s">
        <v>140</v>
      </c>
      <c r="AW234" s="14" t="s">
        <v>35</v>
      </c>
      <c r="AX234" s="14" t="s">
        <v>82</v>
      </c>
      <c r="AY234" s="241" t="s">
        <v>133</v>
      </c>
    </row>
    <row r="235" s="2" customFormat="1" ht="16.5" customHeight="1">
      <c r="A235" s="40"/>
      <c r="B235" s="41"/>
      <c r="C235" s="252" t="s">
        <v>415</v>
      </c>
      <c r="D235" s="252" t="s">
        <v>190</v>
      </c>
      <c r="E235" s="253" t="s">
        <v>416</v>
      </c>
      <c r="F235" s="254" t="s">
        <v>417</v>
      </c>
      <c r="G235" s="255" t="s">
        <v>160</v>
      </c>
      <c r="H235" s="256">
        <v>370.10000000000002</v>
      </c>
      <c r="I235" s="257"/>
      <c r="J235" s="258">
        <f>ROUND(I235*H235,2)</f>
        <v>0</v>
      </c>
      <c r="K235" s="254" t="s">
        <v>139</v>
      </c>
      <c r="L235" s="259"/>
      <c r="M235" s="260" t="s">
        <v>19</v>
      </c>
      <c r="N235" s="261" t="s">
        <v>45</v>
      </c>
      <c r="O235" s="86"/>
      <c r="P235" s="215">
        <f>O235*H235</f>
        <v>0</v>
      </c>
      <c r="Q235" s="215">
        <v>0.065670000000000006</v>
      </c>
      <c r="R235" s="215">
        <f>Q235*H235</f>
        <v>24.304467000000002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173</v>
      </c>
      <c r="AT235" s="217" t="s">
        <v>190</v>
      </c>
      <c r="AU235" s="217" t="s">
        <v>84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140</v>
      </c>
      <c r="BM235" s="217" t="s">
        <v>418</v>
      </c>
    </row>
    <row r="236" s="13" customFormat="1">
      <c r="A236" s="13"/>
      <c r="B236" s="219"/>
      <c r="C236" s="220"/>
      <c r="D236" s="221" t="s">
        <v>153</v>
      </c>
      <c r="E236" s="222" t="s">
        <v>19</v>
      </c>
      <c r="F236" s="223" t="s">
        <v>419</v>
      </c>
      <c r="G236" s="220"/>
      <c r="H236" s="224">
        <v>370.10000000000002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153</v>
      </c>
      <c r="AU236" s="230" t="s">
        <v>84</v>
      </c>
      <c r="AV236" s="13" t="s">
        <v>84</v>
      </c>
      <c r="AW236" s="13" t="s">
        <v>35</v>
      </c>
      <c r="AX236" s="13" t="s">
        <v>74</v>
      </c>
      <c r="AY236" s="230" t="s">
        <v>133</v>
      </c>
    </row>
    <row r="237" s="14" customFormat="1">
      <c r="A237" s="14"/>
      <c r="B237" s="231"/>
      <c r="C237" s="232"/>
      <c r="D237" s="221" t="s">
        <v>153</v>
      </c>
      <c r="E237" s="233" t="s">
        <v>19</v>
      </c>
      <c r="F237" s="234" t="s">
        <v>156</v>
      </c>
      <c r="G237" s="232"/>
      <c r="H237" s="235">
        <v>370.10000000000002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153</v>
      </c>
      <c r="AU237" s="241" t="s">
        <v>84</v>
      </c>
      <c r="AV237" s="14" t="s">
        <v>140</v>
      </c>
      <c r="AW237" s="14" t="s">
        <v>35</v>
      </c>
      <c r="AX237" s="14" t="s">
        <v>82</v>
      </c>
      <c r="AY237" s="241" t="s">
        <v>133</v>
      </c>
    </row>
    <row r="238" s="2" customFormat="1">
      <c r="A238" s="40"/>
      <c r="B238" s="41"/>
      <c r="C238" s="206" t="s">
        <v>420</v>
      </c>
      <c r="D238" s="206" t="s">
        <v>135</v>
      </c>
      <c r="E238" s="207" t="s">
        <v>421</v>
      </c>
      <c r="F238" s="208" t="s">
        <v>422</v>
      </c>
      <c r="G238" s="209" t="s">
        <v>160</v>
      </c>
      <c r="H238" s="210">
        <v>955.04999999999995</v>
      </c>
      <c r="I238" s="211"/>
      <c r="J238" s="212">
        <f>ROUND(I238*H238,2)</f>
        <v>0</v>
      </c>
      <c r="K238" s="208" t="s">
        <v>139</v>
      </c>
      <c r="L238" s="46"/>
      <c r="M238" s="213" t="s">
        <v>19</v>
      </c>
      <c r="N238" s="214" t="s">
        <v>45</v>
      </c>
      <c r="O238" s="86"/>
      <c r="P238" s="215">
        <f>O238*H238</f>
        <v>0</v>
      </c>
      <c r="Q238" s="215">
        <v>0.10095</v>
      </c>
      <c r="R238" s="215">
        <f>Q238*H238</f>
        <v>96.412297499999994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140</v>
      </c>
      <c r="AT238" s="217" t="s">
        <v>135</v>
      </c>
      <c r="AU238" s="217" t="s">
        <v>84</v>
      </c>
      <c r="AY238" s="19" t="s">
        <v>133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140</v>
      </c>
      <c r="BM238" s="217" t="s">
        <v>423</v>
      </c>
    </row>
    <row r="239" s="13" customFormat="1">
      <c r="A239" s="13"/>
      <c r="B239" s="219"/>
      <c r="C239" s="220"/>
      <c r="D239" s="221" t="s">
        <v>153</v>
      </c>
      <c r="E239" s="222" t="s">
        <v>19</v>
      </c>
      <c r="F239" s="223" t="s">
        <v>424</v>
      </c>
      <c r="G239" s="220"/>
      <c r="H239" s="224">
        <v>255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153</v>
      </c>
      <c r="AU239" s="230" t="s">
        <v>84</v>
      </c>
      <c r="AV239" s="13" t="s">
        <v>84</v>
      </c>
      <c r="AW239" s="13" t="s">
        <v>35</v>
      </c>
      <c r="AX239" s="13" t="s">
        <v>74</v>
      </c>
      <c r="AY239" s="230" t="s">
        <v>133</v>
      </c>
    </row>
    <row r="240" s="13" customFormat="1">
      <c r="A240" s="13"/>
      <c r="B240" s="219"/>
      <c r="C240" s="220"/>
      <c r="D240" s="221" t="s">
        <v>153</v>
      </c>
      <c r="E240" s="222" t="s">
        <v>19</v>
      </c>
      <c r="F240" s="223" t="s">
        <v>413</v>
      </c>
      <c r="G240" s="220"/>
      <c r="H240" s="224">
        <v>290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153</v>
      </c>
      <c r="AU240" s="230" t="s">
        <v>84</v>
      </c>
      <c r="AV240" s="13" t="s">
        <v>84</v>
      </c>
      <c r="AW240" s="13" t="s">
        <v>35</v>
      </c>
      <c r="AX240" s="13" t="s">
        <v>74</v>
      </c>
      <c r="AY240" s="230" t="s">
        <v>133</v>
      </c>
    </row>
    <row r="241" s="13" customFormat="1">
      <c r="A241" s="13"/>
      <c r="B241" s="219"/>
      <c r="C241" s="220"/>
      <c r="D241" s="221" t="s">
        <v>153</v>
      </c>
      <c r="E241" s="222" t="s">
        <v>19</v>
      </c>
      <c r="F241" s="223" t="s">
        <v>425</v>
      </c>
      <c r="G241" s="220"/>
      <c r="H241" s="224">
        <v>28.550000000000001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153</v>
      </c>
      <c r="AU241" s="230" t="s">
        <v>84</v>
      </c>
      <c r="AV241" s="13" t="s">
        <v>84</v>
      </c>
      <c r="AW241" s="13" t="s">
        <v>35</v>
      </c>
      <c r="AX241" s="13" t="s">
        <v>74</v>
      </c>
      <c r="AY241" s="230" t="s">
        <v>133</v>
      </c>
    </row>
    <row r="242" s="13" customFormat="1">
      <c r="A242" s="13"/>
      <c r="B242" s="219"/>
      <c r="C242" s="220"/>
      <c r="D242" s="221" t="s">
        <v>153</v>
      </c>
      <c r="E242" s="222" t="s">
        <v>19</v>
      </c>
      <c r="F242" s="223" t="s">
        <v>196</v>
      </c>
      <c r="G242" s="220"/>
      <c r="H242" s="224">
        <v>12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153</v>
      </c>
      <c r="AU242" s="230" t="s">
        <v>84</v>
      </c>
      <c r="AV242" s="13" t="s">
        <v>84</v>
      </c>
      <c r="AW242" s="13" t="s">
        <v>35</v>
      </c>
      <c r="AX242" s="13" t="s">
        <v>74</v>
      </c>
      <c r="AY242" s="230" t="s">
        <v>133</v>
      </c>
    </row>
    <row r="243" s="13" customFormat="1">
      <c r="A243" s="13"/>
      <c r="B243" s="219"/>
      <c r="C243" s="220"/>
      <c r="D243" s="221" t="s">
        <v>153</v>
      </c>
      <c r="E243" s="222" t="s">
        <v>19</v>
      </c>
      <c r="F243" s="223" t="s">
        <v>180</v>
      </c>
      <c r="G243" s="220"/>
      <c r="H243" s="224">
        <v>9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153</v>
      </c>
      <c r="AU243" s="230" t="s">
        <v>84</v>
      </c>
      <c r="AV243" s="13" t="s">
        <v>84</v>
      </c>
      <c r="AW243" s="13" t="s">
        <v>35</v>
      </c>
      <c r="AX243" s="13" t="s">
        <v>74</v>
      </c>
      <c r="AY243" s="230" t="s">
        <v>133</v>
      </c>
    </row>
    <row r="244" s="13" customFormat="1">
      <c r="A244" s="13"/>
      <c r="B244" s="219"/>
      <c r="C244" s="220"/>
      <c r="D244" s="221" t="s">
        <v>153</v>
      </c>
      <c r="E244" s="222" t="s">
        <v>19</v>
      </c>
      <c r="F244" s="223" t="s">
        <v>426</v>
      </c>
      <c r="G244" s="220"/>
      <c r="H244" s="224">
        <v>360.5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153</v>
      </c>
      <c r="AU244" s="230" t="s">
        <v>84</v>
      </c>
      <c r="AV244" s="13" t="s">
        <v>84</v>
      </c>
      <c r="AW244" s="13" t="s">
        <v>35</v>
      </c>
      <c r="AX244" s="13" t="s">
        <v>74</v>
      </c>
      <c r="AY244" s="230" t="s">
        <v>133</v>
      </c>
    </row>
    <row r="245" s="14" customFormat="1">
      <c r="A245" s="14"/>
      <c r="B245" s="231"/>
      <c r="C245" s="232"/>
      <c r="D245" s="221" t="s">
        <v>153</v>
      </c>
      <c r="E245" s="233" t="s">
        <v>19</v>
      </c>
      <c r="F245" s="234" t="s">
        <v>156</v>
      </c>
      <c r="G245" s="232"/>
      <c r="H245" s="235">
        <v>955.04999999999995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153</v>
      </c>
      <c r="AU245" s="241" t="s">
        <v>84</v>
      </c>
      <c r="AV245" s="14" t="s">
        <v>140</v>
      </c>
      <c r="AW245" s="14" t="s">
        <v>35</v>
      </c>
      <c r="AX245" s="14" t="s">
        <v>82</v>
      </c>
      <c r="AY245" s="241" t="s">
        <v>133</v>
      </c>
    </row>
    <row r="246" s="2" customFormat="1" ht="16.5" customHeight="1">
      <c r="A246" s="40"/>
      <c r="B246" s="41"/>
      <c r="C246" s="252" t="s">
        <v>427</v>
      </c>
      <c r="D246" s="252" t="s">
        <v>190</v>
      </c>
      <c r="E246" s="253" t="s">
        <v>428</v>
      </c>
      <c r="F246" s="254" t="s">
        <v>429</v>
      </c>
      <c r="G246" s="255" t="s">
        <v>160</v>
      </c>
      <c r="H246" s="256">
        <v>955.04999999999995</v>
      </c>
      <c r="I246" s="257"/>
      <c r="J246" s="258">
        <f>ROUND(I246*H246,2)</f>
        <v>0</v>
      </c>
      <c r="K246" s="254" t="s">
        <v>139</v>
      </c>
      <c r="L246" s="259"/>
      <c r="M246" s="260" t="s">
        <v>19</v>
      </c>
      <c r="N246" s="261" t="s">
        <v>45</v>
      </c>
      <c r="O246" s="86"/>
      <c r="P246" s="215">
        <f>O246*H246</f>
        <v>0</v>
      </c>
      <c r="Q246" s="215">
        <v>0.028000000000000001</v>
      </c>
      <c r="R246" s="215">
        <f>Q246*H246</f>
        <v>26.741399999999999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173</v>
      </c>
      <c r="AT246" s="217" t="s">
        <v>190</v>
      </c>
      <c r="AU246" s="217" t="s">
        <v>84</v>
      </c>
      <c r="AY246" s="19" t="s">
        <v>133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140</v>
      </c>
      <c r="BM246" s="217" t="s">
        <v>430</v>
      </c>
    </row>
    <row r="247" s="2" customFormat="1">
      <c r="A247" s="40"/>
      <c r="B247" s="41"/>
      <c r="C247" s="206" t="s">
        <v>431</v>
      </c>
      <c r="D247" s="206" t="s">
        <v>135</v>
      </c>
      <c r="E247" s="207" t="s">
        <v>432</v>
      </c>
      <c r="F247" s="208" t="s">
        <v>433</v>
      </c>
      <c r="G247" s="209" t="s">
        <v>160</v>
      </c>
      <c r="H247" s="210">
        <v>66.5</v>
      </c>
      <c r="I247" s="211"/>
      <c r="J247" s="212">
        <f>ROUND(I247*H247,2)</f>
        <v>0</v>
      </c>
      <c r="K247" s="208" t="s">
        <v>139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140</v>
      </c>
      <c r="AT247" s="217" t="s">
        <v>135</v>
      </c>
      <c r="AU247" s="217" t="s">
        <v>84</v>
      </c>
      <c r="AY247" s="19" t="s">
        <v>133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140</v>
      </c>
      <c r="BM247" s="217" t="s">
        <v>434</v>
      </c>
    </row>
    <row r="248" s="13" customFormat="1">
      <c r="A248" s="13"/>
      <c r="B248" s="219"/>
      <c r="C248" s="220"/>
      <c r="D248" s="221" t="s">
        <v>153</v>
      </c>
      <c r="E248" s="222" t="s">
        <v>19</v>
      </c>
      <c r="F248" s="223" t="s">
        <v>435</v>
      </c>
      <c r="G248" s="220"/>
      <c r="H248" s="224">
        <v>66.5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153</v>
      </c>
      <c r="AU248" s="230" t="s">
        <v>84</v>
      </c>
      <c r="AV248" s="13" t="s">
        <v>84</v>
      </c>
      <c r="AW248" s="13" t="s">
        <v>35</v>
      </c>
      <c r="AX248" s="13" t="s">
        <v>74</v>
      </c>
      <c r="AY248" s="230" t="s">
        <v>133</v>
      </c>
    </row>
    <row r="249" s="14" customFormat="1">
      <c r="A249" s="14"/>
      <c r="B249" s="231"/>
      <c r="C249" s="232"/>
      <c r="D249" s="221" t="s">
        <v>153</v>
      </c>
      <c r="E249" s="233" t="s">
        <v>19</v>
      </c>
      <c r="F249" s="234" t="s">
        <v>156</v>
      </c>
      <c r="G249" s="232"/>
      <c r="H249" s="235">
        <v>66.5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153</v>
      </c>
      <c r="AU249" s="241" t="s">
        <v>84</v>
      </c>
      <c r="AV249" s="14" t="s">
        <v>140</v>
      </c>
      <c r="AW249" s="14" t="s">
        <v>35</v>
      </c>
      <c r="AX249" s="14" t="s">
        <v>82</v>
      </c>
      <c r="AY249" s="241" t="s">
        <v>133</v>
      </c>
    </row>
    <row r="250" s="2" customFormat="1" ht="33" customHeight="1">
      <c r="A250" s="40"/>
      <c r="B250" s="41"/>
      <c r="C250" s="206" t="s">
        <v>436</v>
      </c>
      <c r="D250" s="206" t="s">
        <v>135</v>
      </c>
      <c r="E250" s="207" t="s">
        <v>437</v>
      </c>
      <c r="F250" s="208" t="s">
        <v>438</v>
      </c>
      <c r="G250" s="209" t="s">
        <v>160</v>
      </c>
      <c r="H250" s="210">
        <v>66.5</v>
      </c>
      <c r="I250" s="211"/>
      <c r="J250" s="212">
        <f>ROUND(I250*H250,2)</f>
        <v>0</v>
      </c>
      <c r="K250" s="208" t="s">
        <v>139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0.00060999999999999997</v>
      </c>
      <c r="R250" s="215">
        <f>Q250*H250</f>
        <v>0.040564999999999997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140</v>
      </c>
      <c r="AT250" s="217" t="s">
        <v>135</v>
      </c>
      <c r="AU250" s="217" t="s">
        <v>84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140</v>
      </c>
      <c r="BM250" s="217" t="s">
        <v>439</v>
      </c>
    </row>
    <row r="251" s="2" customFormat="1" ht="16.5" customHeight="1">
      <c r="A251" s="40"/>
      <c r="B251" s="41"/>
      <c r="C251" s="206" t="s">
        <v>440</v>
      </c>
      <c r="D251" s="206" t="s">
        <v>135</v>
      </c>
      <c r="E251" s="207" t="s">
        <v>441</v>
      </c>
      <c r="F251" s="208" t="s">
        <v>442</v>
      </c>
      <c r="G251" s="209" t="s">
        <v>160</v>
      </c>
      <c r="H251" s="210">
        <v>66.5</v>
      </c>
      <c r="I251" s="211"/>
      <c r="J251" s="212">
        <f>ROUND(I251*H251,2)</f>
        <v>0</v>
      </c>
      <c r="K251" s="208" t="s">
        <v>139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140</v>
      </c>
      <c r="AT251" s="217" t="s">
        <v>135</v>
      </c>
      <c r="AU251" s="217" t="s">
        <v>84</v>
      </c>
      <c r="AY251" s="19" t="s">
        <v>133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140</v>
      </c>
      <c r="BM251" s="217" t="s">
        <v>443</v>
      </c>
    </row>
    <row r="252" s="12" customFormat="1" ht="22.8" customHeight="1">
      <c r="A252" s="12"/>
      <c r="B252" s="190"/>
      <c r="C252" s="191"/>
      <c r="D252" s="192" t="s">
        <v>73</v>
      </c>
      <c r="E252" s="204" t="s">
        <v>444</v>
      </c>
      <c r="F252" s="204" t="s">
        <v>445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SUM(P253:P270)</f>
        <v>0</v>
      </c>
      <c r="Q252" s="198"/>
      <c r="R252" s="199">
        <f>SUM(R253:R270)</f>
        <v>0</v>
      </c>
      <c r="S252" s="198"/>
      <c r="T252" s="200">
        <f>SUM(T253:T270)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82</v>
      </c>
      <c r="AT252" s="202" t="s">
        <v>73</v>
      </c>
      <c r="AU252" s="202" t="s">
        <v>82</v>
      </c>
      <c r="AY252" s="201" t="s">
        <v>133</v>
      </c>
      <c r="BK252" s="203">
        <f>SUM(BK253:BK270)</f>
        <v>0</v>
      </c>
    </row>
    <row r="253" s="2" customFormat="1" ht="21.75" customHeight="1">
      <c r="A253" s="40"/>
      <c r="B253" s="41"/>
      <c r="C253" s="206" t="s">
        <v>446</v>
      </c>
      <c r="D253" s="206" t="s">
        <v>135</v>
      </c>
      <c r="E253" s="207" t="s">
        <v>447</v>
      </c>
      <c r="F253" s="208" t="s">
        <v>448</v>
      </c>
      <c r="G253" s="209" t="s">
        <v>237</v>
      </c>
      <c r="H253" s="210">
        <v>1532.2170000000001</v>
      </c>
      <c r="I253" s="211"/>
      <c r="J253" s="212">
        <f>ROUND(I253*H253,2)</f>
        <v>0</v>
      </c>
      <c r="K253" s="208" t="s">
        <v>449</v>
      </c>
      <c r="L253" s="46"/>
      <c r="M253" s="213" t="s">
        <v>19</v>
      </c>
      <c r="N253" s="214" t="s">
        <v>45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140</v>
      </c>
      <c r="AT253" s="217" t="s">
        <v>135</v>
      </c>
      <c r="AU253" s="217" t="s">
        <v>84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82</v>
      </c>
      <c r="BK253" s="218">
        <f>ROUND(I253*H253,2)</f>
        <v>0</v>
      </c>
      <c r="BL253" s="19" t="s">
        <v>140</v>
      </c>
      <c r="BM253" s="217" t="s">
        <v>450</v>
      </c>
    </row>
    <row r="254" s="13" customFormat="1">
      <c r="A254" s="13"/>
      <c r="B254" s="219"/>
      <c r="C254" s="220"/>
      <c r="D254" s="221" t="s">
        <v>153</v>
      </c>
      <c r="E254" s="222" t="s">
        <v>19</v>
      </c>
      <c r="F254" s="223" t="s">
        <v>451</v>
      </c>
      <c r="G254" s="220"/>
      <c r="H254" s="224">
        <v>1532.2170000000001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153</v>
      </c>
      <c r="AU254" s="230" t="s">
        <v>84</v>
      </c>
      <c r="AV254" s="13" t="s">
        <v>84</v>
      </c>
      <c r="AW254" s="13" t="s">
        <v>35</v>
      </c>
      <c r="AX254" s="13" t="s">
        <v>74</v>
      </c>
      <c r="AY254" s="230" t="s">
        <v>133</v>
      </c>
    </row>
    <row r="255" s="14" customFormat="1">
      <c r="A255" s="14"/>
      <c r="B255" s="231"/>
      <c r="C255" s="232"/>
      <c r="D255" s="221" t="s">
        <v>153</v>
      </c>
      <c r="E255" s="233" t="s">
        <v>19</v>
      </c>
      <c r="F255" s="234" t="s">
        <v>156</v>
      </c>
      <c r="G255" s="232"/>
      <c r="H255" s="235">
        <v>1532.2170000000001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1" t="s">
        <v>153</v>
      </c>
      <c r="AU255" s="241" t="s">
        <v>84</v>
      </c>
      <c r="AV255" s="14" t="s">
        <v>140</v>
      </c>
      <c r="AW255" s="14" t="s">
        <v>35</v>
      </c>
      <c r="AX255" s="14" t="s">
        <v>82</v>
      </c>
      <c r="AY255" s="241" t="s">
        <v>133</v>
      </c>
    </row>
    <row r="256" s="2" customFormat="1" ht="21.75" customHeight="1">
      <c r="A256" s="40"/>
      <c r="B256" s="41"/>
      <c r="C256" s="206" t="s">
        <v>452</v>
      </c>
      <c r="D256" s="206" t="s">
        <v>135</v>
      </c>
      <c r="E256" s="207" t="s">
        <v>453</v>
      </c>
      <c r="F256" s="208" t="s">
        <v>454</v>
      </c>
      <c r="G256" s="209" t="s">
        <v>237</v>
      </c>
      <c r="H256" s="210">
        <v>234.71299999999999</v>
      </c>
      <c r="I256" s="211"/>
      <c r="J256" s="212">
        <f>ROUND(I256*H256,2)</f>
        <v>0</v>
      </c>
      <c r="K256" s="208" t="s">
        <v>449</v>
      </c>
      <c r="L256" s="46"/>
      <c r="M256" s="213" t="s">
        <v>19</v>
      </c>
      <c r="N256" s="214" t="s">
        <v>45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140</v>
      </c>
      <c r="AT256" s="217" t="s">
        <v>135</v>
      </c>
      <c r="AU256" s="217" t="s">
        <v>84</v>
      </c>
      <c r="AY256" s="19" t="s">
        <v>133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140</v>
      </c>
      <c r="BM256" s="217" t="s">
        <v>455</v>
      </c>
    </row>
    <row r="257" s="13" customFormat="1">
      <c r="A257" s="13"/>
      <c r="B257" s="219"/>
      <c r="C257" s="220"/>
      <c r="D257" s="221" t="s">
        <v>153</v>
      </c>
      <c r="E257" s="222" t="s">
        <v>19</v>
      </c>
      <c r="F257" s="223" t="s">
        <v>456</v>
      </c>
      <c r="G257" s="220"/>
      <c r="H257" s="224">
        <v>234.71299999999999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153</v>
      </c>
      <c r="AU257" s="230" t="s">
        <v>84</v>
      </c>
      <c r="AV257" s="13" t="s">
        <v>84</v>
      </c>
      <c r="AW257" s="13" t="s">
        <v>35</v>
      </c>
      <c r="AX257" s="13" t="s">
        <v>74</v>
      </c>
      <c r="AY257" s="230" t="s">
        <v>133</v>
      </c>
    </row>
    <row r="258" s="14" customFormat="1">
      <c r="A258" s="14"/>
      <c r="B258" s="231"/>
      <c r="C258" s="232"/>
      <c r="D258" s="221" t="s">
        <v>153</v>
      </c>
      <c r="E258" s="233" t="s">
        <v>19</v>
      </c>
      <c r="F258" s="234" t="s">
        <v>156</v>
      </c>
      <c r="G258" s="232"/>
      <c r="H258" s="235">
        <v>234.71299999999999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153</v>
      </c>
      <c r="AU258" s="241" t="s">
        <v>84</v>
      </c>
      <c r="AV258" s="14" t="s">
        <v>140</v>
      </c>
      <c r="AW258" s="14" t="s">
        <v>35</v>
      </c>
      <c r="AX258" s="14" t="s">
        <v>82</v>
      </c>
      <c r="AY258" s="241" t="s">
        <v>133</v>
      </c>
    </row>
    <row r="259" s="2" customFormat="1" ht="21.75" customHeight="1">
      <c r="A259" s="40"/>
      <c r="B259" s="41"/>
      <c r="C259" s="206" t="s">
        <v>457</v>
      </c>
      <c r="D259" s="206" t="s">
        <v>135</v>
      </c>
      <c r="E259" s="207" t="s">
        <v>458</v>
      </c>
      <c r="F259" s="208" t="s">
        <v>459</v>
      </c>
      <c r="G259" s="209" t="s">
        <v>237</v>
      </c>
      <c r="H259" s="210">
        <v>2992.6120000000001</v>
      </c>
      <c r="I259" s="211"/>
      <c r="J259" s="212">
        <f>ROUND(I259*H259,2)</f>
        <v>0</v>
      </c>
      <c r="K259" s="208" t="s">
        <v>449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140</v>
      </c>
      <c r="AT259" s="217" t="s">
        <v>135</v>
      </c>
      <c r="AU259" s="217" t="s">
        <v>84</v>
      </c>
      <c r="AY259" s="19" t="s">
        <v>133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140</v>
      </c>
      <c r="BM259" s="217" t="s">
        <v>460</v>
      </c>
    </row>
    <row r="260" s="13" customFormat="1">
      <c r="A260" s="13"/>
      <c r="B260" s="219"/>
      <c r="C260" s="220"/>
      <c r="D260" s="221" t="s">
        <v>153</v>
      </c>
      <c r="E260" s="222" t="s">
        <v>19</v>
      </c>
      <c r="F260" s="223" t="s">
        <v>461</v>
      </c>
      <c r="G260" s="220"/>
      <c r="H260" s="224">
        <v>2992.6120000000001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153</v>
      </c>
      <c r="AU260" s="230" t="s">
        <v>84</v>
      </c>
      <c r="AV260" s="13" t="s">
        <v>84</v>
      </c>
      <c r="AW260" s="13" t="s">
        <v>35</v>
      </c>
      <c r="AX260" s="13" t="s">
        <v>74</v>
      </c>
      <c r="AY260" s="230" t="s">
        <v>133</v>
      </c>
    </row>
    <row r="261" s="14" customFormat="1">
      <c r="A261" s="14"/>
      <c r="B261" s="231"/>
      <c r="C261" s="232"/>
      <c r="D261" s="221" t="s">
        <v>153</v>
      </c>
      <c r="E261" s="233" t="s">
        <v>19</v>
      </c>
      <c r="F261" s="234" t="s">
        <v>156</v>
      </c>
      <c r="G261" s="232"/>
      <c r="H261" s="235">
        <v>2992.6120000000001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1" t="s">
        <v>153</v>
      </c>
      <c r="AU261" s="241" t="s">
        <v>84</v>
      </c>
      <c r="AV261" s="14" t="s">
        <v>140</v>
      </c>
      <c r="AW261" s="14" t="s">
        <v>35</v>
      </c>
      <c r="AX261" s="14" t="s">
        <v>82</v>
      </c>
      <c r="AY261" s="241" t="s">
        <v>133</v>
      </c>
    </row>
    <row r="262" s="2" customFormat="1">
      <c r="A262" s="40"/>
      <c r="B262" s="41"/>
      <c r="C262" s="206" t="s">
        <v>462</v>
      </c>
      <c r="D262" s="206" t="s">
        <v>135</v>
      </c>
      <c r="E262" s="207" t="s">
        <v>463</v>
      </c>
      <c r="F262" s="208" t="s">
        <v>464</v>
      </c>
      <c r="G262" s="209" t="s">
        <v>237</v>
      </c>
      <c r="H262" s="210">
        <v>2992.6120000000001</v>
      </c>
      <c r="I262" s="211"/>
      <c r="J262" s="212">
        <f>ROUND(I262*H262,2)</f>
        <v>0</v>
      </c>
      <c r="K262" s="208" t="s">
        <v>449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140</v>
      </c>
      <c r="AT262" s="217" t="s">
        <v>135</v>
      </c>
      <c r="AU262" s="217" t="s">
        <v>84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140</v>
      </c>
      <c r="BM262" s="217" t="s">
        <v>465</v>
      </c>
    </row>
    <row r="263" s="13" customFormat="1">
      <c r="A263" s="13"/>
      <c r="B263" s="219"/>
      <c r="C263" s="220"/>
      <c r="D263" s="221" t="s">
        <v>153</v>
      </c>
      <c r="E263" s="222" t="s">
        <v>19</v>
      </c>
      <c r="F263" s="223" t="s">
        <v>461</v>
      </c>
      <c r="G263" s="220"/>
      <c r="H263" s="224">
        <v>2992.6120000000001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153</v>
      </c>
      <c r="AU263" s="230" t="s">
        <v>84</v>
      </c>
      <c r="AV263" s="13" t="s">
        <v>84</v>
      </c>
      <c r="AW263" s="13" t="s">
        <v>35</v>
      </c>
      <c r="AX263" s="13" t="s">
        <v>74</v>
      </c>
      <c r="AY263" s="230" t="s">
        <v>133</v>
      </c>
    </row>
    <row r="264" s="14" customFormat="1">
      <c r="A264" s="14"/>
      <c r="B264" s="231"/>
      <c r="C264" s="232"/>
      <c r="D264" s="221" t="s">
        <v>153</v>
      </c>
      <c r="E264" s="233" t="s">
        <v>19</v>
      </c>
      <c r="F264" s="234" t="s">
        <v>156</v>
      </c>
      <c r="G264" s="232"/>
      <c r="H264" s="235">
        <v>2992.6120000000001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153</v>
      </c>
      <c r="AU264" s="241" t="s">
        <v>84</v>
      </c>
      <c r="AV264" s="14" t="s">
        <v>140</v>
      </c>
      <c r="AW264" s="14" t="s">
        <v>35</v>
      </c>
      <c r="AX264" s="14" t="s">
        <v>82</v>
      </c>
      <c r="AY264" s="241" t="s">
        <v>133</v>
      </c>
    </row>
    <row r="265" s="2" customFormat="1" ht="21.75" customHeight="1">
      <c r="A265" s="40"/>
      <c r="B265" s="41"/>
      <c r="C265" s="206" t="s">
        <v>466</v>
      </c>
      <c r="D265" s="206" t="s">
        <v>135</v>
      </c>
      <c r="E265" s="207" t="s">
        <v>467</v>
      </c>
      <c r="F265" s="208" t="s">
        <v>468</v>
      </c>
      <c r="G265" s="209" t="s">
        <v>469</v>
      </c>
      <c r="H265" s="210">
        <v>1</v>
      </c>
      <c r="I265" s="211"/>
      <c r="J265" s="212">
        <f>ROUND(I265*H265,2)</f>
        <v>0</v>
      </c>
      <c r="K265" s="208" t="s">
        <v>449</v>
      </c>
      <c r="L265" s="46"/>
      <c r="M265" s="213" t="s">
        <v>19</v>
      </c>
      <c r="N265" s="214" t="s">
        <v>45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140</v>
      </c>
      <c r="AT265" s="217" t="s">
        <v>135</v>
      </c>
      <c r="AU265" s="217" t="s">
        <v>84</v>
      </c>
      <c r="AY265" s="19" t="s">
        <v>133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140</v>
      </c>
      <c r="BM265" s="217" t="s">
        <v>470</v>
      </c>
    </row>
    <row r="266" s="13" customFormat="1">
      <c r="A266" s="13"/>
      <c r="B266" s="219"/>
      <c r="C266" s="220"/>
      <c r="D266" s="221" t="s">
        <v>153</v>
      </c>
      <c r="E266" s="222" t="s">
        <v>19</v>
      </c>
      <c r="F266" s="223" t="s">
        <v>82</v>
      </c>
      <c r="G266" s="220"/>
      <c r="H266" s="224">
        <v>1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153</v>
      </c>
      <c r="AU266" s="230" t="s">
        <v>84</v>
      </c>
      <c r="AV266" s="13" t="s">
        <v>84</v>
      </c>
      <c r="AW266" s="13" t="s">
        <v>35</v>
      </c>
      <c r="AX266" s="13" t="s">
        <v>74</v>
      </c>
      <c r="AY266" s="230" t="s">
        <v>133</v>
      </c>
    </row>
    <row r="267" s="14" customFormat="1">
      <c r="A267" s="14"/>
      <c r="B267" s="231"/>
      <c r="C267" s="232"/>
      <c r="D267" s="221" t="s">
        <v>153</v>
      </c>
      <c r="E267" s="233" t="s">
        <v>19</v>
      </c>
      <c r="F267" s="234" t="s">
        <v>156</v>
      </c>
      <c r="G267" s="232"/>
      <c r="H267" s="235">
        <v>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153</v>
      </c>
      <c r="AU267" s="241" t="s">
        <v>84</v>
      </c>
      <c r="AV267" s="14" t="s">
        <v>140</v>
      </c>
      <c r="AW267" s="14" t="s">
        <v>35</v>
      </c>
      <c r="AX267" s="14" t="s">
        <v>82</v>
      </c>
      <c r="AY267" s="241" t="s">
        <v>133</v>
      </c>
    </row>
    <row r="268" s="2" customFormat="1" ht="21.75" customHeight="1">
      <c r="A268" s="40"/>
      <c r="B268" s="41"/>
      <c r="C268" s="206" t="s">
        <v>471</v>
      </c>
      <c r="D268" s="206" t="s">
        <v>135</v>
      </c>
      <c r="E268" s="207" t="s">
        <v>472</v>
      </c>
      <c r="F268" s="208" t="s">
        <v>473</v>
      </c>
      <c r="G268" s="209" t="s">
        <v>237</v>
      </c>
      <c r="H268" s="210">
        <v>234.71299999999999</v>
      </c>
      <c r="I268" s="211"/>
      <c r="J268" s="212">
        <f>ROUND(I268*H268,2)</f>
        <v>0</v>
      </c>
      <c r="K268" s="208" t="s">
        <v>139</v>
      </c>
      <c r="L268" s="46"/>
      <c r="M268" s="213" t="s">
        <v>19</v>
      </c>
      <c r="N268" s="214" t="s">
        <v>45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140</v>
      </c>
      <c r="AT268" s="217" t="s">
        <v>135</v>
      </c>
      <c r="AU268" s="217" t="s">
        <v>84</v>
      </c>
      <c r="AY268" s="19" t="s">
        <v>133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140</v>
      </c>
      <c r="BM268" s="217" t="s">
        <v>474</v>
      </c>
    </row>
    <row r="269" s="13" customFormat="1">
      <c r="A269" s="13"/>
      <c r="B269" s="219"/>
      <c r="C269" s="220"/>
      <c r="D269" s="221" t="s">
        <v>153</v>
      </c>
      <c r="E269" s="222" t="s">
        <v>19</v>
      </c>
      <c r="F269" s="223" t="s">
        <v>475</v>
      </c>
      <c r="G269" s="220"/>
      <c r="H269" s="224">
        <v>234.71299999999999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153</v>
      </c>
      <c r="AU269" s="230" t="s">
        <v>84</v>
      </c>
      <c r="AV269" s="13" t="s">
        <v>84</v>
      </c>
      <c r="AW269" s="13" t="s">
        <v>35</v>
      </c>
      <c r="AX269" s="13" t="s">
        <v>74</v>
      </c>
      <c r="AY269" s="230" t="s">
        <v>133</v>
      </c>
    </row>
    <row r="270" s="14" customFormat="1">
      <c r="A270" s="14"/>
      <c r="B270" s="231"/>
      <c r="C270" s="232"/>
      <c r="D270" s="221" t="s">
        <v>153</v>
      </c>
      <c r="E270" s="233" t="s">
        <v>19</v>
      </c>
      <c r="F270" s="234" t="s">
        <v>156</v>
      </c>
      <c r="G270" s="232"/>
      <c r="H270" s="235">
        <v>234.71299999999999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153</v>
      </c>
      <c r="AU270" s="241" t="s">
        <v>84</v>
      </c>
      <c r="AV270" s="14" t="s">
        <v>140</v>
      </c>
      <c r="AW270" s="14" t="s">
        <v>35</v>
      </c>
      <c r="AX270" s="14" t="s">
        <v>82</v>
      </c>
      <c r="AY270" s="241" t="s">
        <v>133</v>
      </c>
    </row>
    <row r="271" s="12" customFormat="1" ht="22.8" customHeight="1">
      <c r="A271" s="12"/>
      <c r="B271" s="190"/>
      <c r="C271" s="191"/>
      <c r="D271" s="192" t="s">
        <v>73</v>
      </c>
      <c r="E271" s="204" t="s">
        <v>476</v>
      </c>
      <c r="F271" s="204" t="s">
        <v>477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P272</f>
        <v>0</v>
      </c>
      <c r="Q271" s="198"/>
      <c r="R271" s="199">
        <f>R272</f>
        <v>0</v>
      </c>
      <c r="S271" s="198"/>
      <c r="T271" s="200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82</v>
      </c>
      <c r="AT271" s="202" t="s">
        <v>73</v>
      </c>
      <c r="AU271" s="202" t="s">
        <v>82</v>
      </c>
      <c r="AY271" s="201" t="s">
        <v>133</v>
      </c>
      <c r="BK271" s="203">
        <f>BK272</f>
        <v>0</v>
      </c>
    </row>
    <row r="272" s="2" customFormat="1">
      <c r="A272" s="40"/>
      <c r="B272" s="41"/>
      <c r="C272" s="206" t="s">
        <v>478</v>
      </c>
      <c r="D272" s="206" t="s">
        <v>135</v>
      </c>
      <c r="E272" s="207" t="s">
        <v>479</v>
      </c>
      <c r="F272" s="208" t="s">
        <v>480</v>
      </c>
      <c r="G272" s="209" t="s">
        <v>237</v>
      </c>
      <c r="H272" s="210">
        <v>3678.096</v>
      </c>
      <c r="I272" s="211"/>
      <c r="J272" s="212">
        <f>ROUND(I272*H272,2)</f>
        <v>0</v>
      </c>
      <c r="K272" s="208" t="s">
        <v>139</v>
      </c>
      <c r="L272" s="46"/>
      <c r="M272" s="273" t="s">
        <v>19</v>
      </c>
      <c r="N272" s="274" t="s">
        <v>45</v>
      </c>
      <c r="O272" s="275"/>
      <c r="P272" s="276">
        <f>O272*H272</f>
        <v>0</v>
      </c>
      <c r="Q272" s="276">
        <v>0</v>
      </c>
      <c r="R272" s="276">
        <f>Q272*H272</f>
        <v>0</v>
      </c>
      <c r="S272" s="276">
        <v>0</v>
      </c>
      <c r="T272" s="27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140</v>
      </c>
      <c r="AT272" s="217" t="s">
        <v>135</v>
      </c>
      <c r="AU272" s="217" t="s">
        <v>84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140</v>
      </c>
      <c r="BM272" s="217" t="s">
        <v>481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sVEczvntu6GuScJo4kg1ZD6GwjG8HTj7nF+93DArXRCAy5qew2R6HFHM9TYJTVB51vXeLDKR602e8dun2XFYCg==" hashValue="3MclADfRUnl7YS/3xJEcNXhq6FIlFwvkl+9IJv/xBP4dsEhfc6WnI5YACAdpmDUeDJ/JWn502Ub8AqATyuDl5w==" algorithmName="SHA-512" password="CC35"/>
  <autoFilter ref="C85:K27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ROUND((SUM(BE84:BE150)),  2)</f>
        <v>0</v>
      </c>
      <c r="G33" s="40"/>
      <c r="H33" s="40"/>
      <c r="I33" s="150">
        <v>0.20999999999999999</v>
      </c>
      <c r="J33" s="149">
        <f>ROUND(((SUM(BE84:BE150))*I33),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ROUND((SUM(BF84:BF150)),  2)</f>
        <v>0</v>
      </c>
      <c r="G34" s="40"/>
      <c r="H34" s="40"/>
      <c r="I34" s="150">
        <v>0.14999999999999999</v>
      </c>
      <c r="J34" s="149">
        <f>ROUND(((SUM(BF84:BF150))*I34),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ROUND((SUM(BG84:BG150)),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ROUND((SUM(BH84:BH150)),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ROUND((SUM(BI84:BI150)),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301 - Vodovod a vodovodní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483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484</v>
      </c>
      <c r="E61" s="170"/>
      <c r="F61" s="170"/>
      <c r="G61" s="170"/>
      <c r="H61" s="170"/>
      <c r="I61" s="170"/>
      <c r="J61" s="171">
        <f>J107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485</v>
      </c>
      <c r="E62" s="170"/>
      <c r="F62" s="170"/>
      <c r="G62" s="170"/>
      <c r="H62" s="170"/>
      <c r="I62" s="170"/>
      <c r="J62" s="171">
        <f>J109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486</v>
      </c>
      <c r="E63" s="170"/>
      <c r="F63" s="170"/>
      <c r="G63" s="170"/>
      <c r="H63" s="170"/>
      <c r="I63" s="170"/>
      <c r="J63" s="171">
        <f>J146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487</v>
      </c>
      <c r="E64" s="170"/>
      <c r="F64" s="170"/>
      <c r="G64" s="170"/>
      <c r="H64" s="170"/>
      <c r="I64" s="170"/>
      <c r="J64" s="171">
        <f>J148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MK Libušina a Tyršova v Třeboni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301 - Vodovod a vodovodní přípojka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Třeboň</v>
      </c>
      <c r="G78" s="42"/>
      <c r="H78" s="42"/>
      <c r="I78" s="34" t="s">
        <v>23</v>
      </c>
      <c r="J78" s="74" t="str">
        <f>IF(J12="","",J12)</f>
        <v>7. 12. 2020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Město Třeboň, Palackého nám. 46/II, 379 01 Třeboň</v>
      </c>
      <c r="G80" s="42"/>
      <c r="H80" s="42"/>
      <c r="I80" s="34" t="s">
        <v>31</v>
      </c>
      <c r="J80" s="38" t="str">
        <f>E21</f>
        <v>INVENTE,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119</v>
      </c>
      <c r="D83" s="182" t="s">
        <v>59</v>
      </c>
      <c r="E83" s="182" t="s">
        <v>55</v>
      </c>
      <c r="F83" s="182" t="s">
        <v>56</v>
      </c>
      <c r="G83" s="182" t="s">
        <v>120</v>
      </c>
      <c r="H83" s="182" t="s">
        <v>121</v>
      </c>
      <c r="I83" s="182" t="s">
        <v>122</v>
      </c>
      <c r="J83" s="182" t="s">
        <v>109</v>
      </c>
      <c r="K83" s="183" t="s">
        <v>123</v>
      </c>
      <c r="L83" s="184"/>
      <c r="M83" s="94" t="s">
        <v>19</v>
      </c>
      <c r="N83" s="95" t="s">
        <v>44</v>
      </c>
      <c r="O83" s="95" t="s">
        <v>124</v>
      </c>
      <c r="P83" s="95" t="s">
        <v>125</v>
      </c>
      <c r="Q83" s="95" t="s">
        <v>126</v>
      </c>
      <c r="R83" s="95" t="s">
        <v>127</v>
      </c>
      <c r="S83" s="95" t="s">
        <v>128</v>
      </c>
      <c r="T83" s="96" t="s">
        <v>129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P85+P107+P109+P146+P148</f>
        <v>0</v>
      </c>
      <c r="Q84" s="98"/>
      <c r="R84" s="187">
        <f>R85+R107+R109+R146+R148</f>
        <v>0</v>
      </c>
      <c r="S84" s="98"/>
      <c r="T84" s="188">
        <f>T85+T107+T109+T146+T148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110</v>
      </c>
      <c r="BK84" s="189">
        <f>BK85+BK107+BK109+BK146+BK148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82</v>
      </c>
      <c r="F85" s="193" t="s">
        <v>134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SUM(P86:P106)</f>
        <v>0</v>
      </c>
      <c r="Q85" s="198"/>
      <c r="R85" s="199">
        <f>SUM(R86:R106)</f>
        <v>0</v>
      </c>
      <c r="S85" s="198"/>
      <c r="T85" s="200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133</v>
      </c>
      <c r="BK85" s="203">
        <f>SUM(BK86:BK106)</f>
        <v>0</v>
      </c>
    </row>
    <row r="86" s="2" customFormat="1" ht="16.5" customHeight="1">
      <c r="A86" s="40"/>
      <c r="B86" s="41"/>
      <c r="C86" s="206" t="s">
        <v>82</v>
      </c>
      <c r="D86" s="206" t="s">
        <v>135</v>
      </c>
      <c r="E86" s="207" t="s">
        <v>488</v>
      </c>
      <c r="F86" s="208" t="s">
        <v>489</v>
      </c>
      <c r="G86" s="209" t="s">
        <v>490</v>
      </c>
      <c r="H86" s="210">
        <v>100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140</v>
      </c>
      <c r="AT86" s="217" t="s">
        <v>135</v>
      </c>
      <c r="AU86" s="217" t="s">
        <v>82</v>
      </c>
      <c r="AY86" s="19" t="s">
        <v>133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140</v>
      </c>
      <c r="BM86" s="217" t="s">
        <v>491</v>
      </c>
    </row>
    <row r="87" s="2" customFormat="1" ht="16.5" customHeight="1">
      <c r="A87" s="40"/>
      <c r="B87" s="41"/>
      <c r="C87" s="206" t="s">
        <v>157</v>
      </c>
      <c r="D87" s="206" t="s">
        <v>135</v>
      </c>
      <c r="E87" s="207" t="s">
        <v>492</v>
      </c>
      <c r="F87" s="208" t="s">
        <v>493</v>
      </c>
      <c r="G87" s="209" t="s">
        <v>176</v>
      </c>
      <c r="H87" s="210">
        <v>388.53100000000001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140</v>
      </c>
      <c r="AT87" s="217" t="s">
        <v>135</v>
      </c>
      <c r="AU87" s="217" t="s">
        <v>82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140</v>
      </c>
      <c r="BM87" s="217" t="s">
        <v>494</v>
      </c>
    </row>
    <row r="88" s="13" customFormat="1">
      <c r="A88" s="13"/>
      <c r="B88" s="219"/>
      <c r="C88" s="220"/>
      <c r="D88" s="221" t="s">
        <v>153</v>
      </c>
      <c r="E88" s="222" t="s">
        <v>19</v>
      </c>
      <c r="F88" s="223" t="s">
        <v>495</v>
      </c>
      <c r="G88" s="220"/>
      <c r="H88" s="224">
        <v>388.53100000000001</v>
      </c>
      <c r="I88" s="225"/>
      <c r="J88" s="220"/>
      <c r="K88" s="220"/>
      <c r="L88" s="226"/>
      <c r="M88" s="227"/>
      <c r="N88" s="228"/>
      <c r="O88" s="228"/>
      <c r="P88" s="228"/>
      <c r="Q88" s="228"/>
      <c r="R88" s="228"/>
      <c r="S88" s="228"/>
      <c r="T88" s="2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0" t="s">
        <v>153</v>
      </c>
      <c r="AU88" s="230" t="s">
        <v>82</v>
      </c>
      <c r="AV88" s="13" t="s">
        <v>84</v>
      </c>
      <c r="AW88" s="13" t="s">
        <v>35</v>
      </c>
      <c r="AX88" s="13" t="s">
        <v>74</v>
      </c>
      <c r="AY88" s="230" t="s">
        <v>133</v>
      </c>
    </row>
    <row r="89" s="14" customFormat="1">
      <c r="A89" s="14"/>
      <c r="B89" s="231"/>
      <c r="C89" s="232"/>
      <c r="D89" s="221" t="s">
        <v>153</v>
      </c>
      <c r="E89" s="233" t="s">
        <v>19</v>
      </c>
      <c r="F89" s="234" t="s">
        <v>156</v>
      </c>
      <c r="G89" s="232"/>
      <c r="H89" s="235">
        <v>388.53100000000001</v>
      </c>
      <c r="I89" s="236"/>
      <c r="J89" s="232"/>
      <c r="K89" s="232"/>
      <c r="L89" s="237"/>
      <c r="M89" s="238"/>
      <c r="N89" s="239"/>
      <c r="O89" s="239"/>
      <c r="P89" s="239"/>
      <c r="Q89" s="239"/>
      <c r="R89" s="239"/>
      <c r="S89" s="239"/>
      <c r="T89" s="24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1" t="s">
        <v>153</v>
      </c>
      <c r="AU89" s="241" t="s">
        <v>82</v>
      </c>
      <c r="AV89" s="14" t="s">
        <v>140</v>
      </c>
      <c r="AW89" s="14" t="s">
        <v>35</v>
      </c>
      <c r="AX89" s="14" t="s">
        <v>82</v>
      </c>
      <c r="AY89" s="241" t="s">
        <v>133</v>
      </c>
    </row>
    <row r="90" s="2" customFormat="1" ht="16.5" customHeight="1">
      <c r="A90" s="40"/>
      <c r="B90" s="41"/>
      <c r="C90" s="206" t="s">
        <v>84</v>
      </c>
      <c r="D90" s="206" t="s">
        <v>135</v>
      </c>
      <c r="E90" s="207" t="s">
        <v>496</v>
      </c>
      <c r="F90" s="208" t="s">
        <v>497</v>
      </c>
      <c r="G90" s="209" t="s">
        <v>176</v>
      </c>
      <c r="H90" s="210">
        <v>809.44000000000005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82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498</v>
      </c>
    </row>
    <row r="91" s="2" customFormat="1" ht="16.5" customHeight="1">
      <c r="A91" s="40"/>
      <c r="B91" s="41"/>
      <c r="C91" s="206" t="s">
        <v>145</v>
      </c>
      <c r="D91" s="206" t="s">
        <v>135</v>
      </c>
      <c r="E91" s="207" t="s">
        <v>499</v>
      </c>
      <c r="F91" s="208" t="s">
        <v>500</v>
      </c>
      <c r="G91" s="209" t="s">
        <v>176</v>
      </c>
      <c r="H91" s="210">
        <v>809.44000000000005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82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501</v>
      </c>
    </row>
    <row r="92" s="2" customFormat="1" ht="16.5" customHeight="1">
      <c r="A92" s="40"/>
      <c r="B92" s="41"/>
      <c r="C92" s="206" t="s">
        <v>162</v>
      </c>
      <c r="D92" s="206" t="s">
        <v>135</v>
      </c>
      <c r="E92" s="207" t="s">
        <v>502</v>
      </c>
      <c r="F92" s="208" t="s">
        <v>503</v>
      </c>
      <c r="G92" s="209" t="s">
        <v>148</v>
      </c>
      <c r="H92" s="210">
        <v>2030.8699999999999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140</v>
      </c>
      <c r="AT92" s="217" t="s">
        <v>135</v>
      </c>
      <c r="AU92" s="217" t="s">
        <v>82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504</v>
      </c>
    </row>
    <row r="93" s="2" customFormat="1" ht="16.5" customHeight="1">
      <c r="A93" s="40"/>
      <c r="B93" s="41"/>
      <c r="C93" s="206" t="s">
        <v>173</v>
      </c>
      <c r="D93" s="206" t="s">
        <v>135</v>
      </c>
      <c r="E93" s="207" t="s">
        <v>505</v>
      </c>
      <c r="F93" s="208" t="s">
        <v>506</v>
      </c>
      <c r="G93" s="209" t="s">
        <v>148</v>
      </c>
      <c r="H93" s="210">
        <v>21.93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507</v>
      </c>
    </row>
    <row r="94" s="2" customFormat="1" ht="16.5" customHeight="1">
      <c r="A94" s="40"/>
      <c r="B94" s="41"/>
      <c r="C94" s="206" t="s">
        <v>168</v>
      </c>
      <c r="D94" s="206" t="s">
        <v>135</v>
      </c>
      <c r="E94" s="207" t="s">
        <v>508</v>
      </c>
      <c r="F94" s="208" t="s">
        <v>509</v>
      </c>
      <c r="G94" s="209" t="s">
        <v>148</v>
      </c>
      <c r="H94" s="210">
        <v>2030.8699999999999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140</v>
      </c>
      <c r="AT94" s="217" t="s">
        <v>135</v>
      </c>
      <c r="AU94" s="217" t="s">
        <v>82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140</v>
      </c>
      <c r="BM94" s="217" t="s">
        <v>510</v>
      </c>
    </row>
    <row r="95" s="2" customFormat="1" ht="16.5" customHeight="1">
      <c r="A95" s="40"/>
      <c r="B95" s="41"/>
      <c r="C95" s="206" t="s">
        <v>180</v>
      </c>
      <c r="D95" s="206" t="s">
        <v>135</v>
      </c>
      <c r="E95" s="207" t="s">
        <v>511</v>
      </c>
      <c r="F95" s="208" t="s">
        <v>512</v>
      </c>
      <c r="G95" s="209" t="s">
        <v>148</v>
      </c>
      <c r="H95" s="210">
        <v>21.93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513</v>
      </c>
    </row>
    <row r="96" s="2" customFormat="1" ht="16.5" customHeight="1">
      <c r="A96" s="40"/>
      <c r="B96" s="41"/>
      <c r="C96" s="206" t="s">
        <v>140</v>
      </c>
      <c r="D96" s="206" t="s">
        <v>135</v>
      </c>
      <c r="E96" s="207" t="s">
        <v>514</v>
      </c>
      <c r="F96" s="208" t="s">
        <v>515</v>
      </c>
      <c r="G96" s="209" t="s">
        <v>176</v>
      </c>
      <c r="H96" s="210">
        <v>809.44000000000005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516</v>
      </c>
    </row>
    <row r="97" s="2" customFormat="1" ht="16.5" customHeight="1">
      <c r="A97" s="40"/>
      <c r="B97" s="41"/>
      <c r="C97" s="206" t="s">
        <v>213</v>
      </c>
      <c r="D97" s="206" t="s">
        <v>135</v>
      </c>
      <c r="E97" s="207" t="s">
        <v>517</v>
      </c>
      <c r="F97" s="208" t="s">
        <v>518</v>
      </c>
      <c r="G97" s="209" t="s">
        <v>176</v>
      </c>
      <c r="H97" s="210">
        <v>317.62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519</v>
      </c>
    </row>
    <row r="98" s="2" customFormat="1" ht="16.5" customHeight="1">
      <c r="A98" s="40"/>
      <c r="B98" s="41"/>
      <c r="C98" s="206" t="s">
        <v>201</v>
      </c>
      <c r="D98" s="206" t="s">
        <v>135</v>
      </c>
      <c r="E98" s="207" t="s">
        <v>520</v>
      </c>
      <c r="F98" s="208" t="s">
        <v>521</v>
      </c>
      <c r="G98" s="209" t="s">
        <v>176</v>
      </c>
      <c r="H98" s="210">
        <v>317.62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140</v>
      </c>
      <c r="AT98" s="217" t="s">
        <v>135</v>
      </c>
      <c r="AU98" s="217" t="s">
        <v>82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140</v>
      </c>
      <c r="BM98" s="217" t="s">
        <v>522</v>
      </c>
    </row>
    <row r="99" s="13" customFormat="1">
      <c r="A99" s="13"/>
      <c r="B99" s="219"/>
      <c r="C99" s="220"/>
      <c r="D99" s="221" t="s">
        <v>153</v>
      </c>
      <c r="E99" s="222" t="s">
        <v>19</v>
      </c>
      <c r="F99" s="223" t="s">
        <v>523</v>
      </c>
      <c r="G99" s="220"/>
      <c r="H99" s="224">
        <v>317.62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153</v>
      </c>
      <c r="AU99" s="230" t="s">
        <v>82</v>
      </c>
      <c r="AV99" s="13" t="s">
        <v>84</v>
      </c>
      <c r="AW99" s="13" t="s">
        <v>35</v>
      </c>
      <c r="AX99" s="13" t="s">
        <v>74</v>
      </c>
      <c r="AY99" s="230" t="s">
        <v>133</v>
      </c>
    </row>
    <row r="100" s="14" customFormat="1">
      <c r="A100" s="14"/>
      <c r="B100" s="231"/>
      <c r="C100" s="232"/>
      <c r="D100" s="221" t="s">
        <v>153</v>
      </c>
      <c r="E100" s="233" t="s">
        <v>19</v>
      </c>
      <c r="F100" s="234" t="s">
        <v>156</v>
      </c>
      <c r="G100" s="232"/>
      <c r="H100" s="235">
        <v>317.62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153</v>
      </c>
      <c r="AU100" s="241" t="s">
        <v>82</v>
      </c>
      <c r="AV100" s="14" t="s">
        <v>140</v>
      </c>
      <c r="AW100" s="14" t="s">
        <v>35</v>
      </c>
      <c r="AX100" s="14" t="s">
        <v>82</v>
      </c>
      <c r="AY100" s="241" t="s">
        <v>133</v>
      </c>
    </row>
    <row r="101" s="2" customFormat="1" ht="16.5" customHeight="1">
      <c r="A101" s="40"/>
      <c r="B101" s="41"/>
      <c r="C101" s="206" t="s">
        <v>8</v>
      </c>
      <c r="D101" s="206" t="s">
        <v>135</v>
      </c>
      <c r="E101" s="207" t="s">
        <v>524</v>
      </c>
      <c r="F101" s="208" t="s">
        <v>525</v>
      </c>
      <c r="G101" s="209" t="s">
        <v>176</v>
      </c>
      <c r="H101" s="210">
        <v>317.62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526</v>
      </c>
    </row>
    <row r="102" s="2" customFormat="1" ht="16.5" customHeight="1">
      <c r="A102" s="40"/>
      <c r="B102" s="41"/>
      <c r="C102" s="206" t="s">
        <v>196</v>
      </c>
      <c r="D102" s="206" t="s">
        <v>135</v>
      </c>
      <c r="E102" s="207" t="s">
        <v>527</v>
      </c>
      <c r="F102" s="208" t="s">
        <v>528</v>
      </c>
      <c r="G102" s="209" t="s">
        <v>176</v>
      </c>
      <c r="H102" s="210">
        <v>491.81999999999999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140</v>
      </c>
      <c r="BM102" s="217" t="s">
        <v>529</v>
      </c>
    </row>
    <row r="103" s="13" customFormat="1">
      <c r="A103" s="13"/>
      <c r="B103" s="219"/>
      <c r="C103" s="220"/>
      <c r="D103" s="221" t="s">
        <v>153</v>
      </c>
      <c r="E103" s="222" t="s">
        <v>19</v>
      </c>
      <c r="F103" s="223" t="s">
        <v>530</v>
      </c>
      <c r="G103" s="220"/>
      <c r="H103" s="224">
        <v>491.81999999999999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153</v>
      </c>
      <c r="AU103" s="230" t="s">
        <v>82</v>
      </c>
      <c r="AV103" s="13" t="s">
        <v>84</v>
      </c>
      <c r="AW103" s="13" t="s">
        <v>35</v>
      </c>
      <c r="AX103" s="13" t="s">
        <v>74</v>
      </c>
      <c r="AY103" s="230" t="s">
        <v>133</v>
      </c>
    </row>
    <row r="104" s="14" customFormat="1">
      <c r="A104" s="14"/>
      <c r="B104" s="231"/>
      <c r="C104" s="232"/>
      <c r="D104" s="221" t="s">
        <v>153</v>
      </c>
      <c r="E104" s="233" t="s">
        <v>19</v>
      </c>
      <c r="F104" s="234" t="s">
        <v>156</v>
      </c>
      <c r="G104" s="232"/>
      <c r="H104" s="235">
        <v>491.81999999999999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153</v>
      </c>
      <c r="AU104" s="241" t="s">
        <v>82</v>
      </c>
      <c r="AV104" s="14" t="s">
        <v>140</v>
      </c>
      <c r="AW104" s="14" t="s">
        <v>35</v>
      </c>
      <c r="AX104" s="14" t="s">
        <v>82</v>
      </c>
      <c r="AY104" s="241" t="s">
        <v>133</v>
      </c>
    </row>
    <row r="105" s="2" customFormat="1" ht="16.5" customHeight="1">
      <c r="A105" s="40"/>
      <c r="B105" s="41"/>
      <c r="C105" s="206" t="s">
        <v>189</v>
      </c>
      <c r="D105" s="206" t="s">
        <v>135</v>
      </c>
      <c r="E105" s="207" t="s">
        <v>531</v>
      </c>
      <c r="F105" s="208" t="s">
        <v>532</v>
      </c>
      <c r="G105" s="209" t="s">
        <v>176</v>
      </c>
      <c r="H105" s="210">
        <v>225.02000000000001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533</v>
      </c>
    </row>
    <row r="106" s="2" customFormat="1" ht="16.5" customHeight="1">
      <c r="A106" s="40"/>
      <c r="B106" s="41"/>
      <c r="C106" s="206" t="s">
        <v>185</v>
      </c>
      <c r="D106" s="206" t="s">
        <v>135</v>
      </c>
      <c r="E106" s="207" t="s">
        <v>534</v>
      </c>
      <c r="F106" s="208" t="s">
        <v>535</v>
      </c>
      <c r="G106" s="209" t="s">
        <v>160</v>
      </c>
      <c r="H106" s="210">
        <v>691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82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536</v>
      </c>
    </row>
    <row r="107" s="12" customFormat="1" ht="25.92" customHeight="1">
      <c r="A107" s="12"/>
      <c r="B107" s="190"/>
      <c r="C107" s="191"/>
      <c r="D107" s="192" t="s">
        <v>73</v>
      </c>
      <c r="E107" s="193" t="s">
        <v>140</v>
      </c>
      <c r="F107" s="193" t="s">
        <v>537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</f>
        <v>0</v>
      </c>
      <c r="Q107" s="198"/>
      <c r="R107" s="199">
        <f>R108</f>
        <v>0</v>
      </c>
      <c r="S107" s="198"/>
      <c r="T107" s="20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74</v>
      </c>
      <c r="AY107" s="201" t="s">
        <v>133</v>
      </c>
      <c r="BK107" s="203">
        <f>BK108</f>
        <v>0</v>
      </c>
    </row>
    <row r="108" s="2" customFormat="1" ht="16.5" customHeight="1">
      <c r="A108" s="40"/>
      <c r="B108" s="41"/>
      <c r="C108" s="206" t="s">
        <v>222</v>
      </c>
      <c r="D108" s="206" t="s">
        <v>135</v>
      </c>
      <c r="E108" s="207" t="s">
        <v>538</v>
      </c>
      <c r="F108" s="208" t="s">
        <v>539</v>
      </c>
      <c r="G108" s="209" t="s">
        <v>176</v>
      </c>
      <c r="H108" s="210">
        <v>92.599999999999994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140</v>
      </c>
      <c r="AT108" s="217" t="s">
        <v>135</v>
      </c>
      <c r="AU108" s="217" t="s">
        <v>82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140</v>
      </c>
      <c r="BM108" s="217" t="s">
        <v>540</v>
      </c>
    </row>
    <row r="109" s="12" customFormat="1" ht="25.92" customHeight="1">
      <c r="A109" s="12"/>
      <c r="B109" s="190"/>
      <c r="C109" s="191"/>
      <c r="D109" s="192" t="s">
        <v>73</v>
      </c>
      <c r="E109" s="193" t="s">
        <v>173</v>
      </c>
      <c r="F109" s="193" t="s">
        <v>541</v>
      </c>
      <c r="G109" s="191"/>
      <c r="H109" s="191"/>
      <c r="I109" s="194"/>
      <c r="J109" s="195">
        <f>BK109</f>
        <v>0</v>
      </c>
      <c r="K109" s="191"/>
      <c r="L109" s="196"/>
      <c r="M109" s="197"/>
      <c r="N109" s="198"/>
      <c r="O109" s="198"/>
      <c r="P109" s="199">
        <f>SUM(P110:P145)</f>
        <v>0</v>
      </c>
      <c r="Q109" s="198"/>
      <c r="R109" s="199">
        <f>SUM(R110:R145)</f>
        <v>0</v>
      </c>
      <c r="S109" s="198"/>
      <c r="T109" s="200">
        <f>SUM(T110:T145)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82</v>
      </c>
      <c r="AT109" s="202" t="s">
        <v>73</v>
      </c>
      <c r="AU109" s="202" t="s">
        <v>74</v>
      </c>
      <c r="AY109" s="201" t="s">
        <v>133</v>
      </c>
      <c r="BK109" s="203">
        <f>SUM(BK110:BK145)</f>
        <v>0</v>
      </c>
    </row>
    <row r="110" s="2" customFormat="1" ht="16.5" customHeight="1">
      <c r="A110" s="40"/>
      <c r="B110" s="41"/>
      <c r="C110" s="206" t="s">
        <v>240</v>
      </c>
      <c r="D110" s="206" t="s">
        <v>135</v>
      </c>
      <c r="E110" s="207" t="s">
        <v>542</v>
      </c>
      <c r="F110" s="208" t="s">
        <v>543</v>
      </c>
      <c r="G110" s="209" t="s">
        <v>160</v>
      </c>
      <c r="H110" s="210">
        <v>143.191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544</v>
      </c>
    </row>
    <row r="111" s="13" customFormat="1">
      <c r="A111" s="13"/>
      <c r="B111" s="219"/>
      <c r="C111" s="220"/>
      <c r="D111" s="221" t="s">
        <v>153</v>
      </c>
      <c r="E111" s="222" t="s">
        <v>19</v>
      </c>
      <c r="F111" s="223" t="s">
        <v>545</v>
      </c>
      <c r="G111" s="220"/>
      <c r="H111" s="224">
        <v>143.191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153</v>
      </c>
      <c r="AU111" s="230" t="s">
        <v>82</v>
      </c>
      <c r="AV111" s="13" t="s">
        <v>84</v>
      </c>
      <c r="AW111" s="13" t="s">
        <v>35</v>
      </c>
      <c r="AX111" s="13" t="s">
        <v>74</v>
      </c>
      <c r="AY111" s="230" t="s">
        <v>133</v>
      </c>
    </row>
    <row r="112" s="14" customFormat="1">
      <c r="A112" s="14"/>
      <c r="B112" s="231"/>
      <c r="C112" s="232"/>
      <c r="D112" s="221" t="s">
        <v>153</v>
      </c>
      <c r="E112" s="233" t="s">
        <v>19</v>
      </c>
      <c r="F112" s="234" t="s">
        <v>156</v>
      </c>
      <c r="G112" s="232"/>
      <c r="H112" s="235">
        <v>143.191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153</v>
      </c>
      <c r="AU112" s="241" t="s">
        <v>82</v>
      </c>
      <c r="AV112" s="14" t="s">
        <v>140</v>
      </c>
      <c r="AW112" s="14" t="s">
        <v>35</v>
      </c>
      <c r="AX112" s="14" t="s">
        <v>82</v>
      </c>
      <c r="AY112" s="241" t="s">
        <v>133</v>
      </c>
    </row>
    <row r="113" s="2" customFormat="1" ht="16.5" customHeight="1">
      <c r="A113" s="40"/>
      <c r="B113" s="41"/>
      <c r="C113" s="206" t="s">
        <v>249</v>
      </c>
      <c r="D113" s="206" t="s">
        <v>135</v>
      </c>
      <c r="E113" s="207" t="s">
        <v>546</v>
      </c>
      <c r="F113" s="208" t="s">
        <v>547</v>
      </c>
      <c r="G113" s="209" t="s">
        <v>160</v>
      </c>
      <c r="H113" s="210">
        <v>705.69399999999996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548</v>
      </c>
    </row>
    <row r="114" s="13" customFormat="1">
      <c r="A114" s="13"/>
      <c r="B114" s="219"/>
      <c r="C114" s="220"/>
      <c r="D114" s="221" t="s">
        <v>153</v>
      </c>
      <c r="E114" s="222" t="s">
        <v>19</v>
      </c>
      <c r="F114" s="223" t="s">
        <v>549</v>
      </c>
      <c r="G114" s="220"/>
      <c r="H114" s="224">
        <v>705.69399999999996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153</v>
      </c>
      <c r="AU114" s="230" t="s">
        <v>82</v>
      </c>
      <c r="AV114" s="13" t="s">
        <v>84</v>
      </c>
      <c r="AW114" s="13" t="s">
        <v>35</v>
      </c>
      <c r="AX114" s="13" t="s">
        <v>74</v>
      </c>
      <c r="AY114" s="230" t="s">
        <v>133</v>
      </c>
    </row>
    <row r="115" s="14" customFormat="1">
      <c r="A115" s="14"/>
      <c r="B115" s="231"/>
      <c r="C115" s="232"/>
      <c r="D115" s="221" t="s">
        <v>153</v>
      </c>
      <c r="E115" s="233" t="s">
        <v>19</v>
      </c>
      <c r="F115" s="234" t="s">
        <v>156</v>
      </c>
      <c r="G115" s="232"/>
      <c r="H115" s="235">
        <v>705.69399999999996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153</v>
      </c>
      <c r="AU115" s="241" t="s">
        <v>82</v>
      </c>
      <c r="AV115" s="14" t="s">
        <v>140</v>
      </c>
      <c r="AW115" s="14" t="s">
        <v>35</v>
      </c>
      <c r="AX115" s="14" t="s">
        <v>82</v>
      </c>
      <c r="AY115" s="241" t="s">
        <v>133</v>
      </c>
    </row>
    <row r="116" s="2" customFormat="1" ht="16.5" customHeight="1">
      <c r="A116" s="40"/>
      <c r="B116" s="41"/>
      <c r="C116" s="206" t="s">
        <v>291</v>
      </c>
      <c r="D116" s="206" t="s">
        <v>135</v>
      </c>
      <c r="E116" s="207" t="s">
        <v>550</v>
      </c>
      <c r="F116" s="208" t="s">
        <v>551</v>
      </c>
      <c r="G116" s="209" t="s">
        <v>138</v>
      </c>
      <c r="H116" s="210">
        <v>12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140</v>
      </c>
      <c r="AT116" s="217" t="s">
        <v>135</v>
      </c>
      <c r="AU116" s="217" t="s">
        <v>82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140</v>
      </c>
      <c r="BM116" s="217" t="s">
        <v>552</v>
      </c>
    </row>
    <row r="117" s="2" customFormat="1" ht="16.5" customHeight="1">
      <c r="A117" s="40"/>
      <c r="B117" s="41"/>
      <c r="C117" s="206" t="s">
        <v>327</v>
      </c>
      <c r="D117" s="206" t="s">
        <v>135</v>
      </c>
      <c r="E117" s="207" t="s">
        <v>553</v>
      </c>
      <c r="F117" s="208" t="s">
        <v>554</v>
      </c>
      <c r="G117" s="209" t="s">
        <v>138</v>
      </c>
      <c r="H117" s="210">
        <v>31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82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555</v>
      </c>
    </row>
    <row r="118" s="2" customFormat="1" ht="16.5" customHeight="1">
      <c r="A118" s="40"/>
      <c r="B118" s="41"/>
      <c r="C118" s="206" t="s">
        <v>295</v>
      </c>
      <c r="D118" s="206" t="s">
        <v>135</v>
      </c>
      <c r="E118" s="207" t="s">
        <v>556</v>
      </c>
      <c r="F118" s="208" t="s">
        <v>557</v>
      </c>
      <c r="G118" s="209" t="s">
        <v>138</v>
      </c>
      <c r="H118" s="210">
        <v>5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558</v>
      </c>
    </row>
    <row r="119" s="2" customFormat="1" ht="16.5" customHeight="1">
      <c r="A119" s="40"/>
      <c r="B119" s="41"/>
      <c r="C119" s="206" t="s">
        <v>322</v>
      </c>
      <c r="D119" s="206" t="s">
        <v>135</v>
      </c>
      <c r="E119" s="207" t="s">
        <v>559</v>
      </c>
      <c r="F119" s="208" t="s">
        <v>560</v>
      </c>
      <c r="G119" s="209" t="s">
        <v>138</v>
      </c>
      <c r="H119" s="210">
        <v>31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561</v>
      </c>
    </row>
    <row r="120" s="2" customFormat="1" ht="16.5" customHeight="1">
      <c r="A120" s="40"/>
      <c r="B120" s="41"/>
      <c r="C120" s="206" t="s">
        <v>348</v>
      </c>
      <c r="D120" s="206" t="s">
        <v>135</v>
      </c>
      <c r="E120" s="207" t="s">
        <v>562</v>
      </c>
      <c r="F120" s="208" t="s">
        <v>563</v>
      </c>
      <c r="G120" s="209" t="s">
        <v>138</v>
      </c>
      <c r="H120" s="210">
        <v>4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82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140</v>
      </c>
      <c r="BM120" s="217" t="s">
        <v>564</v>
      </c>
    </row>
    <row r="121" s="2" customFormat="1" ht="16.5" customHeight="1">
      <c r="A121" s="40"/>
      <c r="B121" s="41"/>
      <c r="C121" s="206" t="s">
        <v>356</v>
      </c>
      <c r="D121" s="206" t="s">
        <v>135</v>
      </c>
      <c r="E121" s="207" t="s">
        <v>565</v>
      </c>
      <c r="F121" s="208" t="s">
        <v>566</v>
      </c>
      <c r="G121" s="209" t="s">
        <v>138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567</v>
      </c>
    </row>
    <row r="122" s="2" customFormat="1" ht="16.5" customHeight="1">
      <c r="A122" s="40"/>
      <c r="B122" s="41"/>
      <c r="C122" s="206" t="s">
        <v>312</v>
      </c>
      <c r="D122" s="206" t="s">
        <v>135</v>
      </c>
      <c r="E122" s="207" t="s">
        <v>568</v>
      </c>
      <c r="F122" s="208" t="s">
        <v>569</v>
      </c>
      <c r="G122" s="209" t="s">
        <v>138</v>
      </c>
      <c r="H122" s="210">
        <v>5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82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140</v>
      </c>
      <c r="BM122" s="217" t="s">
        <v>570</v>
      </c>
    </row>
    <row r="123" s="2" customFormat="1" ht="16.5" customHeight="1">
      <c r="A123" s="40"/>
      <c r="B123" s="41"/>
      <c r="C123" s="206" t="s">
        <v>340</v>
      </c>
      <c r="D123" s="206" t="s">
        <v>135</v>
      </c>
      <c r="E123" s="207" t="s">
        <v>571</v>
      </c>
      <c r="F123" s="208" t="s">
        <v>572</v>
      </c>
      <c r="G123" s="209" t="s">
        <v>138</v>
      </c>
      <c r="H123" s="210">
        <v>31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573</v>
      </c>
    </row>
    <row r="124" s="2" customFormat="1" ht="16.5" customHeight="1">
      <c r="A124" s="40"/>
      <c r="B124" s="41"/>
      <c r="C124" s="206" t="s">
        <v>364</v>
      </c>
      <c r="D124" s="206" t="s">
        <v>135</v>
      </c>
      <c r="E124" s="207" t="s">
        <v>574</v>
      </c>
      <c r="F124" s="208" t="s">
        <v>575</v>
      </c>
      <c r="G124" s="209" t="s">
        <v>138</v>
      </c>
      <c r="H124" s="210">
        <v>5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576</v>
      </c>
    </row>
    <row r="125" s="2" customFormat="1" ht="16.5" customHeight="1">
      <c r="A125" s="40"/>
      <c r="B125" s="41"/>
      <c r="C125" s="206" t="s">
        <v>331</v>
      </c>
      <c r="D125" s="206" t="s">
        <v>135</v>
      </c>
      <c r="E125" s="207" t="s">
        <v>577</v>
      </c>
      <c r="F125" s="208" t="s">
        <v>578</v>
      </c>
      <c r="G125" s="209" t="s">
        <v>138</v>
      </c>
      <c r="H125" s="210">
        <v>31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140</v>
      </c>
      <c r="AT125" s="217" t="s">
        <v>135</v>
      </c>
      <c r="AU125" s="217" t="s">
        <v>82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579</v>
      </c>
    </row>
    <row r="126" s="2" customFormat="1" ht="16.5" customHeight="1">
      <c r="A126" s="40"/>
      <c r="B126" s="41"/>
      <c r="C126" s="206" t="s">
        <v>278</v>
      </c>
      <c r="D126" s="206" t="s">
        <v>135</v>
      </c>
      <c r="E126" s="207" t="s">
        <v>580</v>
      </c>
      <c r="F126" s="208" t="s">
        <v>581</v>
      </c>
      <c r="G126" s="209" t="s">
        <v>138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582</v>
      </c>
    </row>
    <row r="127" s="2" customFormat="1" ht="16.5" customHeight="1">
      <c r="A127" s="40"/>
      <c r="B127" s="41"/>
      <c r="C127" s="206" t="s">
        <v>274</v>
      </c>
      <c r="D127" s="206" t="s">
        <v>135</v>
      </c>
      <c r="E127" s="207" t="s">
        <v>583</v>
      </c>
      <c r="F127" s="208" t="s">
        <v>584</v>
      </c>
      <c r="G127" s="209" t="s">
        <v>138</v>
      </c>
      <c r="H127" s="210">
        <v>6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585</v>
      </c>
    </row>
    <row r="128" s="2" customFormat="1" ht="16.5" customHeight="1">
      <c r="A128" s="40"/>
      <c r="B128" s="41"/>
      <c r="C128" s="206" t="s">
        <v>266</v>
      </c>
      <c r="D128" s="206" t="s">
        <v>135</v>
      </c>
      <c r="E128" s="207" t="s">
        <v>586</v>
      </c>
      <c r="F128" s="208" t="s">
        <v>587</v>
      </c>
      <c r="G128" s="209" t="s">
        <v>138</v>
      </c>
      <c r="H128" s="210">
        <v>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588</v>
      </c>
    </row>
    <row r="129" s="2" customFormat="1" ht="16.5" customHeight="1">
      <c r="A129" s="40"/>
      <c r="B129" s="41"/>
      <c r="C129" s="206" t="s">
        <v>262</v>
      </c>
      <c r="D129" s="206" t="s">
        <v>135</v>
      </c>
      <c r="E129" s="207" t="s">
        <v>589</v>
      </c>
      <c r="F129" s="208" t="s">
        <v>590</v>
      </c>
      <c r="G129" s="209" t="s">
        <v>138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82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591</v>
      </c>
    </row>
    <row r="130" s="2" customFormat="1" ht="16.5" customHeight="1">
      <c r="A130" s="40"/>
      <c r="B130" s="41"/>
      <c r="C130" s="206" t="s">
        <v>7</v>
      </c>
      <c r="D130" s="206" t="s">
        <v>135</v>
      </c>
      <c r="E130" s="207" t="s">
        <v>592</v>
      </c>
      <c r="F130" s="208" t="s">
        <v>593</v>
      </c>
      <c r="G130" s="209" t="s">
        <v>138</v>
      </c>
      <c r="H130" s="210">
        <v>7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140</v>
      </c>
      <c r="BM130" s="217" t="s">
        <v>594</v>
      </c>
    </row>
    <row r="131" s="2" customFormat="1" ht="16.5" customHeight="1">
      <c r="A131" s="40"/>
      <c r="B131" s="41"/>
      <c r="C131" s="206" t="s">
        <v>284</v>
      </c>
      <c r="D131" s="206" t="s">
        <v>135</v>
      </c>
      <c r="E131" s="207" t="s">
        <v>595</v>
      </c>
      <c r="F131" s="208" t="s">
        <v>596</v>
      </c>
      <c r="G131" s="209" t="s">
        <v>138</v>
      </c>
      <c r="H131" s="210">
        <v>18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597</v>
      </c>
    </row>
    <row r="132" s="2" customFormat="1" ht="16.5" customHeight="1">
      <c r="A132" s="40"/>
      <c r="B132" s="41"/>
      <c r="C132" s="206" t="s">
        <v>270</v>
      </c>
      <c r="D132" s="206" t="s">
        <v>135</v>
      </c>
      <c r="E132" s="207" t="s">
        <v>598</v>
      </c>
      <c r="F132" s="208" t="s">
        <v>599</v>
      </c>
      <c r="G132" s="209" t="s">
        <v>138</v>
      </c>
      <c r="H132" s="210">
        <v>7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82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600</v>
      </c>
    </row>
    <row r="133" s="2" customFormat="1" ht="16.5" customHeight="1">
      <c r="A133" s="40"/>
      <c r="B133" s="41"/>
      <c r="C133" s="206" t="s">
        <v>234</v>
      </c>
      <c r="D133" s="206" t="s">
        <v>135</v>
      </c>
      <c r="E133" s="207" t="s">
        <v>601</v>
      </c>
      <c r="F133" s="208" t="s">
        <v>602</v>
      </c>
      <c r="G133" s="209" t="s">
        <v>160</v>
      </c>
      <c r="H133" s="210">
        <v>139.02000000000001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140</v>
      </c>
      <c r="AT133" s="217" t="s">
        <v>135</v>
      </c>
      <c r="AU133" s="217" t="s">
        <v>82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140</v>
      </c>
      <c r="BM133" s="217" t="s">
        <v>603</v>
      </c>
    </row>
    <row r="134" s="2" customFormat="1" ht="16.5" customHeight="1">
      <c r="A134" s="40"/>
      <c r="B134" s="41"/>
      <c r="C134" s="206" t="s">
        <v>244</v>
      </c>
      <c r="D134" s="206" t="s">
        <v>135</v>
      </c>
      <c r="E134" s="207" t="s">
        <v>604</v>
      </c>
      <c r="F134" s="208" t="s">
        <v>605</v>
      </c>
      <c r="G134" s="209" t="s">
        <v>160</v>
      </c>
      <c r="H134" s="210">
        <v>685.13999999999999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606</v>
      </c>
    </row>
    <row r="135" s="2" customFormat="1" ht="16.5" customHeight="1">
      <c r="A135" s="40"/>
      <c r="B135" s="41"/>
      <c r="C135" s="206" t="s">
        <v>344</v>
      </c>
      <c r="D135" s="206" t="s">
        <v>135</v>
      </c>
      <c r="E135" s="207" t="s">
        <v>607</v>
      </c>
      <c r="F135" s="208" t="s">
        <v>608</v>
      </c>
      <c r="G135" s="209" t="s">
        <v>138</v>
      </c>
      <c r="H135" s="210">
        <v>4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609</v>
      </c>
    </row>
    <row r="136" s="2" customFormat="1" ht="16.5" customHeight="1">
      <c r="A136" s="40"/>
      <c r="B136" s="41"/>
      <c r="C136" s="206" t="s">
        <v>352</v>
      </c>
      <c r="D136" s="206" t="s">
        <v>135</v>
      </c>
      <c r="E136" s="207" t="s">
        <v>610</v>
      </c>
      <c r="F136" s="208" t="s">
        <v>611</v>
      </c>
      <c r="G136" s="209" t="s">
        <v>138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612</v>
      </c>
    </row>
    <row r="137" s="2" customFormat="1" ht="16.5" customHeight="1">
      <c r="A137" s="40"/>
      <c r="B137" s="41"/>
      <c r="C137" s="206" t="s">
        <v>318</v>
      </c>
      <c r="D137" s="206" t="s">
        <v>135</v>
      </c>
      <c r="E137" s="207" t="s">
        <v>613</v>
      </c>
      <c r="F137" s="208" t="s">
        <v>614</v>
      </c>
      <c r="G137" s="209" t="s">
        <v>138</v>
      </c>
      <c r="H137" s="210">
        <v>31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615</v>
      </c>
    </row>
    <row r="138" s="2" customFormat="1" ht="16.5" customHeight="1">
      <c r="A138" s="40"/>
      <c r="B138" s="41"/>
      <c r="C138" s="206" t="s">
        <v>368</v>
      </c>
      <c r="D138" s="206" t="s">
        <v>135</v>
      </c>
      <c r="E138" s="207" t="s">
        <v>616</v>
      </c>
      <c r="F138" s="208" t="s">
        <v>617</v>
      </c>
      <c r="G138" s="209" t="s">
        <v>160</v>
      </c>
      <c r="H138" s="210">
        <v>139.02000000000001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618</v>
      </c>
    </row>
    <row r="139" s="2" customFormat="1" ht="16.5" customHeight="1">
      <c r="A139" s="40"/>
      <c r="B139" s="41"/>
      <c r="C139" s="206" t="s">
        <v>372</v>
      </c>
      <c r="D139" s="206" t="s">
        <v>135</v>
      </c>
      <c r="E139" s="207" t="s">
        <v>619</v>
      </c>
      <c r="F139" s="208" t="s">
        <v>620</v>
      </c>
      <c r="G139" s="209" t="s">
        <v>160</v>
      </c>
      <c r="H139" s="210">
        <v>139.02000000000001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621</v>
      </c>
    </row>
    <row r="140" s="2" customFormat="1" ht="16.5" customHeight="1">
      <c r="A140" s="40"/>
      <c r="B140" s="41"/>
      <c r="C140" s="206" t="s">
        <v>382</v>
      </c>
      <c r="D140" s="206" t="s">
        <v>135</v>
      </c>
      <c r="E140" s="207" t="s">
        <v>622</v>
      </c>
      <c r="F140" s="208" t="s">
        <v>623</v>
      </c>
      <c r="G140" s="209" t="s">
        <v>160</v>
      </c>
      <c r="H140" s="210">
        <v>677.13999999999999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140</v>
      </c>
      <c r="AT140" s="217" t="s">
        <v>135</v>
      </c>
      <c r="AU140" s="217" t="s">
        <v>82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624</v>
      </c>
    </row>
    <row r="141" s="2" customFormat="1" ht="16.5" customHeight="1">
      <c r="A141" s="40"/>
      <c r="B141" s="41"/>
      <c r="C141" s="206" t="s">
        <v>377</v>
      </c>
      <c r="D141" s="206" t="s">
        <v>135</v>
      </c>
      <c r="E141" s="207" t="s">
        <v>625</v>
      </c>
      <c r="F141" s="208" t="s">
        <v>626</v>
      </c>
      <c r="G141" s="209" t="s">
        <v>160</v>
      </c>
      <c r="H141" s="210">
        <v>677.13999999999999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627</v>
      </c>
    </row>
    <row r="142" s="2" customFormat="1" ht="16.5" customHeight="1">
      <c r="A142" s="40"/>
      <c r="B142" s="41"/>
      <c r="C142" s="206" t="s">
        <v>336</v>
      </c>
      <c r="D142" s="206" t="s">
        <v>135</v>
      </c>
      <c r="E142" s="207" t="s">
        <v>628</v>
      </c>
      <c r="F142" s="208" t="s">
        <v>629</v>
      </c>
      <c r="G142" s="209" t="s">
        <v>138</v>
      </c>
      <c r="H142" s="210">
        <v>31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630</v>
      </c>
    </row>
    <row r="143" s="2" customFormat="1" ht="16.5" customHeight="1">
      <c r="A143" s="40"/>
      <c r="B143" s="41"/>
      <c r="C143" s="206" t="s">
        <v>360</v>
      </c>
      <c r="D143" s="206" t="s">
        <v>135</v>
      </c>
      <c r="E143" s="207" t="s">
        <v>631</v>
      </c>
      <c r="F143" s="208" t="s">
        <v>632</v>
      </c>
      <c r="G143" s="209" t="s">
        <v>138</v>
      </c>
      <c r="H143" s="210">
        <v>5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633</v>
      </c>
    </row>
    <row r="144" s="2" customFormat="1" ht="16.5" customHeight="1">
      <c r="A144" s="40"/>
      <c r="B144" s="41"/>
      <c r="C144" s="206" t="s">
        <v>387</v>
      </c>
      <c r="D144" s="206" t="s">
        <v>135</v>
      </c>
      <c r="E144" s="207" t="s">
        <v>634</v>
      </c>
      <c r="F144" s="208" t="s">
        <v>635</v>
      </c>
      <c r="G144" s="209" t="s">
        <v>160</v>
      </c>
      <c r="H144" s="210">
        <v>816.15999999999997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636</v>
      </c>
    </row>
    <row r="145" s="2" customFormat="1" ht="16.5" customHeight="1">
      <c r="A145" s="40"/>
      <c r="B145" s="41"/>
      <c r="C145" s="206" t="s">
        <v>391</v>
      </c>
      <c r="D145" s="206" t="s">
        <v>135</v>
      </c>
      <c r="E145" s="207" t="s">
        <v>637</v>
      </c>
      <c r="F145" s="208" t="s">
        <v>638</v>
      </c>
      <c r="G145" s="209" t="s">
        <v>160</v>
      </c>
      <c r="H145" s="210">
        <v>865.13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639</v>
      </c>
    </row>
    <row r="146" s="12" customFormat="1" ht="25.92" customHeight="1">
      <c r="A146" s="12"/>
      <c r="B146" s="190"/>
      <c r="C146" s="191"/>
      <c r="D146" s="192" t="s">
        <v>73</v>
      </c>
      <c r="E146" s="193" t="s">
        <v>640</v>
      </c>
      <c r="F146" s="193" t="s">
        <v>641</v>
      </c>
      <c r="G146" s="191"/>
      <c r="H146" s="191"/>
      <c r="I146" s="194"/>
      <c r="J146" s="195">
        <f>BK146</f>
        <v>0</v>
      </c>
      <c r="K146" s="191"/>
      <c r="L146" s="196"/>
      <c r="M146" s="197"/>
      <c r="N146" s="198"/>
      <c r="O146" s="198"/>
      <c r="P146" s="199">
        <f>P147</f>
        <v>0</v>
      </c>
      <c r="Q146" s="198"/>
      <c r="R146" s="199">
        <f>R147</f>
        <v>0</v>
      </c>
      <c r="S146" s="198"/>
      <c r="T146" s="20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74</v>
      </c>
      <c r="AY146" s="201" t="s">
        <v>133</v>
      </c>
      <c r="BK146" s="203">
        <f>BK147</f>
        <v>0</v>
      </c>
    </row>
    <row r="147" s="2" customFormat="1" ht="16.5" customHeight="1">
      <c r="A147" s="40"/>
      <c r="B147" s="41"/>
      <c r="C147" s="206" t="s">
        <v>395</v>
      </c>
      <c r="D147" s="206" t="s">
        <v>135</v>
      </c>
      <c r="E147" s="207" t="s">
        <v>642</v>
      </c>
      <c r="F147" s="208" t="s">
        <v>643</v>
      </c>
      <c r="G147" s="209" t="s">
        <v>237</v>
      </c>
      <c r="H147" s="210">
        <v>571.09000000000003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82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644</v>
      </c>
    </row>
    <row r="148" s="12" customFormat="1" ht="25.92" customHeight="1">
      <c r="A148" s="12"/>
      <c r="B148" s="190"/>
      <c r="C148" s="191"/>
      <c r="D148" s="192" t="s">
        <v>73</v>
      </c>
      <c r="E148" s="193" t="s">
        <v>645</v>
      </c>
      <c r="F148" s="193" t="s">
        <v>646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SUM(P149:P150)</f>
        <v>0</v>
      </c>
      <c r="Q148" s="198"/>
      <c r="R148" s="199">
        <f>SUM(R149:R150)</f>
        <v>0</v>
      </c>
      <c r="S148" s="198"/>
      <c r="T148" s="20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82</v>
      </c>
      <c r="AT148" s="202" t="s">
        <v>73</v>
      </c>
      <c r="AU148" s="202" t="s">
        <v>74</v>
      </c>
      <c r="AY148" s="201" t="s">
        <v>133</v>
      </c>
      <c r="BK148" s="203">
        <f>SUM(BK149:BK150)</f>
        <v>0</v>
      </c>
    </row>
    <row r="149" s="2" customFormat="1" ht="24.15" customHeight="1">
      <c r="A149" s="40"/>
      <c r="B149" s="41"/>
      <c r="C149" s="206" t="s">
        <v>399</v>
      </c>
      <c r="D149" s="206" t="s">
        <v>135</v>
      </c>
      <c r="E149" s="207" t="s">
        <v>647</v>
      </c>
      <c r="F149" s="208" t="s">
        <v>648</v>
      </c>
      <c r="G149" s="209" t="s">
        <v>649</v>
      </c>
      <c r="H149" s="210">
        <v>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650</v>
      </c>
    </row>
    <row r="150" s="2" customFormat="1" ht="24.15" customHeight="1">
      <c r="A150" s="40"/>
      <c r="B150" s="41"/>
      <c r="C150" s="206" t="s">
        <v>403</v>
      </c>
      <c r="D150" s="206" t="s">
        <v>135</v>
      </c>
      <c r="E150" s="207" t="s">
        <v>651</v>
      </c>
      <c r="F150" s="208" t="s">
        <v>652</v>
      </c>
      <c r="G150" s="209" t="s">
        <v>649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73" t="s">
        <v>19</v>
      </c>
      <c r="N150" s="274" t="s">
        <v>45</v>
      </c>
      <c r="O150" s="275"/>
      <c r="P150" s="276">
        <f>O150*H150</f>
        <v>0</v>
      </c>
      <c r="Q150" s="276">
        <v>0</v>
      </c>
      <c r="R150" s="276">
        <f>Q150*H150</f>
        <v>0</v>
      </c>
      <c r="S150" s="276">
        <v>0</v>
      </c>
      <c r="T150" s="2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653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pBvNBJ+wfHLNXlTemlskfdP19ti3jf8d20o7auIpx6jHkycFK+NBvm3eob8lUvDMlKBbmYLiq8AIjYTSB82dIA==" hashValue="KfB3XTwJaf14SOwHhkmqX/XLk9v29dDwG/2IOa0FQKvekyPvENBPUSWP2cCHFucIBmFeJEqZH/ZNGRw7d2WnAQ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ROUND((SUM(BE86:BE152)),  2)</f>
        <v>0</v>
      </c>
      <c r="G33" s="40"/>
      <c r="H33" s="40"/>
      <c r="I33" s="150">
        <v>0.20999999999999999</v>
      </c>
      <c r="J33" s="149">
        <f>ROUND(((SUM(BE86:BE152))*I33),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ROUND((SUM(BF86:BF152)),  2)</f>
        <v>0</v>
      </c>
      <c r="G34" s="40"/>
      <c r="H34" s="40"/>
      <c r="I34" s="150">
        <v>0.14999999999999999</v>
      </c>
      <c r="J34" s="149">
        <f>ROUND(((SUM(BF86:BF152))*I34),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302 - Splašková kanalizace a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483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655</v>
      </c>
      <c r="E61" s="170"/>
      <c r="F61" s="170"/>
      <c r="G61" s="170"/>
      <c r="H61" s="170"/>
      <c r="I61" s="170"/>
      <c r="J61" s="171">
        <f>J109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484</v>
      </c>
      <c r="E62" s="170"/>
      <c r="F62" s="170"/>
      <c r="G62" s="170"/>
      <c r="H62" s="170"/>
      <c r="I62" s="170"/>
      <c r="J62" s="171">
        <f>J112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485</v>
      </c>
      <c r="E63" s="170"/>
      <c r="F63" s="170"/>
      <c r="G63" s="170"/>
      <c r="H63" s="170"/>
      <c r="I63" s="170"/>
      <c r="J63" s="171">
        <f>J114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656</v>
      </c>
      <c r="E64" s="170"/>
      <c r="F64" s="170"/>
      <c r="G64" s="170"/>
      <c r="H64" s="170"/>
      <c r="I64" s="170"/>
      <c r="J64" s="171">
        <f>J145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657</v>
      </c>
      <c r="E65" s="170"/>
      <c r="F65" s="170"/>
      <c r="G65" s="170"/>
      <c r="H65" s="170"/>
      <c r="I65" s="170"/>
      <c r="J65" s="171">
        <f>J147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486</v>
      </c>
      <c r="E66" s="170"/>
      <c r="F66" s="170"/>
      <c r="G66" s="170"/>
      <c r="H66" s="170"/>
      <c r="I66" s="170"/>
      <c r="J66" s="171">
        <f>J151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302 - Splašková kanalizace a přípojky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P87+P109+P112+P114+P145+P147+P151</f>
        <v>0</v>
      </c>
      <c r="Q86" s="98"/>
      <c r="R86" s="187">
        <f>R87+R109+R112+R114+R145+R147+R151</f>
        <v>0</v>
      </c>
      <c r="S86" s="98"/>
      <c r="T86" s="188">
        <f>T87+T109+T112+T114+T145+T147+T151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BK87+BK109+BK112+BK114+BK145+BK147+BK151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82</v>
      </c>
      <c r="F87" s="193" t="s">
        <v>134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SUM(P88:P108)</f>
        <v>0</v>
      </c>
      <c r="Q87" s="198"/>
      <c r="R87" s="199">
        <f>SUM(R88:R108)</f>
        <v>0</v>
      </c>
      <c r="S87" s="198"/>
      <c r="T87" s="200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SUM(BK88:BK108)</f>
        <v>0</v>
      </c>
    </row>
    <row r="88" s="2" customFormat="1" ht="16.5" customHeight="1">
      <c r="A88" s="40"/>
      <c r="B88" s="41"/>
      <c r="C88" s="206" t="s">
        <v>82</v>
      </c>
      <c r="D88" s="206" t="s">
        <v>135</v>
      </c>
      <c r="E88" s="207" t="s">
        <v>658</v>
      </c>
      <c r="F88" s="208" t="s">
        <v>659</v>
      </c>
      <c r="G88" s="209" t="s">
        <v>490</v>
      </c>
      <c r="H88" s="210">
        <v>120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140</v>
      </c>
      <c r="AT88" s="217" t="s">
        <v>135</v>
      </c>
      <c r="AU88" s="217" t="s">
        <v>82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140</v>
      </c>
      <c r="BM88" s="217" t="s">
        <v>660</v>
      </c>
    </row>
    <row r="89" s="2" customFormat="1" ht="16.5" customHeight="1">
      <c r="A89" s="40"/>
      <c r="B89" s="41"/>
      <c r="C89" s="206" t="s">
        <v>84</v>
      </c>
      <c r="D89" s="206" t="s">
        <v>135</v>
      </c>
      <c r="E89" s="207" t="s">
        <v>492</v>
      </c>
      <c r="F89" s="208" t="s">
        <v>493</v>
      </c>
      <c r="G89" s="209" t="s">
        <v>176</v>
      </c>
      <c r="H89" s="210">
        <v>290.04599999999999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661</v>
      </c>
    </row>
    <row r="90" s="13" customFormat="1">
      <c r="A90" s="13"/>
      <c r="B90" s="219"/>
      <c r="C90" s="220"/>
      <c r="D90" s="221" t="s">
        <v>153</v>
      </c>
      <c r="E90" s="222" t="s">
        <v>19</v>
      </c>
      <c r="F90" s="223" t="s">
        <v>662</v>
      </c>
      <c r="G90" s="220"/>
      <c r="H90" s="224">
        <v>290.04599999999999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153</v>
      </c>
      <c r="AU90" s="230" t="s">
        <v>82</v>
      </c>
      <c r="AV90" s="13" t="s">
        <v>84</v>
      </c>
      <c r="AW90" s="13" t="s">
        <v>35</v>
      </c>
      <c r="AX90" s="13" t="s">
        <v>74</v>
      </c>
      <c r="AY90" s="230" t="s">
        <v>133</v>
      </c>
    </row>
    <row r="91" s="14" customFormat="1">
      <c r="A91" s="14"/>
      <c r="B91" s="231"/>
      <c r="C91" s="232"/>
      <c r="D91" s="221" t="s">
        <v>153</v>
      </c>
      <c r="E91" s="233" t="s">
        <v>19</v>
      </c>
      <c r="F91" s="234" t="s">
        <v>156</v>
      </c>
      <c r="G91" s="232"/>
      <c r="H91" s="235">
        <v>290.04599999999999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153</v>
      </c>
      <c r="AU91" s="241" t="s">
        <v>82</v>
      </c>
      <c r="AV91" s="14" t="s">
        <v>140</v>
      </c>
      <c r="AW91" s="14" t="s">
        <v>35</v>
      </c>
      <c r="AX91" s="14" t="s">
        <v>82</v>
      </c>
      <c r="AY91" s="241" t="s">
        <v>133</v>
      </c>
    </row>
    <row r="92" s="2" customFormat="1" ht="16.5" customHeight="1">
      <c r="A92" s="40"/>
      <c r="B92" s="41"/>
      <c r="C92" s="206" t="s">
        <v>145</v>
      </c>
      <c r="D92" s="206" t="s">
        <v>135</v>
      </c>
      <c r="E92" s="207" t="s">
        <v>496</v>
      </c>
      <c r="F92" s="208" t="s">
        <v>497</v>
      </c>
      <c r="G92" s="209" t="s">
        <v>176</v>
      </c>
      <c r="H92" s="210">
        <v>1933.6400000000001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140</v>
      </c>
      <c r="AT92" s="217" t="s">
        <v>135</v>
      </c>
      <c r="AU92" s="217" t="s">
        <v>82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663</v>
      </c>
    </row>
    <row r="93" s="2" customFormat="1" ht="16.5" customHeight="1">
      <c r="A93" s="40"/>
      <c r="B93" s="41"/>
      <c r="C93" s="206" t="s">
        <v>140</v>
      </c>
      <c r="D93" s="206" t="s">
        <v>135</v>
      </c>
      <c r="E93" s="207" t="s">
        <v>499</v>
      </c>
      <c r="F93" s="208" t="s">
        <v>500</v>
      </c>
      <c r="G93" s="209" t="s">
        <v>176</v>
      </c>
      <c r="H93" s="210">
        <v>1933.6400000000001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664</v>
      </c>
    </row>
    <row r="94" s="2" customFormat="1" ht="16.5" customHeight="1">
      <c r="A94" s="40"/>
      <c r="B94" s="41"/>
      <c r="C94" s="206" t="s">
        <v>157</v>
      </c>
      <c r="D94" s="206" t="s">
        <v>135</v>
      </c>
      <c r="E94" s="207" t="s">
        <v>502</v>
      </c>
      <c r="F94" s="208" t="s">
        <v>503</v>
      </c>
      <c r="G94" s="209" t="s">
        <v>148</v>
      </c>
      <c r="H94" s="210">
        <v>1306.73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140</v>
      </c>
      <c r="AT94" s="217" t="s">
        <v>135</v>
      </c>
      <c r="AU94" s="217" t="s">
        <v>82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140</v>
      </c>
      <c r="BM94" s="217" t="s">
        <v>665</v>
      </c>
    </row>
    <row r="95" s="2" customFormat="1" ht="16.5" customHeight="1">
      <c r="A95" s="40"/>
      <c r="B95" s="41"/>
      <c r="C95" s="206" t="s">
        <v>162</v>
      </c>
      <c r="D95" s="206" t="s">
        <v>135</v>
      </c>
      <c r="E95" s="207" t="s">
        <v>505</v>
      </c>
      <c r="F95" s="208" t="s">
        <v>506</v>
      </c>
      <c r="G95" s="209" t="s">
        <v>148</v>
      </c>
      <c r="H95" s="210">
        <v>1660.4300000000001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666</v>
      </c>
    </row>
    <row r="96" s="2" customFormat="1" ht="16.5" customHeight="1">
      <c r="A96" s="40"/>
      <c r="B96" s="41"/>
      <c r="C96" s="206" t="s">
        <v>168</v>
      </c>
      <c r="D96" s="206" t="s">
        <v>135</v>
      </c>
      <c r="E96" s="207" t="s">
        <v>508</v>
      </c>
      <c r="F96" s="208" t="s">
        <v>509</v>
      </c>
      <c r="G96" s="209" t="s">
        <v>148</v>
      </c>
      <c r="H96" s="210">
        <v>1306.73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667</v>
      </c>
    </row>
    <row r="97" s="2" customFormat="1" ht="16.5" customHeight="1">
      <c r="A97" s="40"/>
      <c r="B97" s="41"/>
      <c r="C97" s="206" t="s">
        <v>173</v>
      </c>
      <c r="D97" s="206" t="s">
        <v>135</v>
      </c>
      <c r="E97" s="207" t="s">
        <v>511</v>
      </c>
      <c r="F97" s="208" t="s">
        <v>512</v>
      </c>
      <c r="G97" s="209" t="s">
        <v>148</v>
      </c>
      <c r="H97" s="210">
        <v>1660.4300000000001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668</v>
      </c>
    </row>
    <row r="98" s="2" customFormat="1" ht="16.5" customHeight="1">
      <c r="A98" s="40"/>
      <c r="B98" s="41"/>
      <c r="C98" s="206" t="s">
        <v>180</v>
      </c>
      <c r="D98" s="206" t="s">
        <v>135</v>
      </c>
      <c r="E98" s="207" t="s">
        <v>514</v>
      </c>
      <c r="F98" s="208" t="s">
        <v>515</v>
      </c>
      <c r="G98" s="209" t="s">
        <v>176</v>
      </c>
      <c r="H98" s="210">
        <v>1465.9100000000001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140</v>
      </c>
      <c r="AT98" s="217" t="s">
        <v>135</v>
      </c>
      <c r="AU98" s="217" t="s">
        <v>82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140</v>
      </c>
      <c r="BM98" s="217" t="s">
        <v>669</v>
      </c>
    </row>
    <row r="99" s="2" customFormat="1" ht="16.5" customHeight="1">
      <c r="A99" s="40"/>
      <c r="B99" s="41"/>
      <c r="C99" s="206" t="s">
        <v>185</v>
      </c>
      <c r="D99" s="206" t="s">
        <v>135</v>
      </c>
      <c r="E99" s="207" t="s">
        <v>670</v>
      </c>
      <c r="F99" s="208" t="s">
        <v>671</v>
      </c>
      <c r="G99" s="209" t="s">
        <v>176</v>
      </c>
      <c r="H99" s="210">
        <v>467.73000000000002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672</v>
      </c>
    </row>
    <row r="100" s="2" customFormat="1" ht="16.5" customHeight="1">
      <c r="A100" s="40"/>
      <c r="B100" s="41"/>
      <c r="C100" s="206" t="s">
        <v>189</v>
      </c>
      <c r="D100" s="206" t="s">
        <v>135</v>
      </c>
      <c r="E100" s="207" t="s">
        <v>673</v>
      </c>
      <c r="F100" s="208" t="s">
        <v>674</v>
      </c>
      <c r="G100" s="209" t="s">
        <v>176</v>
      </c>
      <c r="H100" s="210">
        <v>661.20000000000005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82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675</v>
      </c>
    </row>
    <row r="101" s="2" customFormat="1" ht="16.5" customHeight="1">
      <c r="A101" s="40"/>
      <c r="B101" s="41"/>
      <c r="C101" s="206" t="s">
        <v>196</v>
      </c>
      <c r="D101" s="206" t="s">
        <v>135</v>
      </c>
      <c r="E101" s="207" t="s">
        <v>520</v>
      </c>
      <c r="F101" s="208" t="s">
        <v>521</v>
      </c>
      <c r="G101" s="209" t="s">
        <v>176</v>
      </c>
      <c r="H101" s="210">
        <v>661.20000000000005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676</v>
      </c>
    </row>
    <row r="102" s="13" customFormat="1">
      <c r="A102" s="13"/>
      <c r="B102" s="219"/>
      <c r="C102" s="220"/>
      <c r="D102" s="221" t="s">
        <v>153</v>
      </c>
      <c r="E102" s="222" t="s">
        <v>19</v>
      </c>
      <c r="F102" s="223" t="s">
        <v>677</v>
      </c>
      <c r="G102" s="220"/>
      <c r="H102" s="224">
        <v>661.20000000000005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153</v>
      </c>
      <c r="AU102" s="230" t="s">
        <v>82</v>
      </c>
      <c r="AV102" s="13" t="s">
        <v>84</v>
      </c>
      <c r="AW102" s="13" t="s">
        <v>35</v>
      </c>
      <c r="AX102" s="13" t="s">
        <v>74</v>
      </c>
      <c r="AY102" s="230" t="s">
        <v>133</v>
      </c>
    </row>
    <row r="103" s="14" customFormat="1">
      <c r="A103" s="14"/>
      <c r="B103" s="231"/>
      <c r="C103" s="232"/>
      <c r="D103" s="221" t="s">
        <v>153</v>
      </c>
      <c r="E103" s="233" t="s">
        <v>19</v>
      </c>
      <c r="F103" s="234" t="s">
        <v>156</v>
      </c>
      <c r="G103" s="232"/>
      <c r="H103" s="235">
        <v>661.20000000000005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153</v>
      </c>
      <c r="AU103" s="241" t="s">
        <v>82</v>
      </c>
      <c r="AV103" s="14" t="s">
        <v>140</v>
      </c>
      <c r="AW103" s="14" t="s">
        <v>35</v>
      </c>
      <c r="AX103" s="14" t="s">
        <v>82</v>
      </c>
      <c r="AY103" s="241" t="s">
        <v>133</v>
      </c>
    </row>
    <row r="104" s="2" customFormat="1" ht="16.5" customHeight="1">
      <c r="A104" s="40"/>
      <c r="B104" s="41"/>
      <c r="C104" s="206" t="s">
        <v>201</v>
      </c>
      <c r="D104" s="206" t="s">
        <v>135</v>
      </c>
      <c r="E104" s="207" t="s">
        <v>524</v>
      </c>
      <c r="F104" s="208" t="s">
        <v>525</v>
      </c>
      <c r="G104" s="209" t="s">
        <v>176</v>
      </c>
      <c r="H104" s="210">
        <v>661.20000000000005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140</v>
      </c>
      <c r="AT104" s="217" t="s">
        <v>135</v>
      </c>
      <c r="AU104" s="217" t="s">
        <v>82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140</v>
      </c>
      <c r="BM104" s="217" t="s">
        <v>678</v>
      </c>
    </row>
    <row r="105" s="2" customFormat="1" ht="16.5" customHeight="1">
      <c r="A105" s="40"/>
      <c r="B105" s="41"/>
      <c r="C105" s="206" t="s">
        <v>213</v>
      </c>
      <c r="D105" s="206" t="s">
        <v>135</v>
      </c>
      <c r="E105" s="207" t="s">
        <v>527</v>
      </c>
      <c r="F105" s="208" t="s">
        <v>528</v>
      </c>
      <c r="G105" s="209" t="s">
        <v>176</v>
      </c>
      <c r="H105" s="210">
        <v>1272.4400000000001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679</v>
      </c>
    </row>
    <row r="106" s="13" customFormat="1">
      <c r="A106" s="13"/>
      <c r="B106" s="219"/>
      <c r="C106" s="220"/>
      <c r="D106" s="221" t="s">
        <v>153</v>
      </c>
      <c r="E106" s="222" t="s">
        <v>19</v>
      </c>
      <c r="F106" s="223" t="s">
        <v>680</v>
      </c>
      <c r="G106" s="220"/>
      <c r="H106" s="224">
        <v>1272.4400000000001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153</v>
      </c>
      <c r="AU106" s="230" t="s">
        <v>82</v>
      </c>
      <c r="AV106" s="13" t="s">
        <v>84</v>
      </c>
      <c r="AW106" s="13" t="s">
        <v>35</v>
      </c>
      <c r="AX106" s="13" t="s">
        <v>74</v>
      </c>
      <c r="AY106" s="230" t="s">
        <v>133</v>
      </c>
    </row>
    <row r="107" s="14" customFormat="1">
      <c r="A107" s="14"/>
      <c r="B107" s="231"/>
      <c r="C107" s="232"/>
      <c r="D107" s="221" t="s">
        <v>153</v>
      </c>
      <c r="E107" s="233" t="s">
        <v>19</v>
      </c>
      <c r="F107" s="234" t="s">
        <v>156</v>
      </c>
      <c r="G107" s="232"/>
      <c r="H107" s="235">
        <v>1272.4400000000001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153</v>
      </c>
      <c r="AU107" s="241" t="s">
        <v>82</v>
      </c>
      <c r="AV107" s="14" t="s">
        <v>140</v>
      </c>
      <c r="AW107" s="14" t="s">
        <v>35</v>
      </c>
      <c r="AX107" s="14" t="s">
        <v>82</v>
      </c>
      <c r="AY107" s="241" t="s">
        <v>133</v>
      </c>
    </row>
    <row r="108" s="2" customFormat="1" ht="16.5" customHeight="1">
      <c r="A108" s="40"/>
      <c r="B108" s="41"/>
      <c r="C108" s="206" t="s">
        <v>8</v>
      </c>
      <c r="D108" s="206" t="s">
        <v>135</v>
      </c>
      <c r="E108" s="207" t="s">
        <v>531</v>
      </c>
      <c r="F108" s="208" t="s">
        <v>532</v>
      </c>
      <c r="G108" s="209" t="s">
        <v>176</v>
      </c>
      <c r="H108" s="210">
        <v>445.97000000000003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140</v>
      </c>
      <c r="AT108" s="217" t="s">
        <v>135</v>
      </c>
      <c r="AU108" s="217" t="s">
        <v>82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140</v>
      </c>
      <c r="BM108" s="217" t="s">
        <v>681</v>
      </c>
    </row>
    <row r="109" s="12" customFormat="1" ht="25.92" customHeight="1">
      <c r="A109" s="12"/>
      <c r="B109" s="190"/>
      <c r="C109" s="191"/>
      <c r="D109" s="192" t="s">
        <v>73</v>
      </c>
      <c r="E109" s="193" t="s">
        <v>84</v>
      </c>
      <c r="F109" s="193" t="s">
        <v>682</v>
      </c>
      <c r="G109" s="191"/>
      <c r="H109" s="191"/>
      <c r="I109" s="194"/>
      <c r="J109" s="19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82</v>
      </c>
      <c r="AT109" s="202" t="s">
        <v>73</v>
      </c>
      <c r="AU109" s="202" t="s">
        <v>74</v>
      </c>
      <c r="AY109" s="201" t="s">
        <v>133</v>
      </c>
      <c r="BK109" s="203">
        <f>SUM(BK110:BK111)</f>
        <v>0</v>
      </c>
    </row>
    <row r="110" s="2" customFormat="1" ht="16.5" customHeight="1">
      <c r="A110" s="40"/>
      <c r="B110" s="41"/>
      <c r="C110" s="206" t="s">
        <v>222</v>
      </c>
      <c r="D110" s="206" t="s">
        <v>135</v>
      </c>
      <c r="E110" s="207" t="s">
        <v>683</v>
      </c>
      <c r="F110" s="208" t="s">
        <v>684</v>
      </c>
      <c r="G110" s="209" t="s">
        <v>160</v>
      </c>
      <c r="H110" s="210">
        <v>83.629999999999995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685</v>
      </c>
    </row>
    <row r="111" s="2" customFormat="1" ht="16.5" customHeight="1">
      <c r="A111" s="40"/>
      <c r="B111" s="41"/>
      <c r="C111" s="206" t="s">
        <v>234</v>
      </c>
      <c r="D111" s="206" t="s">
        <v>135</v>
      </c>
      <c r="E111" s="207" t="s">
        <v>686</v>
      </c>
      <c r="F111" s="208" t="s">
        <v>687</v>
      </c>
      <c r="G111" s="209" t="s">
        <v>160</v>
      </c>
      <c r="H111" s="210">
        <v>83.629999999999995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82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140</v>
      </c>
      <c r="BM111" s="217" t="s">
        <v>688</v>
      </c>
    </row>
    <row r="112" s="12" customFormat="1" ht="25.92" customHeight="1">
      <c r="A112" s="12"/>
      <c r="B112" s="190"/>
      <c r="C112" s="191"/>
      <c r="D112" s="192" t="s">
        <v>73</v>
      </c>
      <c r="E112" s="193" t="s">
        <v>140</v>
      </c>
      <c r="F112" s="193" t="s">
        <v>537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82</v>
      </c>
      <c r="AT112" s="202" t="s">
        <v>73</v>
      </c>
      <c r="AU112" s="202" t="s">
        <v>74</v>
      </c>
      <c r="AY112" s="201" t="s">
        <v>133</v>
      </c>
      <c r="BK112" s="203">
        <f>BK113</f>
        <v>0</v>
      </c>
    </row>
    <row r="113" s="2" customFormat="1" ht="16.5" customHeight="1">
      <c r="A113" s="40"/>
      <c r="B113" s="41"/>
      <c r="C113" s="206" t="s">
        <v>240</v>
      </c>
      <c r="D113" s="206" t="s">
        <v>135</v>
      </c>
      <c r="E113" s="207" t="s">
        <v>538</v>
      </c>
      <c r="F113" s="208" t="s">
        <v>539</v>
      </c>
      <c r="G113" s="209" t="s">
        <v>176</v>
      </c>
      <c r="H113" s="210">
        <v>215.22999999999999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689</v>
      </c>
    </row>
    <row r="114" s="12" customFormat="1" ht="25.92" customHeight="1">
      <c r="A114" s="12"/>
      <c r="B114" s="190"/>
      <c r="C114" s="191"/>
      <c r="D114" s="192" t="s">
        <v>73</v>
      </c>
      <c r="E114" s="193" t="s">
        <v>173</v>
      </c>
      <c r="F114" s="193" t="s">
        <v>541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SUM(P115:P144)</f>
        <v>0</v>
      </c>
      <c r="Q114" s="198"/>
      <c r="R114" s="199">
        <f>SUM(R115:R144)</f>
        <v>0</v>
      </c>
      <c r="S114" s="198"/>
      <c r="T114" s="200">
        <f>SUM(T115:T144)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82</v>
      </c>
      <c r="AT114" s="202" t="s">
        <v>73</v>
      </c>
      <c r="AU114" s="202" t="s">
        <v>74</v>
      </c>
      <c r="AY114" s="201" t="s">
        <v>133</v>
      </c>
      <c r="BK114" s="203">
        <f>SUM(BK115:BK144)</f>
        <v>0</v>
      </c>
    </row>
    <row r="115" s="2" customFormat="1" ht="16.5" customHeight="1">
      <c r="A115" s="40"/>
      <c r="B115" s="41"/>
      <c r="C115" s="206" t="s">
        <v>244</v>
      </c>
      <c r="D115" s="206" t="s">
        <v>135</v>
      </c>
      <c r="E115" s="207" t="s">
        <v>690</v>
      </c>
      <c r="F115" s="208" t="s">
        <v>691</v>
      </c>
      <c r="G115" s="209" t="s">
        <v>138</v>
      </c>
      <c r="H115" s="210">
        <v>36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82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692</v>
      </c>
    </row>
    <row r="116" s="2" customFormat="1" ht="16.5" customHeight="1">
      <c r="A116" s="40"/>
      <c r="B116" s="41"/>
      <c r="C116" s="206" t="s">
        <v>249</v>
      </c>
      <c r="D116" s="206" t="s">
        <v>135</v>
      </c>
      <c r="E116" s="207" t="s">
        <v>693</v>
      </c>
      <c r="F116" s="208" t="s">
        <v>694</v>
      </c>
      <c r="G116" s="209" t="s">
        <v>138</v>
      </c>
      <c r="H116" s="210">
        <v>12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140</v>
      </c>
      <c r="AT116" s="217" t="s">
        <v>135</v>
      </c>
      <c r="AU116" s="217" t="s">
        <v>82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140</v>
      </c>
      <c r="BM116" s="217" t="s">
        <v>695</v>
      </c>
    </row>
    <row r="117" s="2" customFormat="1" ht="16.5" customHeight="1">
      <c r="A117" s="40"/>
      <c r="B117" s="41"/>
      <c r="C117" s="206" t="s">
        <v>7</v>
      </c>
      <c r="D117" s="206" t="s">
        <v>135</v>
      </c>
      <c r="E117" s="207" t="s">
        <v>696</v>
      </c>
      <c r="F117" s="208" t="s">
        <v>697</v>
      </c>
      <c r="G117" s="209" t="s">
        <v>138</v>
      </c>
      <c r="H117" s="210">
        <v>29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82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698</v>
      </c>
    </row>
    <row r="118" s="2" customFormat="1" ht="16.5" customHeight="1">
      <c r="A118" s="40"/>
      <c r="B118" s="41"/>
      <c r="C118" s="206" t="s">
        <v>262</v>
      </c>
      <c r="D118" s="206" t="s">
        <v>135</v>
      </c>
      <c r="E118" s="207" t="s">
        <v>699</v>
      </c>
      <c r="F118" s="208" t="s">
        <v>700</v>
      </c>
      <c r="G118" s="209" t="s">
        <v>138</v>
      </c>
      <c r="H118" s="210">
        <v>14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701</v>
      </c>
    </row>
    <row r="119" s="2" customFormat="1" ht="16.5" customHeight="1">
      <c r="A119" s="40"/>
      <c r="B119" s="41"/>
      <c r="C119" s="206" t="s">
        <v>266</v>
      </c>
      <c r="D119" s="206" t="s">
        <v>135</v>
      </c>
      <c r="E119" s="207" t="s">
        <v>702</v>
      </c>
      <c r="F119" s="208" t="s">
        <v>703</v>
      </c>
      <c r="G119" s="209" t="s">
        <v>138</v>
      </c>
      <c r="H119" s="210">
        <v>32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704</v>
      </c>
    </row>
    <row r="120" s="2" customFormat="1" ht="16.5" customHeight="1">
      <c r="A120" s="40"/>
      <c r="B120" s="41"/>
      <c r="C120" s="206" t="s">
        <v>270</v>
      </c>
      <c r="D120" s="206" t="s">
        <v>135</v>
      </c>
      <c r="E120" s="207" t="s">
        <v>705</v>
      </c>
      <c r="F120" s="208" t="s">
        <v>706</v>
      </c>
      <c r="G120" s="209" t="s">
        <v>138</v>
      </c>
      <c r="H120" s="210">
        <v>16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82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140</v>
      </c>
      <c r="BM120" s="217" t="s">
        <v>707</v>
      </c>
    </row>
    <row r="121" s="2" customFormat="1" ht="16.5" customHeight="1">
      <c r="A121" s="40"/>
      <c r="B121" s="41"/>
      <c r="C121" s="206" t="s">
        <v>274</v>
      </c>
      <c r="D121" s="206" t="s">
        <v>135</v>
      </c>
      <c r="E121" s="207" t="s">
        <v>708</v>
      </c>
      <c r="F121" s="208" t="s">
        <v>709</v>
      </c>
      <c r="G121" s="209" t="s">
        <v>138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710</v>
      </c>
    </row>
    <row r="122" s="2" customFormat="1" ht="16.5" customHeight="1">
      <c r="A122" s="40"/>
      <c r="B122" s="41"/>
      <c r="C122" s="206" t="s">
        <v>278</v>
      </c>
      <c r="D122" s="206" t="s">
        <v>135</v>
      </c>
      <c r="E122" s="207" t="s">
        <v>711</v>
      </c>
      <c r="F122" s="208" t="s">
        <v>712</v>
      </c>
      <c r="G122" s="209" t="s">
        <v>138</v>
      </c>
      <c r="H122" s="210">
        <v>14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82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140</v>
      </c>
      <c r="BM122" s="217" t="s">
        <v>713</v>
      </c>
    </row>
    <row r="123" s="2" customFormat="1" ht="16.5" customHeight="1">
      <c r="A123" s="40"/>
      <c r="B123" s="41"/>
      <c r="C123" s="206" t="s">
        <v>284</v>
      </c>
      <c r="D123" s="206" t="s">
        <v>135</v>
      </c>
      <c r="E123" s="207" t="s">
        <v>714</v>
      </c>
      <c r="F123" s="208" t="s">
        <v>715</v>
      </c>
      <c r="G123" s="209" t="s">
        <v>160</v>
      </c>
      <c r="H123" s="210">
        <v>190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716</v>
      </c>
    </row>
    <row r="124" s="2" customFormat="1" ht="16.5" customHeight="1">
      <c r="A124" s="40"/>
      <c r="B124" s="41"/>
      <c r="C124" s="206" t="s">
        <v>291</v>
      </c>
      <c r="D124" s="206" t="s">
        <v>135</v>
      </c>
      <c r="E124" s="207" t="s">
        <v>717</v>
      </c>
      <c r="F124" s="208" t="s">
        <v>718</v>
      </c>
      <c r="G124" s="209" t="s">
        <v>160</v>
      </c>
      <c r="H124" s="210">
        <v>212.11000000000001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719</v>
      </c>
    </row>
    <row r="125" s="2" customFormat="1" ht="16.5" customHeight="1">
      <c r="A125" s="40"/>
      <c r="B125" s="41"/>
      <c r="C125" s="206" t="s">
        <v>295</v>
      </c>
      <c r="D125" s="206" t="s">
        <v>135</v>
      </c>
      <c r="E125" s="207" t="s">
        <v>720</v>
      </c>
      <c r="F125" s="208" t="s">
        <v>721</v>
      </c>
      <c r="G125" s="209" t="s">
        <v>160</v>
      </c>
      <c r="H125" s="210">
        <v>70.200000000000003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140</v>
      </c>
      <c r="AT125" s="217" t="s">
        <v>135</v>
      </c>
      <c r="AU125" s="217" t="s">
        <v>82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722</v>
      </c>
    </row>
    <row r="126" s="2" customFormat="1" ht="16.5" customHeight="1">
      <c r="A126" s="40"/>
      <c r="B126" s="41"/>
      <c r="C126" s="206" t="s">
        <v>312</v>
      </c>
      <c r="D126" s="206" t="s">
        <v>135</v>
      </c>
      <c r="E126" s="207" t="s">
        <v>723</v>
      </c>
      <c r="F126" s="208" t="s">
        <v>724</v>
      </c>
      <c r="G126" s="209" t="s">
        <v>160</v>
      </c>
      <c r="H126" s="210">
        <v>169.02000000000001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725</v>
      </c>
    </row>
    <row r="127" s="2" customFormat="1" ht="16.5" customHeight="1">
      <c r="A127" s="40"/>
      <c r="B127" s="41"/>
      <c r="C127" s="206" t="s">
        <v>318</v>
      </c>
      <c r="D127" s="206" t="s">
        <v>135</v>
      </c>
      <c r="E127" s="207" t="s">
        <v>726</v>
      </c>
      <c r="F127" s="208" t="s">
        <v>727</v>
      </c>
      <c r="G127" s="209" t="s">
        <v>160</v>
      </c>
      <c r="H127" s="210">
        <v>83.629999999999995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728</v>
      </c>
    </row>
    <row r="128" s="2" customFormat="1" ht="16.5" customHeight="1">
      <c r="A128" s="40"/>
      <c r="B128" s="41"/>
      <c r="C128" s="206" t="s">
        <v>322</v>
      </c>
      <c r="D128" s="206" t="s">
        <v>135</v>
      </c>
      <c r="E128" s="207" t="s">
        <v>729</v>
      </c>
      <c r="F128" s="208" t="s">
        <v>730</v>
      </c>
      <c r="G128" s="209" t="s">
        <v>138</v>
      </c>
      <c r="H128" s="210">
        <v>16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731</v>
      </c>
    </row>
    <row r="129" s="2" customFormat="1" ht="16.5" customHeight="1">
      <c r="A129" s="40"/>
      <c r="B129" s="41"/>
      <c r="C129" s="206" t="s">
        <v>327</v>
      </c>
      <c r="D129" s="206" t="s">
        <v>135</v>
      </c>
      <c r="E129" s="207" t="s">
        <v>732</v>
      </c>
      <c r="F129" s="208" t="s">
        <v>733</v>
      </c>
      <c r="G129" s="209" t="s">
        <v>138</v>
      </c>
      <c r="H129" s="210">
        <v>3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82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734</v>
      </c>
    </row>
    <row r="130" s="2" customFormat="1" ht="16.5" customHeight="1">
      <c r="A130" s="40"/>
      <c r="B130" s="41"/>
      <c r="C130" s="206" t="s">
        <v>331</v>
      </c>
      <c r="D130" s="206" t="s">
        <v>135</v>
      </c>
      <c r="E130" s="207" t="s">
        <v>735</v>
      </c>
      <c r="F130" s="208" t="s">
        <v>736</v>
      </c>
      <c r="G130" s="209" t="s">
        <v>138</v>
      </c>
      <c r="H130" s="210">
        <v>14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140</v>
      </c>
      <c r="BM130" s="217" t="s">
        <v>737</v>
      </c>
    </row>
    <row r="131" s="2" customFormat="1" ht="16.5" customHeight="1">
      <c r="A131" s="40"/>
      <c r="B131" s="41"/>
      <c r="C131" s="206" t="s">
        <v>336</v>
      </c>
      <c r="D131" s="206" t="s">
        <v>135</v>
      </c>
      <c r="E131" s="207" t="s">
        <v>738</v>
      </c>
      <c r="F131" s="208" t="s">
        <v>739</v>
      </c>
      <c r="G131" s="209" t="s">
        <v>160</v>
      </c>
      <c r="H131" s="210">
        <v>190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740</v>
      </c>
    </row>
    <row r="132" s="2" customFormat="1" ht="16.5" customHeight="1">
      <c r="A132" s="40"/>
      <c r="B132" s="41"/>
      <c r="C132" s="206" t="s">
        <v>340</v>
      </c>
      <c r="D132" s="206" t="s">
        <v>135</v>
      </c>
      <c r="E132" s="207" t="s">
        <v>741</v>
      </c>
      <c r="F132" s="208" t="s">
        <v>742</v>
      </c>
      <c r="G132" s="209" t="s">
        <v>743</v>
      </c>
      <c r="H132" s="210">
        <v>33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82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744</v>
      </c>
    </row>
    <row r="133" s="2" customFormat="1" ht="16.5" customHeight="1">
      <c r="A133" s="40"/>
      <c r="B133" s="41"/>
      <c r="C133" s="206" t="s">
        <v>344</v>
      </c>
      <c r="D133" s="206" t="s">
        <v>135</v>
      </c>
      <c r="E133" s="207" t="s">
        <v>745</v>
      </c>
      <c r="F133" s="208" t="s">
        <v>746</v>
      </c>
      <c r="G133" s="209" t="s">
        <v>160</v>
      </c>
      <c r="H133" s="210">
        <v>212.11000000000001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140</v>
      </c>
      <c r="AT133" s="217" t="s">
        <v>135</v>
      </c>
      <c r="AU133" s="217" t="s">
        <v>82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140</v>
      </c>
      <c r="BM133" s="217" t="s">
        <v>747</v>
      </c>
    </row>
    <row r="134" s="2" customFormat="1" ht="16.5" customHeight="1">
      <c r="A134" s="40"/>
      <c r="B134" s="41"/>
      <c r="C134" s="206" t="s">
        <v>348</v>
      </c>
      <c r="D134" s="206" t="s">
        <v>135</v>
      </c>
      <c r="E134" s="207" t="s">
        <v>748</v>
      </c>
      <c r="F134" s="208" t="s">
        <v>749</v>
      </c>
      <c r="G134" s="209" t="s">
        <v>743</v>
      </c>
      <c r="H134" s="210">
        <v>6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750</v>
      </c>
    </row>
    <row r="135" s="2" customFormat="1" ht="16.5" customHeight="1">
      <c r="A135" s="40"/>
      <c r="B135" s="41"/>
      <c r="C135" s="206" t="s">
        <v>352</v>
      </c>
      <c r="D135" s="206" t="s">
        <v>135</v>
      </c>
      <c r="E135" s="207" t="s">
        <v>751</v>
      </c>
      <c r="F135" s="208" t="s">
        <v>752</v>
      </c>
      <c r="G135" s="209" t="s">
        <v>160</v>
      </c>
      <c r="H135" s="210">
        <v>70.200000000000003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753</v>
      </c>
    </row>
    <row r="136" s="2" customFormat="1" ht="16.5" customHeight="1">
      <c r="A136" s="40"/>
      <c r="B136" s="41"/>
      <c r="C136" s="206" t="s">
        <v>356</v>
      </c>
      <c r="D136" s="206" t="s">
        <v>135</v>
      </c>
      <c r="E136" s="207" t="s">
        <v>754</v>
      </c>
      <c r="F136" s="208" t="s">
        <v>755</v>
      </c>
      <c r="G136" s="209" t="s">
        <v>743</v>
      </c>
      <c r="H136" s="210">
        <v>3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756</v>
      </c>
    </row>
    <row r="137" s="2" customFormat="1" ht="16.5" customHeight="1">
      <c r="A137" s="40"/>
      <c r="B137" s="41"/>
      <c r="C137" s="206" t="s">
        <v>360</v>
      </c>
      <c r="D137" s="206" t="s">
        <v>135</v>
      </c>
      <c r="E137" s="207" t="s">
        <v>757</v>
      </c>
      <c r="F137" s="208" t="s">
        <v>758</v>
      </c>
      <c r="G137" s="209" t="s">
        <v>160</v>
      </c>
      <c r="H137" s="210">
        <v>252.65000000000001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759</v>
      </c>
    </row>
    <row r="138" s="2" customFormat="1" ht="16.5" customHeight="1">
      <c r="A138" s="40"/>
      <c r="B138" s="41"/>
      <c r="C138" s="206" t="s">
        <v>364</v>
      </c>
      <c r="D138" s="206" t="s">
        <v>135</v>
      </c>
      <c r="E138" s="207" t="s">
        <v>760</v>
      </c>
      <c r="F138" s="208" t="s">
        <v>761</v>
      </c>
      <c r="G138" s="209" t="s">
        <v>743</v>
      </c>
      <c r="H138" s="210">
        <v>8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762</v>
      </c>
    </row>
    <row r="139" s="2" customFormat="1" ht="16.5" customHeight="1">
      <c r="A139" s="40"/>
      <c r="B139" s="41"/>
      <c r="C139" s="206" t="s">
        <v>368</v>
      </c>
      <c r="D139" s="206" t="s">
        <v>135</v>
      </c>
      <c r="E139" s="207" t="s">
        <v>763</v>
      </c>
      <c r="F139" s="208" t="s">
        <v>764</v>
      </c>
      <c r="G139" s="209" t="s">
        <v>160</v>
      </c>
      <c r="H139" s="210">
        <v>724.96000000000004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765</v>
      </c>
    </row>
    <row r="140" s="2" customFormat="1" ht="21.75" customHeight="1">
      <c r="A140" s="40"/>
      <c r="B140" s="41"/>
      <c r="C140" s="206" t="s">
        <v>372</v>
      </c>
      <c r="D140" s="206" t="s">
        <v>135</v>
      </c>
      <c r="E140" s="207" t="s">
        <v>766</v>
      </c>
      <c r="F140" s="208" t="s">
        <v>767</v>
      </c>
      <c r="G140" s="209" t="s">
        <v>138</v>
      </c>
      <c r="H140" s="210">
        <v>9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140</v>
      </c>
      <c r="AT140" s="217" t="s">
        <v>135</v>
      </c>
      <c r="AU140" s="217" t="s">
        <v>82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768</v>
      </c>
    </row>
    <row r="141" s="2" customFormat="1" ht="21.75" customHeight="1">
      <c r="A141" s="40"/>
      <c r="B141" s="41"/>
      <c r="C141" s="206" t="s">
        <v>377</v>
      </c>
      <c r="D141" s="206" t="s">
        <v>135</v>
      </c>
      <c r="E141" s="207" t="s">
        <v>769</v>
      </c>
      <c r="F141" s="208" t="s">
        <v>770</v>
      </c>
      <c r="G141" s="209" t="s">
        <v>138</v>
      </c>
      <c r="H141" s="210">
        <v>5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771</v>
      </c>
    </row>
    <row r="142" s="2" customFormat="1" ht="21.75" customHeight="1">
      <c r="A142" s="40"/>
      <c r="B142" s="41"/>
      <c r="C142" s="206" t="s">
        <v>382</v>
      </c>
      <c r="D142" s="206" t="s">
        <v>135</v>
      </c>
      <c r="E142" s="207" t="s">
        <v>772</v>
      </c>
      <c r="F142" s="208" t="s">
        <v>773</v>
      </c>
      <c r="G142" s="209" t="s">
        <v>138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774</v>
      </c>
    </row>
    <row r="143" s="2" customFormat="1" ht="21.75" customHeight="1">
      <c r="A143" s="40"/>
      <c r="B143" s="41"/>
      <c r="C143" s="206" t="s">
        <v>387</v>
      </c>
      <c r="D143" s="206" t="s">
        <v>135</v>
      </c>
      <c r="E143" s="207" t="s">
        <v>775</v>
      </c>
      <c r="F143" s="208" t="s">
        <v>776</v>
      </c>
      <c r="G143" s="209" t="s">
        <v>138</v>
      </c>
      <c r="H143" s="210">
        <v>2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777</v>
      </c>
    </row>
    <row r="144" s="2" customFormat="1" ht="16.5" customHeight="1">
      <c r="A144" s="40"/>
      <c r="B144" s="41"/>
      <c r="C144" s="206" t="s">
        <v>391</v>
      </c>
      <c r="D144" s="206" t="s">
        <v>135</v>
      </c>
      <c r="E144" s="207" t="s">
        <v>634</v>
      </c>
      <c r="F144" s="208" t="s">
        <v>635</v>
      </c>
      <c r="G144" s="209" t="s">
        <v>160</v>
      </c>
      <c r="H144" s="210">
        <v>724.96000000000004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778</v>
      </c>
    </row>
    <row r="145" s="12" customFormat="1" ht="25.92" customHeight="1">
      <c r="A145" s="12"/>
      <c r="B145" s="190"/>
      <c r="C145" s="191"/>
      <c r="D145" s="192" t="s">
        <v>73</v>
      </c>
      <c r="E145" s="193" t="s">
        <v>779</v>
      </c>
      <c r="F145" s="193" t="s">
        <v>780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82</v>
      </c>
      <c r="AT145" s="202" t="s">
        <v>73</v>
      </c>
      <c r="AU145" s="202" t="s">
        <v>74</v>
      </c>
      <c r="AY145" s="201" t="s">
        <v>133</v>
      </c>
      <c r="BK145" s="203">
        <f>BK146</f>
        <v>0</v>
      </c>
    </row>
    <row r="146" s="2" customFormat="1" ht="16.5" customHeight="1">
      <c r="A146" s="40"/>
      <c r="B146" s="41"/>
      <c r="C146" s="206" t="s">
        <v>395</v>
      </c>
      <c r="D146" s="206" t="s">
        <v>135</v>
      </c>
      <c r="E146" s="207" t="s">
        <v>781</v>
      </c>
      <c r="F146" s="208" t="s">
        <v>782</v>
      </c>
      <c r="G146" s="209" t="s">
        <v>160</v>
      </c>
      <c r="H146" s="210">
        <v>546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783</v>
      </c>
    </row>
    <row r="147" s="12" customFormat="1" ht="25.92" customHeight="1">
      <c r="A147" s="12"/>
      <c r="B147" s="190"/>
      <c r="C147" s="191"/>
      <c r="D147" s="192" t="s">
        <v>73</v>
      </c>
      <c r="E147" s="193" t="s">
        <v>784</v>
      </c>
      <c r="F147" s="193" t="s">
        <v>785</v>
      </c>
      <c r="G147" s="191"/>
      <c r="H147" s="191"/>
      <c r="I147" s="194"/>
      <c r="J147" s="195">
        <f>BK147</f>
        <v>0</v>
      </c>
      <c r="K147" s="191"/>
      <c r="L147" s="196"/>
      <c r="M147" s="197"/>
      <c r="N147" s="198"/>
      <c r="O147" s="198"/>
      <c r="P147" s="199">
        <f>SUM(P148:P150)</f>
        <v>0</v>
      </c>
      <c r="Q147" s="198"/>
      <c r="R147" s="199">
        <f>SUM(R148:R150)</f>
        <v>0</v>
      </c>
      <c r="S147" s="198"/>
      <c r="T147" s="20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82</v>
      </c>
      <c r="AT147" s="202" t="s">
        <v>73</v>
      </c>
      <c r="AU147" s="202" t="s">
        <v>74</v>
      </c>
      <c r="AY147" s="201" t="s">
        <v>133</v>
      </c>
      <c r="BK147" s="203">
        <f>SUM(BK148:BK150)</f>
        <v>0</v>
      </c>
    </row>
    <row r="148" s="2" customFormat="1" ht="16.5" customHeight="1">
      <c r="A148" s="40"/>
      <c r="B148" s="41"/>
      <c r="C148" s="206" t="s">
        <v>399</v>
      </c>
      <c r="D148" s="206" t="s">
        <v>135</v>
      </c>
      <c r="E148" s="207" t="s">
        <v>786</v>
      </c>
      <c r="F148" s="208" t="s">
        <v>787</v>
      </c>
      <c r="G148" s="209" t="s">
        <v>237</v>
      </c>
      <c r="H148" s="210">
        <v>87.430000000000007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788</v>
      </c>
    </row>
    <row r="149" s="2" customFormat="1" ht="16.5" customHeight="1">
      <c r="A149" s="40"/>
      <c r="B149" s="41"/>
      <c r="C149" s="206" t="s">
        <v>403</v>
      </c>
      <c r="D149" s="206" t="s">
        <v>135</v>
      </c>
      <c r="E149" s="207" t="s">
        <v>789</v>
      </c>
      <c r="F149" s="208" t="s">
        <v>790</v>
      </c>
      <c r="G149" s="209" t="s">
        <v>237</v>
      </c>
      <c r="H149" s="210">
        <v>87.430000000000007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791</v>
      </c>
    </row>
    <row r="150" s="2" customFormat="1" ht="16.5" customHeight="1">
      <c r="A150" s="40"/>
      <c r="B150" s="41"/>
      <c r="C150" s="206" t="s">
        <v>407</v>
      </c>
      <c r="D150" s="206" t="s">
        <v>135</v>
      </c>
      <c r="E150" s="207" t="s">
        <v>792</v>
      </c>
      <c r="F150" s="208" t="s">
        <v>793</v>
      </c>
      <c r="G150" s="209" t="s">
        <v>237</v>
      </c>
      <c r="H150" s="210">
        <v>87.430000000000007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794</v>
      </c>
    </row>
    <row r="151" s="12" customFormat="1" ht="25.92" customHeight="1">
      <c r="A151" s="12"/>
      <c r="B151" s="190"/>
      <c r="C151" s="191"/>
      <c r="D151" s="192" t="s">
        <v>73</v>
      </c>
      <c r="E151" s="193" t="s">
        <v>640</v>
      </c>
      <c r="F151" s="193" t="s">
        <v>641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P152</f>
        <v>0</v>
      </c>
      <c r="Q151" s="198"/>
      <c r="R151" s="199">
        <f>R152</f>
        <v>0</v>
      </c>
      <c r="S151" s="198"/>
      <c r="T151" s="20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82</v>
      </c>
      <c r="AT151" s="202" t="s">
        <v>73</v>
      </c>
      <c r="AU151" s="202" t="s">
        <v>74</v>
      </c>
      <c r="AY151" s="201" t="s">
        <v>133</v>
      </c>
      <c r="BK151" s="203">
        <f>BK152</f>
        <v>0</v>
      </c>
    </row>
    <row r="152" s="2" customFormat="1" ht="16.5" customHeight="1">
      <c r="A152" s="40"/>
      <c r="B152" s="41"/>
      <c r="C152" s="206" t="s">
        <v>415</v>
      </c>
      <c r="D152" s="206" t="s">
        <v>135</v>
      </c>
      <c r="E152" s="207" t="s">
        <v>642</v>
      </c>
      <c r="F152" s="208" t="s">
        <v>643</v>
      </c>
      <c r="G152" s="209" t="s">
        <v>237</v>
      </c>
      <c r="H152" s="210">
        <v>1258.78</v>
      </c>
      <c r="I152" s="211"/>
      <c r="J152" s="212">
        <f>ROUND(I152*H152,2)</f>
        <v>0</v>
      </c>
      <c r="K152" s="208" t="s">
        <v>19</v>
      </c>
      <c r="L152" s="46"/>
      <c r="M152" s="273" t="s">
        <v>19</v>
      </c>
      <c r="N152" s="274" t="s">
        <v>45</v>
      </c>
      <c r="O152" s="275"/>
      <c r="P152" s="276">
        <f>O152*H152</f>
        <v>0</v>
      </c>
      <c r="Q152" s="276">
        <v>0</v>
      </c>
      <c r="R152" s="276">
        <f>Q152*H152</f>
        <v>0</v>
      </c>
      <c r="S152" s="276">
        <v>0</v>
      </c>
      <c r="T152" s="2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795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0B8MDyPsHwRKjjNcPZZSAkqhVRF+X4CoAboqNuxdvrifYCYQHoHhMCudj8ctH97Gg+Ol971SF9d0jF4VtF5LlQ==" hashValue="fDucC/GZJmns9hzBfB3PFT7oMqTPVraKkIBNxZGsNMW3ggYbBJPf9/GNtcbNqMyPH6yiyRNZNLNr7d8322daTQ==" algorithmName="SHA-512" password="CC35"/>
  <autoFilter ref="C85:K15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ROUND((SUM(BE87:BE168)),  2)</f>
        <v>0</v>
      </c>
      <c r="G33" s="40"/>
      <c r="H33" s="40"/>
      <c r="I33" s="150">
        <v>0.20999999999999999</v>
      </c>
      <c r="J33" s="149">
        <f>ROUND(((SUM(BE87:BE168))*I33),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ROUND((SUM(BF87:BF168)),  2)</f>
        <v>0</v>
      </c>
      <c r="G34" s="40"/>
      <c r="H34" s="40"/>
      <c r="I34" s="150">
        <v>0.14999999999999999</v>
      </c>
      <c r="J34" s="149">
        <f>ROUND(((SUM(BF87:BF168))*I34),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ROUND((SUM(BG87:BG168)),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ROUND((SUM(BH87:BH168)),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ROUND((SUM(BI87:BI168)),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303 - Odvodnění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483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655</v>
      </c>
      <c r="E61" s="170"/>
      <c r="F61" s="170"/>
      <c r="G61" s="170"/>
      <c r="H61" s="170"/>
      <c r="I61" s="170"/>
      <c r="J61" s="171">
        <f>J126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484</v>
      </c>
      <c r="E62" s="170"/>
      <c r="F62" s="170"/>
      <c r="G62" s="170"/>
      <c r="H62" s="170"/>
      <c r="I62" s="170"/>
      <c r="J62" s="171">
        <f>J129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485</v>
      </c>
      <c r="E63" s="170"/>
      <c r="F63" s="170"/>
      <c r="G63" s="170"/>
      <c r="H63" s="170"/>
      <c r="I63" s="170"/>
      <c r="J63" s="171">
        <f>J133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656</v>
      </c>
      <c r="E64" s="170"/>
      <c r="F64" s="170"/>
      <c r="G64" s="170"/>
      <c r="H64" s="170"/>
      <c r="I64" s="170"/>
      <c r="J64" s="171">
        <f>J158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657</v>
      </c>
      <c r="E65" s="170"/>
      <c r="F65" s="170"/>
      <c r="G65" s="170"/>
      <c r="H65" s="170"/>
      <c r="I65" s="170"/>
      <c r="J65" s="171">
        <f>J160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486</v>
      </c>
      <c r="E66" s="170"/>
      <c r="F66" s="170"/>
      <c r="G66" s="170"/>
      <c r="H66" s="170"/>
      <c r="I66" s="170"/>
      <c r="J66" s="171">
        <f>J164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487</v>
      </c>
      <c r="E67" s="170"/>
      <c r="F67" s="170"/>
      <c r="G67" s="170"/>
      <c r="H67" s="170"/>
      <c r="I67" s="170"/>
      <c r="J67" s="171">
        <f>J166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303 - Odvodnění komunikace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P88+P126+P129+P133+P158+P160+P164+P166</f>
        <v>0</v>
      </c>
      <c r="Q87" s="98"/>
      <c r="R87" s="187">
        <f>R88+R126+R129+R133+R158+R160+R164+R166</f>
        <v>0</v>
      </c>
      <c r="S87" s="98"/>
      <c r="T87" s="188">
        <f>T88+T126+T129+T133+T158+T160+T164+T166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BK88+BK126+BK129+BK133+BK158+BK160+BK164+BK166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82</v>
      </c>
      <c r="F88" s="193" t="s">
        <v>134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SUM(P89:P125)</f>
        <v>0</v>
      </c>
      <c r="Q88" s="198"/>
      <c r="R88" s="199">
        <f>SUM(R89:R125)</f>
        <v>0</v>
      </c>
      <c r="S88" s="198"/>
      <c r="T88" s="200">
        <f>SUM(T89:T125)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133</v>
      </c>
      <c r="BK88" s="203">
        <f>SUM(BK89:BK125)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658</v>
      </c>
      <c r="F89" s="208" t="s">
        <v>659</v>
      </c>
      <c r="G89" s="209" t="s">
        <v>490</v>
      </c>
      <c r="H89" s="210">
        <v>90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797</v>
      </c>
    </row>
    <row r="90" s="2" customFormat="1" ht="16.5" customHeight="1">
      <c r="A90" s="40"/>
      <c r="B90" s="41"/>
      <c r="C90" s="206" t="s">
        <v>162</v>
      </c>
      <c r="D90" s="206" t="s">
        <v>135</v>
      </c>
      <c r="E90" s="207" t="s">
        <v>492</v>
      </c>
      <c r="F90" s="208" t="s">
        <v>493</v>
      </c>
      <c r="G90" s="209" t="s">
        <v>176</v>
      </c>
      <c r="H90" s="210">
        <v>470.95999999999998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82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798</v>
      </c>
    </row>
    <row r="91" s="13" customFormat="1">
      <c r="A91" s="13"/>
      <c r="B91" s="219"/>
      <c r="C91" s="220"/>
      <c r="D91" s="221" t="s">
        <v>153</v>
      </c>
      <c r="E91" s="222" t="s">
        <v>19</v>
      </c>
      <c r="F91" s="223" t="s">
        <v>799</v>
      </c>
      <c r="G91" s="220"/>
      <c r="H91" s="224">
        <v>470.95999999999998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153</v>
      </c>
      <c r="AU91" s="230" t="s">
        <v>82</v>
      </c>
      <c r="AV91" s="13" t="s">
        <v>84</v>
      </c>
      <c r="AW91" s="13" t="s">
        <v>35</v>
      </c>
      <c r="AX91" s="13" t="s">
        <v>74</v>
      </c>
      <c r="AY91" s="230" t="s">
        <v>133</v>
      </c>
    </row>
    <row r="92" s="14" customFormat="1">
      <c r="A92" s="14"/>
      <c r="B92" s="231"/>
      <c r="C92" s="232"/>
      <c r="D92" s="221" t="s">
        <v>153</v>
      </c>
      <c r="E92" s="233" t="s">
        <v>19</v>
      </c>
      <c r="F92" s="234" t="s">
        <v>156</v>
      </c>
      <c r="G92" s="232"/>
      <c r="H92" s="235">
        <v>470.95999999999998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1" t="s">
        <v>153</v>
      </c>
      <c r="AU92" s="241" t="s">
        <v>82</v>
      </c>
      <c r="AV92" s="14" t="s">
        <v>140</v>
      </c>
      <c r="AW92" s="14" t="s">
        <v>35</v>
      </c>
      <c r="AX92" s="14" t="s">
        <v>82</v>
      </c>
      <c r="AY92" s="241" t="s">
        <v>133</v>
      </c>
    </row>
    <row r="93" s="2" customFormat="1" ht="16.5" customHeight="1">
      <c r="A93" s="40"/>
      <c r="B93" s="41"/>
      <c r="C93" s="206" t="s">
        <v>84</v>
      </c>
      <c r="D93" s="206" t="s">
        <v>135</v>
      </c>
      <c r="E93" s="207" t="s">
        <v>496</v>
      </c>
      <c r="F93" s="208" t="s">
        <v>497</v>
      </c>
      <c r="G93" s="209" t="s">
        <v>176</v>
      </c>
      <c r="H93" s="210">
        <v>1177.4000000000001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800</v>
      </c>
    </row>
    <row r="94" s="13" customFormat="1">
      <c r="A94" s="13"/>
      <c r="B94" s="219"/>
      <c r="C94" s="220"/>
      <c r="D94" s="221" t="s">
        <v>153</v>
      </c>
      <c r="E94" s="222" t="s">
        <v>19</v>
      </c>
      <c r="F94" s="223" t="s">
        <v>801</v>
      </c>
      <c r="G94" s="220"/>
      <c r="H94" s="224">
        <v>1177.4000000000001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153</v>
      </c>
      <c r="AU94" s="230" t="s">
        <v>82</v>
      </c>
      <c r="AV94" s="13" t="s">
        <v>84</v>
      </c>
      <c r="AW94" s="13" t="s">
        <v>35</v>
      </c>
      <c r="AX94" s="13" t="s">
        <v>74</v>
      </c>
      <c r="AY94" s="230" t="s">
        <v>133</v>
      </c>
    </row>
    <row r="95" s="14" customFormat="1">
      <c r="A95" s="14"/>
      <c r="B95" s="231"/>
      <c r="C95" s="232"/>
      <c r="D95" s="221" t="s">
        <v>153</v>
      </c>
      <c r="E95" s="233" t="s">
        <v>19</v>
      </c>
      <c r="F95" s="234" t="s">
        <v>156</v>
      </c>
      <c r="G95" s="232"/>
      <c r="H95" s="235">
        <v>1177.4000000000001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153</v>
      </c>
      <c r="AU95" s="241" t="s">
        <v>82</v>
      </c>
      <c r="AV95" s="14" t="s">
        <v>140</v>
      </c>
      <c r="AW95" s="14" t="s">
        <v>35</v>
      </c>
      <c r="AX95" s="14" t="s">
        <v>82</v>
      </c>
      <c r="AY95" s="241" t="s">
        <v>133</v>
      </c>
    </row>
    <row r="96" s="2" customFormat="1" ht="16.5" customHeight="1">
      <c r="A96" s="40"/>
      <c r="B96" s="41"/>
      <c r="C96" s="206" t="s">
        <v>145</v>
      </c>
      <c r="D96" s="206" t="s">
        <v>135</v>
      </c>
      <c r="E96" s="207" t="s">
        <v>499</v>
      </c>
      <c r="F96" s="208" t="s">
        <v>500</v>
      </c>
      <c r="G96" s="209" t="s">
        <v>176</v>
      </c>
      <c r="H96" s="210">
        <v>1177.4000000000001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802</v>
      </c>
    </row>
    <row r="97" s="2" customFormat="1" ht="16.5" customHeight="1">
      <c r="A97" s="40"/>
      <c r="B97" s="41"/>
      <c r="C97" s="206" t="s">
        <v>168</v>
      </c>
      <c r="D97" s="206" t="s">
        <v>135</v>
      </c>
      <c r="E97" s="207" t="s">
        <v>502</v>
      </c>
      <c r="F97" s="208" t="s">
        <v>503</v>
      </c>
      <c r="G97" s="209" t="s">
        <v>148</v>
      </c>
      <c r="H97" s="210">
        <v>930.52999999999997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803</v>
      </c>
    </row>
    <row r="98" s="13" customFormat="1">
      <c r="A98" s="13"/>
      <c r="B98" s="219"/>
      <c r="C98" s="220"/>
      <c r="D98" s="221" t="s">
        <v>153</v>
      </c>
      <c r="E98" s="222" t="s">
        <v>19</v>
      </c>
      <c r="F98" s="223" t="s">
        <v>804</v>
      </c>
      <c r="G98" s="220"/>
      <c r="H98" s="224">
        <v>930.52999999999997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153</v>
      </c>
      <c r="AU98" s="230" t="s">
        <v>82</v>
      </c>
      <c r="AV98" s="13" t="s">
        <v>84</v>
      </c>
      <c r="AW98" s="13" t="s">
        <v>35</v>
      </c>
      <c r="AX98" s="13" t="s">
        <v>74</v>
      </c>
      <c r="AY98" s="230" t="s">
        <v>133</v>
      </c>
    </row>
    <row r="99" s="14" customFormat="1">
      <c r="A99" s="14"/>
      <c r="B99" s="231"/>
      <c r="C99" s="232"/>
      <c r="D99" s="221" t="s">
        <v>153</v>
      </c>
      <c r="E99" s="233" t="s">
        <v>19</v>
      </c>
      <c r="F99" s="234" t="s">
        <v>156</v>
      </c>
      <c r="G99" s="232"/>
      <c r="H99" s="235">
        <v>930.52999999999997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153</v>
      </c>
      <c r="AU99" s="241" t="s">
        <v>82</v>
      </c>
      <c r="AV99" s="14" t="s">
        <v>140</v>
      </c>
      <c r="AW99" s="14" t="s">
        <v>35</v>
      </c>
      <c r="AX99" s="14" t="s">
        <v>82</v>
      </c>
      <c r="AY99" s="241" t="s">
        <v>133</v>
      </c>
    </row>
    <row r="100" s="2" customFormat="1" ht="16.5" customHeight="1">
      <c r="A100" s="40"/>
      <c r="B100" s="41"/>
      <c r="C100" s="206" t="s">
        <v>180</v>
      </c>
      <c r="D100" s="206" t="s">
        <v>135</v>
      </c>
      <c r="E100" s="207" t="s">
        <v>505</v>
      </c>
      <c r="F100" s="208" t="s">
        <v>506</v>
      </c>
      <c r="G100" s="209" t="s">
        <v>148</v>
      </c>
      <c r="H100" s="210">
        <v>950.39999999999998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82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805</v>
      </c>
    </row>
    <row r="101" s="13" customFormat="1">
      <c r="A101" s="13"/>
      <c r="B101" s="219"/>
      <c r="C101" s="220"/>
      <c r="D101" s="221" t="s">
        <v>153</v>
      </c>
      <c r="E101" s="222" t="s">
        <v>19</v>
      </c>
      <c r="F101" s="223" t="s">
        <v>806</v>
      </c>
      <c r="G101" s="220"/>
      <c r="H101" s="224">
        <v>950.39999999999998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153</v>
      </c>
      <c r="AU101" s="230" t="s">
        <v>82</v>
      </c>
      <c r="AV101" s="13" t="s">
        <v>84</v>
      </c>
      <c r="AW101" s="13" t="s">
        <v>35</v>
      </c>
      <c r="AX101" s="13" t="s">
        <v>74</v>
      </c>
      <c r="AY101" s="230" t="s">
        <v>133</v>
      </c>
    </row>
    <row r="102" s="14" customFormat="1">
      <c r="A102" s="14"/>
      <c r="B102" s="231"/>
      <c r="C102" s="232"/>
      <c r="D102" s="221" t="s">
        <v>153</v>
      </c>
      <c r="E102" s="233" t="s">
        <v>19</v>
      </c>
      <c r="F102" s="234" t="s">
        <v>156</v>
      </c>
      <c r="G102" s="232"/>
      <c r="H102" s="235">
        <v>950.39999999999998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153</v>
      </c>
      <c r="AU102" s="241" t="s">
        <v>82</v>
      </c>
      <c r="AV102" s="14" t="s">
        <v>140</v>
      </c>
      <c r="AW102" s="14" t="s">
        <v>35</v>
      </c>
      <c r="AX102" s="14" t="s">
        <v>82</v>
      </c>
      <c r="AY102" s="241" t="s">
        <v>133</v>
      </c>
    </row>
    <row r="103" s="2" customFormat="1" ht="16.5" customHeight="1">
      <c r="A103" s="40"/>
      <c r="B103" s="41"/>
      <c r="C103" s="206" t="s">
        <v>173</v>
      </c>
      <c r="D103" s="206" t="s">
        <v>135</v>
      </c>
      <c r="E103" s="207" t="s">
        <v>508</v>
      </c>
      <c r="F103" s="208" t="s">
        <v>509</v>
      </c>
      <c r="G103" s="209" t="s">
        <v>148</v>
      </c>
      <c r="H103" s="210">
        <v>930.52999999999997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807</v>
      </c>
    </row>
    <row r="104" s="13" customFormat="1">
      <c r="A104" s="13"/>
      <c r="B104" s="219"/>
      <c r="C104" s="220"/>
      <c r="D104" s="221" t="s">
        <v>153</v>
      </c>
      <c r="E104" s="222" t="s">
        <v>19</v>
      </c>
      <c r="F104" s="223" t="s">
        <v>804</v>
      </c>
      <c r="G104" s="220"/>
      <c r="H104" s="224">
        <v>930.52999999999997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153</v>
      </c>
      <c r="AU104" s="230" t="s">
        <v>82</v>
      </c>
      <c r="AV104" s="13" t="s">
        <v>84</v>
      </c>
      <c r="AW104" s="13" t="s">
        <v>35</v>
      </c>
      <c r="AX104" s="13" t="s">
        <v>74</v>
      </c>
      <c r="AY104" s="230" t="s">
        <v>133</v>
      </c>
    </row>
    <row r="105" s="14" customFormat="1">
      <c r="A105" s="14"/>
      <c r="B105" s="231"/>
      <c r="C105" s="232"/>
      <c r="D105" s="221" t="s">
        <v>153</v>
      </c>
      <c r="E105" s="233" t="s">
        <v>19</v>
      </c>
      <c r="F105" s="234" t="s">
        <v>156</v>
      </c>
      <c r="G105" s="232"/>
      <c r="H105" s="235">
        <v>930.52999999999997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153</v>
      </c>
      <c r="AU105" s="241" t="s">
        <v>82</v>
      </c>
      <c r="AV105" s="14" t="s">
        <v>140</v>
      </c>
      <c r="AW105" s="14" t="s">
        <v>35</v>
      </c>
      <c r="AX105" s="14" t="s">
        <v>82</v>
      </c>
      <c r="AY105" s="241" t="s">
        <v>133</v>
      </c>
    </row>
    <row r="106" s="2" customFormat="1" ht="16.5" customHeight="1">
      <c r="A106" s="40"/>
      <c r="B106" s="41"/>
      <c r="C106" s="206" t="s">
        <v>185</v>
      </c>
      <c r="D106" s="206" t="s">
        <v>135</v>
      </c>
      <c r="E106" s="207" t="s">
        <v>511</v>
      </c>
      <c r="F106" s="208" t="s">
        <v>512</v>
      </c>
      <c r="G106" s="209" t="s">
        <v>148</v>
      </c>
      <c r="H106" s="210">
        <v>950.39999999999998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82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808</v>
      </c>
    </row>
    <row r="107" s="13" customFormat="1">
      <c r="A107" s="13"/>
      <c r="B107" s="219"/>
      <c r="C107" s="220"/>
      <c r="D107" s="221" t="s">
        <v>153</v>
      </c>
      <c r="E107" s="222" t="s">
        <v>19</v>
      </c>
      <c r="F107" s="223" t="s">
        <v>806</v>
      </c>
      <c r="G107" s="220"/>
      <c r="H107" s="224">
        <v>950.39999999999998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153</v>
      </c>
      <c r="AU107" s="230" t="s">
        <v>82</v>
      </c>
      <c r="AV107" s="13" t="s">
        <v>84</v>
      </c>
      <c r="AW107" s="13" t="s">
        <v>35</v>
      </c>
      <c r="AX107" s="13" t="s">
        <v>74</v>
      </c>
      <c r="AY107" s="230" t="s">
        <v>133</v>
      </c>
    </row>
    <row r="108" s="14" customFormat="1">
      <c r="A108" s="14"/>
      <c r="B108" s="231"/>
      <c r="C108" s="232"/>
      <c r="D108" s="221" t="s">
        <v>153</v>
      </c>
      <c r="E108" s="233" t="s">
        <v>19</v>
      </c>
      <c r="F108" s="234" t="s">
        <v>156</v>
      </c>
      <c r="G108" s="232"/>
      <c r="H108" s="235">
        <v>950.39999999999998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153</v>
      </c>
      <c r="AU108" s="241" t="s">
        <v>82</v>
      </c>
      <c r="AV108" s="14" t="s">
        <v>140</v>
      </c>
      <c r="AW108" s="14" t="s">
        <v>35</v>
      </c>
      <c r="AX108" s="14" t="s">
        <v>82</v>
      </c>
      <c r="AY108" s="241" t="s">
        <v>133</v>
      </c>
    </row>
    <row r="109" s="2" customFormat="1" ht="16.5" customHeight="1">
      <c r="A109" s="40"/>
      <c r="B109" s="41"/>
      <c r="C109" s="206" t="s">
        <v>140</v>
      </c>
      <c r="D109" s="206" t="s">
        <v>135</v>
      </c>
      <c r="E109" s="207" t="s">
        <v>514</v>
      </c>
      <c r="F109" s="208" t="s">
        <v>515</v>
      </c>
      <c r="G109" s="209" t="s">
        <v>176</v>
      </c>
      <c r="H109" s="210">
        <v>883.67999999999995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82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809</v>
      </c>
    </row>
    <row r="110" s="13" customFormat="1">
      <c r="A110" s="13"/>
      <c r="B110" s="219"/>
      <c r="C110" s="220"/>
      <c r="D110" s="221" t="s">
        <v>153</v>
      </c>
      <c r="E110" s="222" t="s">
        <v>19</v>
      </c>
      <c r="F110" s="223" t="s">
        <v>810</v>
      </c>
      <c r="G110" s="220"/>
      <c r="H110" s="224">
        <v>883.67999999999995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153</v>
      </c>
      <c r="AU110" s="230" t="s">
        <v>82</v>
      </c>
      <c r="AV110" s="13" t="s">
        <v>84</v>
      </c>
      <c r="AW110" s="13" t="s">
        <v>35</v>
      </c>
      <c r="AX110" s="13" t="s">
        <v>74</v>
      </c>
      <c r="AY110" s="230" t="s">
        <v>133</v>
      </c>
    </row>
    <row r="111" s="14" customFormat="1">
      <c r="A111" s="14"/>
      <c r="B111" s="231"/>
      <c r="C111" s="232"/>
      <c r="D111" s="221" t="s">
        <v>153</v>
      </c>
      <c r="E111" s="233" t="s">
        <v>19</v>
      </c>
      <c r="F111" s="234" t="s">
        <v>156</v>
      </c>
      <c r="G111" s="232"/>
      <c r="H111" s="235">
        <v>883.67999999999995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153</v>
      </c>
      <c r="AU111" s="241" t="s">
        <v>82</v>
      </c>
      <c r="AV111" s="14" t="s">
        <v>140</v>
      </c>
      <c r="AW111" s="14" t="s">
        <v>35</v>
      </c>
      <c r="AX111" s="14" t="s">
        <v>82</v>
      </c>
      <c r="AY111" s="241" t="s">
        <v>133</v>
      </c>
    </row>
    <row r="112" s="2" customFormat="1" ht="16.5" customHeight="1">
      <c r="A112" s="40"/>
      <c r="B112" s="41"/>
      <c r="C112" s="206" t="s">
        <v>157</v>
      </c>
      <c r="D112" s="206" t="s">
        <v>135</v>
      </c>
      <c r="E112" s="207" t="s">
        <v>670</v>
      </c>
      <c r="F112" s="208" t="s">
        <v>671</v>
      </c>
      <c r="G112" s="209" t="s">
        <v>176</v>
      </c>
      <c r="H112" s="210">
        <v>293.72000000000003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140</v>
      </c>
      <c r="AT112" s="217" t="s">
        <v>135</v>
      </c>
      <c r="AU112" s="217" t="s">
        <v>82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140</v>
      </c>
      <c r="BM112" s="217" t="s">
        <v>811</v>
      </c>
    </row>
    <row r="113" s="13" customFormat="1">
      <c r="A113" s="13"/>
      <c r="B113" s="219"/>
      <c r="C113" s="220"/>
      <c r="D113" s="221" t="s">
        <v>153</v>
      </c>
      <c r="E113" s="222" t="s">
        <v>19</v>
      </c>
      <c r="F113" s="223" t="s">
        <v>812</v>
      </c>
      <c r="G113" s="220"/>
      <c r="H113" s="224">
        <v>293.72000000000003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153</v>
      </c>
      <c r="AU113" s="230" t="s">
        <v>82</v>
      </c>
      <c r="AV113" s="13" t="s">
        <v>84</v>
      </c>
      <c r="AW113" s="13" t="s">
        <v>35</v>
      </c>
      <c r="AX113" s="13" t="s">
        <v>74</v>
      </c>
      <c r="AY113" s="230" t="s">
        <v>133</v>
      </c>
    </row>
    <row r="114" s="14" customFormat="1">
      <c r="A114" s="14"/>
      <c r="B114" s="231"/>
      <c r="C114" s="232"/>
      <c r="D114" s="221" t="s">
        <v>153</v>
      </c>
      <c r="E114" s="233" t="s">
        <v>19</v>
      </c>
      <c r="F114" s="234" t="s">
        <v>156</v>
      </c>
      <c r="G114" s="232"/>
      <c r="H114" s="235">
        <v>293.72000000000003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153</v>
      </c>
      <c r="AU114" s="241" t="s">
        <v>82</v>
      </c>
      <c r="AV114" s="14" t="s">
        <v>140</v>
      </c>
      <c r="AW114" s="14" t="s">
        <v>35</v>
      </c>
      <c r="AX114" s="14" t="s">
        <v>82</v>
      </c>
      <c r="AY114" s="241" t="s">
        <v>133</v>
      </c>
    </row>
    <row r="115" s="2" customFormat="1" ht="16.5" customHeight="1">
      <c r="A115" s="40"/>
      <c r="B115" s="41"/>
      <c r="C115" s="206" t="s">
        <v>213</v>
      </c>
      <c r="D115" s="206" t="s">
        <v>135</v>
      </c>
      <c r="E115" s="207" t="s">
        <v>673</v>
      </c>
      <c r="F115" s="208" t="s">
        <v>674</v>
      </c>
      <c r="G115" s="209" t="s">
        <v>176</v>
      </c>
      <c r="H115" s="210">
        <v>387.66000000000002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82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813</v>
      </c>
    </row>
    <row r="116" s="2" customFormat="1" ht="16.5" customHeight="1">
      <c r="A116" s="40"/>
      <c r="B116" s="41"/>
      <c r="C116" s="206" t="s">
        <v>201</v>
      </c>
      <c r="D116" s="206" t="s">
        <v>135</v>
      </c>
      <c r="E116" s="207" t="s">
        <v>520</v>
      </c>
      <c r="F116" s="208" t="s">
        <v>521</v>
      </c>
      <c r="G116" s="209" t="s">
        <v>176</v>
      </c>
      <c r="H116" s="210">
        <v>387.66000000000002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140</v>
      </c>
      <c r="AT116" s="217" t="s">
        <v>135</v>
      </c>
      <c r="AU116" s="217" t="s">
        <v>82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140</v>
      </c>
      <c r="BM116" s="217" t="s">
        <v>814</v>
      </c>
    </row>
    <row r="117" s="13" customFormat="1">
      <c r="A117" s="13"/>
      <c r="B117" s="219"/>
      <c r="C117" s="220"/>
      <c r="D117" s="221" t="s">
        <v>153</v>
      </c>
      <c r="E117" s="222" t="s">
        <v>19</v>
      </c>
      <c r="F117" s="223" t="s">
        <v>815</v>
      </c>
      <c r="G117" s="220"/>
      <c r="H117" s="224">
        <v>387.66000000000002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153</v>
      </c>
      <c r="AU117" s="230" t="s">
        <v>82</v>
      </c>
      <c r="AV117" s="13" t="s">
        <v>84</v>
      </c>
      <c r="AW117" s="13" t="s">
        <v>35</v>
      </c>
      <c r="AX117" s="13" t="s">
        <v>74</v>
      </c>
      <c r="AY117" s="230" t="s">
        <v>133</v>
      </c>
    </row>
    <row r="118" s="14" customFormat="1">
      <c r="A118" s="14"/>
      <c r="B118" s="231"/>
      <c r="C118" s="232"/>
      <c r="D118" s="221" t="s">
        <v>153</v>
      </c>
      <c r="E118" s="233" t="s">
        <v>19</v>
      </c>
      <c r="F118" s="234" t="s">
        <v>156</v>
      </c>
      <c r="G118" s="232"/>
      <c r="H118" s="235">
        <v>387.66000000000002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153</v>
      </c>
      <c r="AU118" s="241" t="s">
        <v>82</v>
      </c>
      <c r="AV118" s="14" t="s">
        <v>140</v>
      </c>
      <c r="AW118" s="14" t="s">
        <v>35</v>
      </c>
      <c r="AX118" s="14" t="s">
        <v>82</v>
      </c>
      <c r="AY118" s="241" t="s">
        <v>133</v>
      </c>
    </row>
    <row r="119" s="2" customFormat="1" ht="16.5" customHeight="1">
      <c r="A119" s="40"/>
      <c r="B119" s="41"/>
      <c r="C119" s="206" t="s">
        <v>8</v>
      </c>
      <c r="D119" s="206" t="s">
        <v>135</v>
      </c>
      <c r="E119" s="207" t="s">
        <v>524</v>
      </c>
      <c r="F119" s="208" t="s">
        <v>525</v>
      </c>
      <c r="G119" s="209" t="s">
        <v>176</v>
      </c>
      <c r="H119" s="210">
        <v>387.66000000000002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816</v>
      </c>
    </row>
    <row r="120" s="2" customFormat="1" ht="16.5" customHeight="1">
      <c r="A120" s="40"/>
      <c r="B120" s="41"/>
      <c r="C120" s="206" t="s">
        <v>196</v>
      </c>
      <c r="D120" s="206" t="s">
        <v>135</v>
      </c>
      <c r="E120" s="207" t="s">
        <v>527</v>
      </c>
      <c r="F120" s="208" t="s">
        <v>528</v>
      </c>
      <c r="G120" s="209" t="s">
        <v>176</v>
      </c>
      <c r="H120" s="210">
        <v>789.74000000000001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82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140</v>
      </c>
      <c r="BM120" s="217" t="s">
        <v>817</v>
      </c>
    </row>
    <row r="121" s="13" customFormat="1">
      <c r="A121" s="13"/>
      <c r="B121" s="219"/>
      <c r="C121" s="220"/>
      <c r="D121" s="221" t="s">
        <v>153</v>
      </c>
      <c r="E121" s="222" t="s">
        <v>19</v>
      </c>
      <c r="F121" s="223" t="s">
        <v>818</v>
      </c>
      <c r="G121" s="220"/>
      <c r="H121" s="224">
        <v>789.74000000000001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153</v>
      </c>
      <c r="AU121" s="230" t="s">
        <v>82</v>
      </c>
      <c r="AV121" s="13" t="s">
        <v>84</v>
      </c>
      <c r="AW121" s="13" t="s">
        <v>35</v>
      </c>
      <c r="AX121" s="13" t="s">
        <v>74</v>
      </c>
      <c r="AY121" s="230" t="s">
        <v>133</v>
      </c>
    </row>
    <row r="122" s="14" customFormat="1">
      <c r="A122" s="14"/>
      <c r="B122" s="231"/>
      <c r="C122" s="232"/>
      <c r="D122" s="221" t="s">
        <v>153</v>
      </c>
      <c r="E122" s="233" t="s">
        <v>19</v>
      </c>
      <c r="F122" s="234" t="s">
        <v>156</v>
      </c>
      <c r="G122" s="232"/>
      <c r="H122" s="235">
        <v>789.74000000000001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153</v>
      </c>
      <c r="AU122" s="241" t="s">
        <v>82</v>
      </c>
      <c r="AV122" s="14" t="s">
        <v>140</v>
      </c>
      <c r="AW122" s="14" t="s">
        <v>35</v>
      </c>
      <c r="AX122" s="14" t="s">
        <v>82</v>
      </c>
      <c r="AY122" s="241" t="s">
        <v>133</v>
      </c>
    </row>
    <row r="123" s="2" customFormat="1" ht="16.5" customHeight="1">
      <c r="A123" s="40"/>
      <c r="B123" s="41"/>
      <c r="C123" s="206" t="s">
        <v>189</v>
      </c>
      <c r="D123" s="206" t="s">
        <v>135</v>
      </c>
      <c r="E123" s="207" t="s">
        <v>531</v>
      </c>
      <c r="F123" s="208" t="s">
        <v>532</v>
      </c>
      <c r="G123" s="209" t="s">
        <v>176</v>
      </c>
      <c r="H123" s="210">
        <v>262.93000000000001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819</v>
      </c>
    </row>
    <row r="124" s="13" customFormat="1">
      <c r="A124" s="13"/>
      <c r="B124" s="219"/>
      <c r="C124" s="220"/>
      <c r="D124" s="221" t="s">
        <v>153</v>
      </c>
      <c r="E124" s="222" t="s">
        <v>19</v>
      </c>
      <c r="F124" s="223" t="s">
        <v>820</v>
      </c>
      <c r="G124" s="220"/>
      <c r="H124" s="224">
        <v>262.93000000000001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153</v>
      </c>
      <c r="AU124" s="230" t="s">
        <v>82</v>
      </c>
      <c r="AV124" s="13" t="s">
        <v>84</v>
      </c>
      <c r="AW124" s="13" t="s">
        <v>35</v>
      </c>
      <c r="AX124" s="13" t="s">
        <v>74</v>
      </c>
      <c r="AY124" s="230" t="s">
        <v>133</v>
      </c>
    </row>
    <row r="125" s="14" customFormat="1">
      <c r="A125" s="14"/>
      <c r="B125" s="231"/>
      <c r="C125" s="232"/>
      <c r="D125" s="221" t="s">
        <v>153</v>
      </c>
      <c r="E125" s="233" t="s">
        <v>19</v>
      </c>
      <c r="F125" s="234" t="s">
        <v>156</v>
      </c>
      <c r="G125" s="232"/>
      <c r="H125" s="235">
        <v>262.93000000000001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153</v>
      </c>
      <c r="AU125" s="241" t="s">
        <v>82</v>
      </c>
      <c r="AV125" s="14" t="s">
        <v>140</v>
      </c>
      <c r="AW125" s="14" t="s">
        <v>35</v>
      </c>
      <c r="AX125" s="14" t="s">
        <v>82</v>
      </c>
      <c r="AY125" s="241" t="s">
        <v>133</v>
      </c>
    </row>
    <row r="126" s="12" customFormat="1" ht="25.92" customHeight="1">
      <c r="A126" s="12"/>
      <c r="B126" s="190"/>
      <c r="C126" s="191"/>
      <c r="D126" s="192" t="s">
        <v>73</v>
      </c>
      <c r="E126" s="193" t="s">
        <v>84</v>
      </c>
      <c r="F126" s="193" t="s">
        <v>682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SUM(P127:P128)</f>
        <v>0</v>
      </c>
      <c r="Q126" s="198"/>
      <c r="R126" s="199">
        <f>SUM(R127:R128)</f>
        <v>0</v>
      </c>
      <c r="S126" s="198"/>
      <c r="T126" s="20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74</v>
      </c>
      <c r="AY126" s="201" t="s">
        <v>133</v>
      </c>
      <c r="BK126" s="203">
        <f>SUM(BK127:BK128)</f>
        <v>0</v>
      </c>
    </row>
    <row r="127" s="2" customFormat="1" ht="16.5" customHeight="1">
      <c r="A127" s="40"/>
      <c r="B127" s="41"/>
      <c r="C127" s="206" t="s">
        <v>222</v>
      </c>
      <c r="D127" s="206" t="s">
        <v>135</v>
      </c>
      <c r="E127" s="207" t="s">
        <v>683</v>
      </c>
      <c r="F127" s="208" t="s">
        <v>684</v>
      </c>
      <c r="G127" s="209" t="s">
        <v>160</v>
      </c>
      <c r="H127" s="210">
        <v>33.789999999999999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821</v>
      </c>
    </row>
    <row r="128" s="2" customFormat="1" ht="16.5" customHeight="1">
      <c r="A128" s="40"/>
      <c r="B128" s="41"/>
      <c r="C128" s="206" t="s">
        <v>234</v>
      </c>
      <c r="D128" s="206" t="s">
        <v>135</v>
      </c>
      <c r="E128" s="207" t="s">
        <v>686</v>
      </c>
      <c r="F128" s="208" t="s">
        <v>687</v>
      </c>
      <c r="G128" s="209" t="s">
        <v>160</v>
      </c>
      <c r="H128" s="210">
        <v>33.789999999999999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822</v>
      </c>
    </row>
    <row r="129" s="12" customFormat="1" ht="25.92" customHeight="1">
      <c r="A129" s="12"/>
      <c r="B129" s="190"/>
      <c r="C129" s="191"/>
      <c r="D129" s="192" t="s">
        <v>73</v>
      </c>
      <c r="E129" s="193" t="s">
        <v>140</v>
      </c>
      <c r="F129" s="193" t="s">
        <v>537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SUM(P130:P132)</f>
        <v>0</v>
      </c>
      <c r="Q129" s="198"/>
      <c r="R129" s="199">
        <f>SUM(R130:R132)</f>
        <v>0</v>
      </c>
      <c r="S129" s="198"/>
      <c r="T129" s="20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82</v>
      </c>
      <c r="AT129" s="202" t="s">
        <v>73</v>
      </c>
      <c r="AU129" s="202" t="s">
        <v>74</v>
      </c>
      <c r="AY129" s="201" t="s">
        <v>133</v>
      </c>
      <c r="BK129" s="203">
        <f>SUM(BK130:BK132)</f>
        <v>0</v>
      </c>
    </row>
    <row r="130" s="2" customFormat="1" ht="16.5" customHeight="1">
      <c r="A130" s="40"/>
      <c r="B130" s="41"/>
      <c r="C130" s="206" t="s">
        <v>240</v>
      </c>
      <c r="D130" s="206" t="s">
        <v>135</v>
      </c>
      <c r="E130" s="207" t="s">
        <v>538</v>
      </c>
      <c r="F130" s="208" t="s">
        <v>539</v>
      </c>
      <c r="G130" s="209" t="s">
        <v>176</v>
      </c>
      <c r="H130" s="210">
        <v>124.73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82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140</v>
      </c>
      <c r="BM130" s="217" t="s">
        <v>823</v>
      </c>
    </row>
    <row r="131" s="13" customFormat="1">
      <c r="A131" s="13"/>
      <c r="B131" s="219"/>
      <c r="C131" s="220"/>
      <c r="D131" s="221" t="s">
        <v>153</v>
      </c>
      <c r="E131" s="222" t="s">
        <v>19</v>
      </c>
      <c r="F131" s="223" t="s">
        <v>824</v>
      </c>
      <c r="G131" s="220"/>
      <c r="H131" s="224">
        <v>124.73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153</v>
      </c>
      <c r="AU131" s="230" t="s">
        <v>82</v>
      </c>
      <c r="AV131" s="13" t="s">
        <v>84</v>
      </c>
      <c r="AW131" s="13" t="s">
        <v>35</v>
      </c>
      <c r="AX131" s="13" t="s">
        <v>74</v>
      </c>
      <c r="AY131" s="230" t="s">
        <v>133</v>
      </c>
    </row>
    <row r="132" s="14" customFormat="1">
      <c r="A132" s="14"/>
      <c r="B132" s="231"/>
      <c r="C132" s="232"/>
      <c r="D132" s="221" t="s">
        <v>153</v>
      </c>
      <c r="E132" s="233" t="s">
        <v>19</v>
      </c>
      <c r="F132" s="234" t="s">
        <v>156</v>
      </c>
      <c r="G132" s="232"/>
      <c r="H132" s="235">
        <v>124.73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153</v>
      </c>
      <c r="AU132" s="241" t="s">
        <v>82</v>
      </c>
      <c r="AV132" s="14" t="s">
        <v>140</v>
      </c>
      <c r="AW132" s="14" t="s">
        <v>35</v>
      </c>
      <c r="AX132" s="14" t="s">
        <v>82</v>
      </c>
      <c r="AY132" s="241" t="s">
        <v>133</v>
      </c>
    </row>
    <row r="133" s="12" customFormat="1" ht="25.92" customHeight="1">
      <c r="A133" s="12"/>
      <c r="B133" s="190"/>
      <c r="C133" s="191"/>
      <c r="D133" s="192" t="s">
        <v>73</v>
      </c>
      <c r="E133" s="193" t="s">
        <v>173</v>
      </c>
      <c r="F133" s="193" t="s">
        <v>541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SUM(P134:P157)</f>
        <v>0</v>
      </c>
      <c r="Q133" s="198"/>
      <c r="R133" s="199">
        <f>SUM(R134:R157)</f>
        <v>0</v>
      </c>
      <c r="S133" s="198"/>
      <c r="T133" s="200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73</v>
      </c>
      <c r="AU133" s="202" t="s">
        <v>74</v>
      </c>
      <c r="AY133" s="201" t="s">
        <v>133</v>
      </c>
      <c r="BK133" s="203">
        <f>SUM(BK134:BK157)</f>
        <v>0</v>
      </c>
    </row>
    <row r="134" s="2" customFormat="1" ht="16.5" customHeight="1">
      <c r="A134" s="40"/>
      <c r="B134" s="41"/>
      <c r="C134" s="206" t="s">
        <v>322</v>
      </c>
      <c r="D134" s="206" t="s">
        <v>135</v>
      </c>
      <c r="E134" s="207" t="s">
        <v>690</v>
      </c>
      <c r="F134" s="208" t="s">
        <v>691</v>
      </c>
      <c r="G134" s="209" t="s">
        <v>138</v>
      </c>
      <c r="H134" s="210">
        <v>25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825</v>
      </c>
    </row>
    <row r="135" s="2" customFormat="1" ht="16.5" customHeight="1">
      <c r="A135" s="40"/>
      <c r="B135" s="41"/>
      <c r="C135" s="206" t="s">
        <v>327</v>
      </c>
      <c r="D135" s="206" t="s">
        <v>135</v>
      </c>
      <c r="E135" s="207" t="s">
        <v>826</v>
      </c>
      <c r="F135" s="208" t="s">
        <v>827</v>
      </c>
      <c r="G135" s="209" t="s">
        <v>138</v>
      </c>
      <c r="H135" s="210">
        <v>33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828</v>
      </c>
    </row>
    <row r="136" s="2" customFormat="1" ht="16.5" customHeight="1">
      <c r="A136" s="40"/>
      <c r="B136" s="41"/>
      <c r="C136" s="206" t="s">
        <v>312</v>
      </c>
      <c r="D136" s="206" t="s">
        <v>135</v>
      </c>
      <c r="E136" s="207" t="s">
        <v>702</v>
      </c>
      <c r="F136" s="208" t="s">
        <v>703</v>
      </c>
      <c r="G136" s="209" t="s">
        <v>138</v>
      </c>
      <c r="H136" s="210">
        <v>12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829</v>
      </c>
    </row>
    <row r="137" s="2" customFormat="1" ht="16.5" customHeight="1">
      <c r="A137" s="40"/>
      <c r="B137" s="41"/>
      <c r="C137" s="206" t="s">
        <v>318</v>
      </c>
      <c r="D137" s="206" t="s">
        <v>135</v>
      </c>
      <c r="E137" s="207" t="s">
        <v>830</v>
      </c>
      <c r="F137" s="208" t="s">
        <v>831</v>
      </c>
      <c r="G137" s="209" t="s">
        <v>138</v>
      </c>
      <c r="H137" s="210">
        <v>3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832</v>
      </c>
    </row>
    <row r="138" s="2" customFormat="1" ht="16.5" customHeight="1">
      <c r="A138" s="40"/>
      <c r="B138" s="41"/>
      <c r="C138" s="206" t="s">
        <v>340</v>
      </c>
      <c r="D138" s="206" t="s">
        <v>135</v>
      </c>
      <c r="E138" s="207" t="s">
        <v>705</v>
      </c>
      <c r="F138" s="208" t="s">
        <v>706</v>
      </c>
      <c r="G138" s="209" t="s">
        <v>138</v>
      </c>
      <c r="H138" s="210">
        <v>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833</v>
      </c>
    </row>
    <row r="139" s="2" customFormat="1" ht="16.5" customHeight="1">
      <c r="A139" s="40"/>
      <c r="B139" s="41"/>
      <c r="C139" s="206" t="s">
        <v>344</v>
      </c>
      <c r="D139" s="206" t="s">
        <v>135</v>
      </c>
      <c r="E139" s="207" t="s">
        <v>834</v>
      </c>
      <c r="F139" s="208" t="s">
        <v>835</v>
      </c>
      <c r="G139" s="209" t="s">
        <v>138</v>
      </c>
      <c r="H139" s="210">
        <v>7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836</v>
      </c>
    </row>
    <row r="140" s="2" customFormat="1" ht="16.5" customHeight="1">
      <c r="A140" s="40"/>
      <c r="B140" s="41"/>
      <c r="C140" s="206" t="s">
        <v>291</v>
      </c>
      <c r="D140" s="206" t="s">
        <v>135</v>
      </c>
      <c r="E140" s="207" t="s">
        <v>714</v>
      </c>
      <c r="F140" s="208" t="s">
        <v>715</v>
      </c>
      <c r="G140" s="209" t="s">
        <v>160</v>
      </c>
      <c r="H140" s="210">
        <v>67.730000000000004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140</v>
      </c>
      <c r="AT140" s="217" t="s">
        <v>135</v>
      </c>
      <c r="AU140" s="217" t="s">
        <v>82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837</v>
      </c>
    </row>
    <row r="141" s="2" customFormat="1" ht="16.5" customHeight="1">
      <c r="A141" s="40"/>
      <c r="B141" s="41"/>
      <c r="C141" s="206" t="s">
        <v>284</v>
      </c>
      <c r="D141" s="206" t="s">
        <v>135</v>
      </c>
      <c r="E141" s="207" t="s">
        <v>838</v>
      </c>
      <c r="F141" s="208" t="s">
        <v>839</v>
      </c>
      <c r="G141" s="209" t="s">
        <v>160</v>
      </c>
      <c r="H141" s="210">
        <v>17.68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840</v>
      </c>
    </row>
    <row r="142" s="2" customFormat="1" ht="16.5" customHeight="1">
      <c r="A142" s="40"/>
      <c r="B142" s="41"/>
      <c r="C142" s="206" t="s">
        <v>274</v>
      </c>
      <c r="D142" s="206" t="s">
        <v>135</v>
      </c>
      <c r="E142" s="207" t="s">
        <v>717</v>
      </c>
      <c r="F142" s="208" t="s">
        <v>841</v>
      </c>
      <c r="G142" s="209" t="s">
        <v>160</v>
      </c>
      <c r="H142" s="210">
        <v>192.34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842</v>
      </c>
    </row>
    <row r="143" s="2" customFormat="1" ht="16.5" customHeight="1">
      <c r="A143" s="40"/>
      <c r="B143" s="41"/>
      <c r="C143" s="206" t="s">
        <v>278</v>
      </c>
      <c r="D143" s="206" t="s">
        <v>135</v>
      </c>
      <c r="E143" s="207" t="s">
        <v>843</v>
      </c>
      <c r="F143" s="208" t="s">
        <v>718</v>
      </c>
      <c r="G143" s="209" t="s">
        <v>160</v>
      </c>
      <c r="H143" s="210">
        <v>144.55000000000001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844</v>
      </c>
    </row>
    <row r="144" s="2" customFormat="1" ht="16.5" customHeight="1">
      <c r="A144" s="40"/>
      <c r="B144" s="41"/>
      <c r="C144" s="206" t="s">
        <v>336</v>
      </c>
      <c r="D144" s="206" t="s">
        <v>135</v>
      </c>
      <c r="E144" s="207" t="s">
        <v>729</v>
      </c>
      <c r="F144" s="208" t="s">
        <v>730</v>
      </c>
      <c r="G144" s="209" t="s">
        <v>138</v>
      </c>
      <c r="H144" s="210">
        <v>5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845</v>
      </c>
    </row>
    <row r="145" s="2" customFormat="1" ht="16.5" customHeight="1">
      <c r="A145" s="40"/>
      <c r="B145" s="41"/>
      <c r="C145" s="206" t="s">
        <v>331</v>
      </c>
      <c r="D145" s="206" t="s">
        <v>135</v>
      </c>
      <c r="E145" s="207" t="s">
        <v>846</v>
      </c>
      <c r="F145" s="208" t="s">
        <v>847</v>
      </c>
      <c r="G145" s="209" t="s">
        <v>138</v>
      </c>
      <c r="H145" s="210">
        <v>7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848</v>
      </c>
    </row>
    <row r="146" s="2" customFormat="1" ht="16.5" customHeight="1">
      <c r="A146" s="40"/>
      <c r="B146" s="41"/>
      <c r="C146" s="206" t="s">
        <v>348</v>
      </c>
      <c r="D146" s="206" t="s">
        <v>135</v>
      </c>
      <c r="E146" s="207" t="s">
        <v>738</v>
      </c>
      <c r="F146" s="208" t="s">
        <v>739</v>
      </c>
      <c r="G146" s="209" t="s">
        <v>160</v>
      </c>
      <c r="H146" s="210">
        <v>85.409999999999997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849</v>
      </c>
    </row>
    <row r="147" s="2" customFormat="1" ht="16.5" customHeight="1">
      <c r="A147" s="40"/>
      <c r="B147" s="41"/>
      <c r="C147" s="206" t="s">
        <v>352</v>
      </c>
      <c r="D147" s="206" t="s">
        <v>135</v>
      </c>
      <c r="E147" s="207" t="s">
        <v>741</v>
      </c>
      <c r="F147" s="208" t="s">
        <v>742</v>
      </c>
      <c r="G147" s="209" t="s">
        <v>743</v>
      </c>
      <c r="H147" s="210">
        <v>27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82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850</v>
      </c>
    </row>
    <row r="148" s="2" customFormat="1" ht="16.5" customHeight="1">
      <c r="A148" s="40"/>
      <c r="B148" s="41"/>
      <c r="C148" s="206" t="s">
        <v>356</v>
      </c>
      <c r="D148" s="206" t="s">
        <v>135</v>
      </c>
      <c r="E148" s="207" t="s">
        <v>745</v>
      </c>
      <c r="F148" s="208" t="s">
        <v>746</v>
      </c>
      <c r="G148" s="209" t="s">
        <v>160</v>
      </c>
      <c r="H148" s="210">
        <v>336.88999999999999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851</v>
      </c>
    </row>
    <row r="149" s="2" customFormat="1" ht="16.5" customHeight="1">
      <c r="A149" s="40"/>
      <c r="B149" s="41"/>
      <c r="C149" s="206" t="s">
        <v>360</v>
      </c>
      <c r="D149" s="206" t="s">
        <v>135</v>
      </c>
      <c r="E149" s="207" t="s">
        <v>748</v>
      </c>
      <c r="F149" s="208" t="s">
        <v>749</v>
      </c>
      <c r="G149" s="209" t="s">
        <v>743</v>
      </c>
      <c r="H149" s="210">
        <v>12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852</v>
      </c>
    </row>
    <row r="150" s="2" customFormat="1" ht="16.5" customHeight="1">
      <c r="A150" s="40"/>
      <c r="B150" s="41"/>
      <c r="C150" s="206" t="s">
        <v>364</v>
      </c>
      <c r="D150" s="206" t="s">
        <v>135</v>
      </c>
      <c r="E150" s="207" t="s">
        <v>853</v>
      </c>
      <c r="F150" s="208" t="s">
        <v>854</v>
      </c>
      <c r="G150" s="209" t="s">
        <v>160</v>
      </c>
      <c r="H150" s="210">
        <v>439.98000000000002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855</v>
      </c>
    </row>
    <row r="151" s="2" customFormat="1" ht="21.75" customHeight="1">
      <c r="A151" s="40"/>
      <c r="B151" s="41"/>
      <c r="C151" s="206" t="s">
        <v>244</v>
      </c>
      <c r="D151" s="206" t="s">
        <v>135</v>
      </c>
      <c r="E151" s="207" t="s">
        <v>766</v>
      </c>
      <c r="F151" s="208" t="s">
        <v>767</v>
      </c>
      <c r="G151" s="209" t="s">
        <v>138</v>
      </c>
      <c r="H151" s="210">
        <v>7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140</v>
      </c>
      <c r="AT151" s="217" t="s">
        <v>135</v>
      </c>
      <c r="AU151" s="217" t="s">
        <v>82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140</v>
      </c>
      <c r="BM151" s="217" t="s">
        <v>856</v>
      </c>
    </row>
    <row r="152" s="2" customFormat="1" ht="21.75" customHeight="1">
      <c r="A152" s="40"/>
      <c r="B152" s="41"/>
      <c r="C152" s="206" t="s">
        <v>262</v>
      </c>
      <c r="D152" s="206" t="s">
        <v>135</v>
      </c>
      <c r="E152" s="207" t="s">
        <v>769</v>
      </c>
      <c r="F152" s="208" t="s">
        <v>770</v>
      </c>
      <c r="G152" s="209" t="s">
        <v>138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857</v>
      </c>
    </row>
    <row r="153" s="2" customFormat="1" ht="21.75" customHeight="1">
      <c r="A153" s="40"/>
      <c r="B153" s="41"/>
      <c r="C153" s="206" t="s">
        <v>249</v>
      </c>
      <c r="D153" s="206" t="s">
        <v>135</v>
      </c>
      <c r="E153" s="207" t="s">
        <v>772</v>
      </c>
      <c r="F153" s="208" t="s">
        <v>773</v>
      </c>
      <c r="G153" s="209" t="s">
        <v>138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82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858</v>
      </c>
    </row>
    <row r="154" s="2" customFormat="1" ht="21.75" customHeight="1">
      <c r="A154" s="40"/>
      <c r="B154" s="41"/>
      <c r="C154" s="206" t="s">
        <v>266</v>
      </c>
      <c r="D154" s="206" t="s">
        <v>135</v>
      </c>
      <c r="E154" s="207" t="s">
        <v>859</v>
      </c>
      <c r="F154" s="208" t="s">
        <v>860</v>
      </c>
      <c r="G154" s="209" t="s">
        <v>138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82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861</v>
      </c>
    </row>
    <row r="155" s="2" customFormat="1" ht="21.75" customHeight="1">
      <c r="A155" s="40"/>
      <c r="B155" s="41"/>
      <c r="C155" s="206" t="s">
        <v>7</v>
      </c>
      <c r="D155" s="206" t="s">
        <v>135</v>
      </c>
      <c r="E155" s="207" t="s">
        <v>775</v>
      </c>
      <c r="F155" s="208" t="s">
        <v>776</v>
      </c>
      <c r="G155" s="209" t="s">
        <v>138</v>
      </c>
      <c r="H155" s="210">
        <v>2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140</v>
      </c>
      <c r="AT155" s="217" t="s">
        <v>135</v>
      </c>
      <c r="AU155" s="217" t="s">
        <v>82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140</v>
      </c>
      <c r="BM155" s="217" t="s">
        <v>862</v>
      </c>
    </row>
    <row r="156" s="2" customFormat="1" ht="16.5" customHeight="1">
      <c r="A156" s="40"/>
      <c r="B156" s="41"/>
      <c r="C156" s="206" t="s">
        <v>270</v>
      </c>
      <c r="D156" s="206" t="s">
        <v>135</v>
      </c>
      <c r="E156" s="207" t="s">
        <v>863</v>
      </c>
      <c r="F156" s="208" t="s">
        <v>864</v>
      </c>
      <c r="G156" s="209" t="s">
        <v>138</v>
      </c>
      <c r="H156" s="210">
        <v>23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865</v>
      </c>
    </row>
    <row r="157" s="2" customFormat="1" ht="16.5" customHeight="1">
      <c r="A157" s="40"/>
      <c r="B157" s="41"/>
      <c r="C157" s="206" t="s">
        <v>295</v>
      </c>
      <c r="D157" s="206" t="s">
        <v>135</v>
      </c>
      <c r="E157" s="207" t="s">
        <v>634</v>
      </c>
      <c r="F157" s="208" t="s">
        <v>635</v>
      </c>
      <c r="G157" s="209" t="s">
        <v>160</v>
      </c>
      <c r="H157" s="210">
        <v>439.98000000000002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140</v>
      </c>
      <c r="AT157" s="217" t="s">
        <v>135</v>
      </c>
      <c r="AU157" s="217" t="s">
        <v>82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140</v>
      </c>
      <c r="BM157" s="217" t="s">
        <v>866</v>
      </c>
    </row>
    <row r="158" s="12" customFormat="1" ht="25.92" customHeight="1">
      <c r="A158" s="12"/>
      <c r="B158" s="190"/>
      <c r="C158" s="191"/>
      <c r="D158" s="192" t="s">
        <v>73</v>
      </c>
      <c r="E158" s="193" t="s">
        <v>779</v>
      </c>
      <c r="F158" s="193" t="s">
        <v>780</v>
      </c>
      <c r="G158" s="191"/>
      <c r="H158" s="191"/>
      <c r="I158" s="194"/>
      <c r="J158" s="195">
        <f>BK158</f>
        <v>0</v>
      </c>
      <c r="K158" s="191"/>
      <c r="L158" s="196"/>
      <c r="M158" s="197"/>
      <c r="N158" s="198"/>
      <c r="O158" s="198"/>
      <c r="P158" s="199">
        <f>P159</f>
        <v>0</v>
      </c>
      <c r="Q158" s="198"/>
      <c r="R158" s="199">
        <f>R159</f>
        <v>0</v>
      </c>
      <c r="S158" s="198"/>
      <c r="T158" s="20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82</v>
      </c>
      <c r="AT158" s="202" t="s">
        <v>73</v>
      </c>
      <c r="AU158" s="202" t="s">
        <v>74</v>
      </c>
      <c r="AY158" s="201" t="s">
        <v>133</v>
      </c>
      <c r="BK158" s="203">
        <f>BK159</f>
        <v>0</v>
      </c>
    </row>
    <row r="159" s="2" customFormat="1" ht="16.5" customHeight="1">
      <c r="A159" s="40"/>
      <c r="B159" s="41"/>
      <c r="C159" s="206" t="s">
        <v>368</v>
      </c>
      <c r="D159" s="206" t="s">
        <v>135</v>
      </c>
      <c r="E159" s="207" t="s">
        <v>781</v>
      </c>
      <c r="F159" s="208" t="s">
        <v>782</v>
      </c>
      <c r="G159" s="209" t="s">
        <v>160</v>
      </c>
      <c r="H159" s="210">
        <v>92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82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140</v>
      </c>
      <c r="BM159" s="217" t="s">
        <v>867</v>
      </c>
    </row>
    <row r="160" s="12" customFormat="1" ht="25.92" customHeight="1">
      <c r="A160" s="12"/>
      <c r="B160" s="190"/>
      <c r="C160" s="191"/>
      <c r="D160" s="192" t="s">
        <v>73</v>
      </c>
      <c r="E160" s="193" t="s">
        <v>784</v>
      </c>
      <c r="F160" s="193" t="s">
        <v>785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SUM(P161:P163)</f>
        <v>0</v>
      </c>
      <c r="Q160" s="198"/>
      <c r="R160" s="199">
        <f>SUM(R161:R163)</f>
        <v>0</v>
      </c>
      <c r="S160" s="198"/>
      <c r="T160" s="20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82</v>
      </c>
      <c r="AT160" s="202" t="s">
        <v>73</v>
      </c>
      <c r="AU160" s="202" t="s">
        <v>74</v>
      </c>
      <c r="AY160" s="201" t="s">
        <v>133</v>
      </c>
      <c r="BK160" s="203">
        <f>SUM(BK161:BK163)</f>
        <v>0</v>
      </c>
    </row>
    <row r="161" s="2" customFormat="1" ht="16.5" customHeight="1">
      <c r="A161" s="40"/>
      <c r="B161" s="41"/>
      <c r="C161" s="206" t="s">
        <v>372</v>
      </c>
      <c r="D161" s="206" t="s">
        <v>135</v>
      </c>
      <c r="E161" s="207" t="s">
        <v>786</v>
      </c>
      <c r="F161" s="208" t="s">
        <v>787</v>
      </c>
      <c r="G161" s="209" t="s">
        <v>237</v>
      </c>
      <c r="H161" s="210">
        <v>8.5999999999999996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140</v>
      </c>
      <c r="AT161" s="217" t="s">
        <v>135</v>
      </c>
      <c r="AU161" s="217" t="s">
        <v>82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140</v>
      </c>
      <c r="BM161" s="217" t="s">
        <v>868</v>
      </c>
    </row>
    <row r="162" s="2" customFormat="1" ht="16.5" customHeight="1">
      <c r="A162" s="40"/>
      <c r="B162" s="41"/>
      <c r="C162" s="206" t="s">
        <v>377</v>
      </c>
      <c r="D162" s="206" t="s">
        <v>135</v>
      </c>
      <c r="E162" s="207" t="s">
        <v>789</v>
      </c>
      <c r="F162" s="208" t="s">
        <v>790</v>
      </c>
      <c r="G162" s="209" t="s">
        <v>237</v>
      </c>
      <c r="H162" s="210">
        <v>8.5999999999999996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869</v>
      </c>
    </row>
    <row r="163" s="2" customFormat="1" ht="16.5" customHeight="1">
      <c r="A163" s="40"/>
      <c r="B163" s="41"/>
      <c r="C163" s="206" t="s">
        <v>382</v>
      </c>
      <c r="D163" s="206" t="s">
        <v>135</v>
      </c>
      <c r="E163" s="207" t="s">
        <v>792</v>
      </c>
      <c r="F163" s="208" t="s">
        <v>793</v>
      </c>
      <c r="G163" s="209" t="s">
        <v>237</v>
      </c>
      <c r="H163" s="210">
        <v>8.5999999999999996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82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870</v>
      </c>
    </row>
    <row r="164" s="12" customFormat="1" ht="25.92" customHeight="1">
      <c r="A164" s="12"/>
      <c r="B164" s="190"/>
      <c r="C164" s="191"/>
      <c r="D164" s="192" t="s">
        <v>73</v>
      </c>
      <c r="E164" s="193" t="s">
        <v>640</v>
      </c>
      <c r="F164" s="193" t="s">
        <v>641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</f>
        <v>0</v>
      </c>
      <c r="Q164" s="198"/>
      <c r="R164" s="199">
        <f>R165</f>
        <v>0</v>
      </c>
      <c r="S164" s="198"/>
      <c r="T164" s="20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73</v>
      </c>
      <c r="AU164" s="202" t="s">
        <v>74</v>
      </c>
      <c r="AY164" s="201" t="s">
        <v>133</v>
      </c>
      <c r="BK164" s="203">
        <f>BK165</f>
        <v>0</v>
      </c>
    </row>
    <row r="165" s="2" customFormat="1" ht="16.5" customHeight="1">
      <c r="A165" s="40"/>
      <c r="B165" s="41"/>
      <c r="C165" s="206" t="s">
        <v>387</v>
      </c>
      <c r="D165" s="206" t="s">
        <v>135</v>
      </c>
      <c r="E165" s="207" t="s">
        <v>642</v>
      </c>
      <c r="F165" s="208" t="s">
        <v>643</v>
      </c>
      <c r="G165" s="209" t="s">
        <v>237</v>
      </c>
      <c r="H165" s="210">
        <v>748.05999999999995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140</v>
      </c>
      <c r="AT165" s="217" t="s">
        <v>135</v>
      </c>
      <c r="AU165" s="217" t="s">
        <v>82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140</v>
      </c>
      <c r="BM165" s="217" t="s">
        <v>871</v>
      </c>
    </row>
    <row r="166" s="12" customFormat="1" ht="25.92" customHeight="1">
      <c r="A166" s="12"/>
      <c r="B166" s="190"/>
      <c r="C166" s="191"/>
      <c r="D166" s="192" t="s">
        <v>73</v>
      </c>
      <c r="E166" s="193" t="s">
        <v>645</v>
      </c>
      <c r="F166" s="193" t="s">
        <v>646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SUM(P167:P168)</f>
        <v>0</v>
      </c>
      <c r="Q166" s="198"/>
      <c r="R166" s="199">
        <f>SUM(R167:R168)</f>
        <v>0</v>
      </c>
      <c r="S166" s="198"/>
      <c r="T166" s="20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74</v>
      </c>
      <c r="AY166" s="201" t="s">
        <v>133</v>
      </c>
      <c r="BK166" s="203">
        <f>SUM(BK167:BK168)</f>
        <v>0</v>
      </c>
    </row>
    <row r="167" s="2" customFormat="1" ht="24.15" customHeight="1">
      <c r="A167" s="40"/>
      <c r="B167" s="41"/>
      <c r="C167" s="206" t="s">
        <v>391</v>
      </c>
      <c r="D167" s="206" t="s">
        <v>135</v>
      </c>
      <c r="E167" s="207" t="s">
        <v>647</v>
      </c>
      <c r="F167" s="208" t="s">
        <v>648</v>
      </c>
      <c r="G167" s="209" t="s">
        <v>649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82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872</v>
      </c>
    </row>
    <row r="168" s="2" customFormat="1" ht="24.15" customHeight="1">
      <c r="A168" s="40"/>
      <c r="B168" s="41"/>
      <c r="C168" s="206" t="s">
        <v>395</v>
      </c>
      <c r="D168" s="206" t="s">
        <v>135</v>
      </c>
      <c r="E168" s="207" t="s">
        <v>651</v>
      </c>
      <c r="F168" s="208" t="s">
        <v>652</v>
      </c>
      <c r="G168" s="209" t="s">
        <v>649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73" t="s">
        <v>19</v>
      </c>
      <c r="N168" s="274" t="s">
        <v>45</v>
      </c>
      <c r="O168" s="275"/>
      <c r="P168" s="276">
        <f>O168*H168</f>
        <v>0</v>
      </c>
      <c r="Q168" s="276">
        <v>0</v>
      </c>
      <c r="R168" s="276">
        <f>Q168*H168</f>
        <v>0</v>
      </c>
      <c r="S168" s="276">
        <v>0</v>
      </c>
      <c r="T168" s="2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873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EKSuqeCGySKSopJu88VmIFrXqZFOG06O0uDiYgaosXTSPkDFy2+CUtrlApzjmyJWc+GTLeIrRuKKiuhivfLf/Q==" hashValue="2kpmY47KWOs1vMbpRTzyb/1Lk4ea5gwhAKkVClDgRTh3e82TFljxiB7ezfHsN4bE/yi6YJjsaFPMS4Wjiwj66w==" algorithmName="SHA-512" password="CC35"/>
  <autoFilter ref="C86:K16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ROUND((SUM(BE87:BE269)),  2)</f>
        <v>0</v>
      </c>
      <c r="G33" s="40"/>
      <c r="H33" s="40"/>
      <c r="I33" s="150">
        <v>0.20999999999999999</v>
      </c>
      <c r="J33" s="149">
        <f>ROUND(((SUM(BE87:BE269))*I33),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ROUND((SUM(BF87:BF269)),  2)</f>
        <v>0</v>
      </c>
      <c r="G34" s="40"/>
      <c r="H34" s="40"/>
      <c r="I34" s="150">
        <v>0.14999999999999999</v>
      </c>
      <c r="J34" s="149">
        <f>ROUND(((SUM(BF87:BF269))*I34),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ROUND((SUM(BG87:BG269)),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ROUND((SUM(BH87:BH269)),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ROUND((SUM(BI87:BI269)),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875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876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877</v>
      </c>
      <c r="E62" s="176"/>
      <c r="F62" s="176"/>
      <c r="G62" s="176"/>
      <c r="H62" s="176"/>
      <c r="I62" s="176"/>
      <c r="J62" s="177">
        <f>J114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878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879</v>
      </c>
      <c r="E64" s="176"/>
      <c r="F64" s="176"/>
      <c r="G64" s="176"/>
      <c r="H64" s="176"/>
      <c r="I64" s="176"/>
      <c r="J64" s="177">
        <f>J158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880</v>
      </c>
      <c r="E65" s="170"/>
      <c r="F65" s="170"/>
      <c r="G65" s="170"/>
      <c r="H65" s="170"/>
      <c r="I65" s="170"/>
      <c r="J65" s="171">
        <f>J227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881</v>
      </c>
      <c r="E66" s="176"/>
      <c r="F66" s="176"/>
      <c r="G66" s="176"/>
      <c r="H66" s="176"/>
      <c r="I66" s="176"/>
      <c r="J66" s="177">
        <f>J228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882</v>
      </c>
      <c r="E67" s="170"/>
      <c r="F67" s="170"/>
      <c r="G67" s="170"/>
      <c r="H67" s="170"/>
      <c r="I67" s="170"/>
      <c r="J67" s="171">
        <f>J253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401 - Veřejné osvětlení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P88+P227+P253</f>
        <v>0</v>
      </c>
      <c r="Q87" s="98"/>
      <c r="R87" s="187">
        <f>R88+R227+R253</f>
        <v>0</v>
      </c>
      <c r="S87" s="98"/>
      <c r="T87" s="188">
        <f>T88+T227+T253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BK88+BK227+BK253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190</v>
      </c>
      <c r="F88" s="193" t="s">
        <v>883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P89+P114+P127+P158</f>
        <v>0</v>
      </c>
      <c r="Q88" s="198"/>
      <c r="R88" s="199">
        <f>R89+R114+R127+R158</f>
        <v>0</v>
      </c>
      <c r="S88" s="198"/>
      <c r="T88" s="200">
        <f>T89+T114+T127+T158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73</v>
      </c>
      <c r="AU88" s="202" t="s">
        <v>74</v>
      </c>
      <c r="AY88" s="201" t="s">
        <v>133</v>
      </c>
      <c r="BK88" s="203">
        <f>BK89+BK114+BK127+BK158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884</v>
      </c>
      <c r="F89" s="204" t="s">
        <v>885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SUM(P90:P113)</f>
        <v>0</v>
      </c>
      <c r="Q89" s="198"/>
      <c r="R89" s="199">
        <f>SUM(R90:R113)</f>
        <v>0</v>
      </c>
      <c r="S89" s="198"/>
      <c r="T89" s="200">
        <f>SUM(T90:T113)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73</v>
      </c>
      <c r="AU89" s="202" t="s">
        <v>82</v>
      </c>
      <c r="AY89" s="201" t="s">
        <v>133</v>
      </c>
      <c r="BK89" s="203">
        <f>SUM(BK90:BK113)</f>
        <v>0</v>
      </c>
    </row>
    <row r="90" s="2" customFormat="1">
      <c r="A90" s="40"/>
      <c r="B90" s="41"/>
      <c r="C90" s="206" t="s">
        <v>82</v>
      </c>
      <c r="D90" s="206" t="s">
        <v>135</v>
      </c>
      <c r="E90" s="207" t="s">
        <v>886</v>
      </c>
      <c r="F90" s="208" t="s">
        <v>887</v>
      </c>
      <c r="G90" s="209" t="s">
        <v>160</v>
      </c>
      <c r="H90" s="210">
        <v>154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222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222</v>
      </c>
      <c r="BM90" s="217" t="s">
        <v>888</v>
      </c>
    </row>
    <row r="91" s="15" customFormat="1">
      <c r="A91" s="15"/>
      <c r="B91" s="242"/>
      <c r="C91" s="243"/>
      <c r="D91" s="221" t="s">
        <v>153</v>
      </c>
      <c r="E91" s="244" t="s">
        <v>19</v>
      </c>
      <c r="F91" s="245" t="s">
        <v>889</v>
      </c>
      <c r="G91" s="243"/>
      <c r="H91" s="244" t="s">
        <v>19</v>
      </c>
      <c r="I91" s="246"/>
      <c r="J91" s="243"/>
      <c r="K91" s="243"/>
      <c r="L91" s="247"/>
      <c r="M91" s="248"/>
      <c r="N91" s="249"/>
      <c r="O91" s="249"/>
      <c r="P91" s="249"/>
      <c r="Q91" s="249"/>
      <c r="R91" s="249"/>
      <c r="S91" s="249"/>
      <c r="T91" s="250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1" t="s">
        <v>153</v>
      </c>
      <c r="AU91" s="251" t="s">
        <v>84</v>
      </c>
      <c r="AV91" s="15" t="s">
        <v>82</v>
      </c>
      <c r="AW91" s="15" t="s">
        <v>35</v>
      </c>
      <c r="AX91" s="15" t="s">
        <v>74</v>
      </c>
      <c r="AY91" s="251" t="s">
        <v>133</v>
      </c>
    </row>
    <row r="92" s="13" customFormat="1">
      <c r="A92" s="13"/>
      <c r="B92" s="219"/>
      <c r="C92" s="220"/>
      <c r="D92" s="221" t="s">
        <v>153</v>
      </c>
      <c r="E92" s="222" t="s">
        <v>19</v>
      </c>
      <c r="F92" s="223" t="s">
        <v>890</v>
      </c>
      <c r="G92" s="220"/>
      <c r="H92" s="224">
        <v>154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153</v>
      </c>
      <c r="AU92" s="230" t="s">
        <v>84</v>
      </c>
      <c r="AV92" s="13" t="s">
        <v>84</v>
      </c>
      <c r="AW92" s="13" t="s">
        <v>35</v>
      </c>
      <c r="AX92" s="13" t="s">
        <v>74</v>
      </c>
      <c r="AY92" s="230" t="s">
        <v>133</v>
      </c>
    </row>
    <row r="93" s="14" customFormat="1">
      <c r="A93" s="14"/>
      <c r="B93" s="231"/>
      <c r="C93" s="232"/>
      <c r="D93" s="221" t="s">
        <v>153</v>
      </c>
      <c r="E93" s="233" t="s">
        <v>19</v>
      </c>
      <c r="F93" s="234" t="s">
        <v>156</v>
      </c>
      <c r="G93" s="232"/>
      <c r="H93" s="235">
        <v>154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153</v>
      </c>
      <c r="AU93" s="241" t="s">
        <v>84</v>
      </c>
      <c r="AV93" s="14" t="s">
        <v>140</v>
      </c>
      <c r="AW93" s="14" t="s">
        <v>35</v>
      </c>
      <c r="AX93" s="14" t="s">
        <v>82</v>
      </c>
      <c r="AY93" s="241" t="s">
        <v>133</v>
      </c>
    </row>
    <row r="94" s="2" customFormat="1" ht="16.5" customHeight="1">
      <c r="A94" s="40"/>
      <c r="B94" s="41"/>
      <c r="C94" s="252" t="s">
        <v>84</v>
      </c>
      <c r="D94" s="252" t="s">
        <v>190</v>
      </c>
      <c r="E94" s="253" t="s">
        <v>891</v>
      </c>
      <c r="F94" s="254" t="s">
        <v>889</v>
      </c>
      <c r="G94" s="255" t="s">
        <v>160</v>
      </c>
      <c r="H94" s="256">
        <v>154</v>
      </c>
      <c r="I94" s="257"/>
      <c r="J94" s="258">
        <f>ROUND(I94*H94,2)</f>
        <v>0</v>
      </c>
      <c r="K94" s="254" t="s">
        <v>19</v>
      </c>
      <c r="L94" s="259"/>
      <c r="M94" s="260" t="s">
        <v>19</v>
      </c>
      <c r="N94" s="261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322</v>
      </c>
      <c r="AT94" s="217" t="s">
        <v>190</v>
      </c>
      <c r="AU94" s="217" t="s">
        <v>84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222</v>
      </c>
      <c r="BM94" s="217" t="s">
        <v>892</v>
      </c>
    </row>
    <row r="95" s="15" customFormat="1">
      <c r="A95" s="15"/>
      <c r="B95" s="242"/>
      <c r="C95" s="243"/>
      <c r="D95" s="221" t="s">
        <v>153</v>
      </c>
      <c r="E95" s="244" t="s">
        <v>19</v>
      </c>
      <c r="F95" s="245" t="s">
        <v>889</v>
      </c>
      <c r="G95" s="243"/>
      <c r="H95" s="244" t="s">
        <v>19</v>
      </c>
      <c r="I95" s="246"/>
      <c r="J95" s="243"/>
      <c r="K95" s="243"/>
      <c r="L95" s="247"/>
      <c r="M95" s="248"/>
      <c r="N95" s="249"/>
      <c r="O95" s="249"/>
      <c r="P95" s="249"/>
      <c r="Q95" s="249"/>
      <c r="R95" s="249"/>
      <c r="S95" s="249"/>
      <c r="T95" s="25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1" t="s">
        <v>153</v>
      </c>
      <c r="AU95" s="251" t="s">
        <v>84</v>
      </c>
      <c r="AV95" s="15" t="s">
        <v>82</v>
      </c>
      <c r="AW95" s="15" t="s">
        <v>35</v>
      </c>
      <c r="AX95" s="15" t="s">
        <v>74</v>
      </c>
      <c r="AY95" s="251" t="s">
        <v>133</v>
      </c>
    </row>
    <row r="96" s="13" customFormat="1">
      <c r="A96" s="13"/>
      <c r="B96" s="219"/>
      <c r="C96" s="220"/>
      <c r="D96" s="221" t="s">
        <v>153</v>
      </c>
      <c r="E96" s="222" t="s">
        <v>19</v>
      </c>
      <c r="F96" s="223" t="s">
        <v>890</v>
      </c>
      <c r="G96" s="220"/>
      <c r="H96" s="224">
        <v>154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153</v>
      </c>
      <c r="AU96" s="230" t="s">
        <v>84</v>
      </c>
      <c r="AV96" s="13" t="s">
        <v>84</v>
      </c>
      <c r="AW96" s="13" t="s">
        <v>35</v>
      </c>
      <c r="AX96" s="13" t="s">
        <v>74</v>
      </c>
      <c r="AY96" s="230" t="s">
        <v>133</v>
      </c>
    </row>
    <row r="97" s="14" customFormat="1">
      <c r="A97" s="14"/>
      <c r="B97" s="231"/>
      <c r="C97" s="232"/>
      <c r="D97" s="221" t="s">
        <v>153</v>
      </c>
      <c r="E97" s="233" t="s">
        <v>19</v>
      </c>
      <c r="F97" s="234" t="s">
        <v>156</v>
      </c>
      <c r="G97" s="232"/>
      <c r="H97" s="235">
        <v>154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153</v>
      </c>
      <c r="AU97" s="241" t="s">
        <v>84</v>
      </c>
      <c r="AV97" s="14" t="s">
        <v>140</v>
      </c>
      <c r="AW97" s="14" t="s">
        <v>35</v>
      </c>
      <c r="AX97" s="14" t="s">
        <v>82</v>
      </c>
      <c r="AY97" s="241" t="s">
        <v>133</v>
      </c>
    </row>
    <row r="98" s="2" customFormat="1">
      <c r="A98" s="40"/>
      <c r="B98" s="41"/>
      <c r="C98" s="206" t="s">
        <v>145</v>
      </c>
      <c r="D98" s="206" t="s">
        <v>135</v>
      </c>
      <c r="E98" s="207" t="s">
        <v>893</v>
      </c>
      <c r="F98" s="208" t="s">
        <v>894</v>
      </c>
      <c r="G98" s="209" t="s">
        <v>160</v>
      </c>
      <c r="H98" s="210">
        <v>874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222</v>
      </c>
      <c r="AT98" s="217" t="s">
        <v>135</v>
      </c>
      <c r="AU98" s="217" t="s">
        <v>84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222</v>
      </c>
      <c r="BM98" s="217" t="s">
        <v>895</v>
      </c>
    </row>
    <row r="99" s="15" customFormat="1">
      <c r="A99" s="15"/>
      <c r="B99" s="242"/>
      <c r="C99" s="243"/>
      <c r="D99" s="221" t="s">
        <v>153</v>
      </c>
      <c r="E99" s="244" t="s">
        <v>19</v>
      </c>
      <c r="F99" s="245" t="s">
        <v>896</v>
      </c>
      <c r="G99" s="243"/>
      <c r="H99" s="244" t="s">
        <v>19</v>
      </c>
      <c r="I99" s="246"/>
      <c r="J99" s="243"/>
      <c r="K99" s="243"/>
      <c r="L99" s="247"/>
      <c r="M99" s="248"/>
      <c r="N99" s="249"/>
      <c r="O99" s="249"/>
      <c r="P99" s="249"/>
      <c r="Q99" s="249"/>
      <c r="R99" s="249"/>
      <c r="S99" s="249"/>
      <c r="T99" s="25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1" t="s">
        <v>153</v>
      </c>
      <c r="AU99" s="251" t="s">
        <v>84</v>
      </c>
      <c r="AV99" s="15" t="s">
        <v>82</v>
      </c>
      <c r="AW99" s="15" t="s">
        <v>35</v>
      </c>
      <c r="AX99" s="15" t="s">
        <v>74</v>
      </c>
      <c r="AY99" s="251" t="s">
        <v>133</v>
      </c>
    </row>
    <row r="100" s="13" customFormat="1">
      <c r="A100" s="13"/>
      <c r="B100" s="219"/>
      <c r="C100" s="220"/>
      <c r="D100" s="221" t="s">
        <v>153</v>
      </c>
      <c r="E100" s="222" t="s">
        <v>19</v>
      </c>
      <c r="F100" s="223" t="s">
        <v>897</v>
      </c>
      <c r="G100" s="220"/>
      <c r="H100" s="224">
        <v>874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153</v>
      </c>
      <c r="AU100" s="230" t="s">
        <v>84</v>
      </c>
      <c r="AV100" s="13" t="s">
        <v>84</v>
      </c>
      <c r="AW100" s="13" t="s">
        <v>35</v>
      </c>
      <c r="AX100" s="13" t="s">
        <v>74</v>
      </c>
      <c r="AY100" s="230" t="s">
        <v>133</v>
      </c>
    </row>
    <row r="101" s="14" customFormat="1">
      <c r="A101" s="14"/>
      <c r="B101" s="231"/>
      <c r="C101" s="232"/>
      <c r="D101" s="221" t="s">
        <v>153</v>
      </c>
      <c r="E101" s="233" t="s">
        <v>19</v>
      </c>
      <c r="F101" s="234" t="s">
        <v>156</v>
      </c>
      <c r="G101" s="232"/>
      <c r="H101" s="235">
        <v>874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153</v>
      </c>
      <c r="AU101" s="241" t="s">
        <v>84</v>
      </c>
      <c r="AV101" s="14" t="s">
        <v>140</v>
      </c>
      <c r="AW101" s="14" t="s">
        <v>35</v>
      </c>
      <c r="AX101" s="14" t="s">
        <v>82</v>
      </c>
      <c r="AY101" s="241" t="s">
        <v>133</v>
      </c>
    </row>
    <row r="102" s="2" customFormat="1" ht="16.5" customHeight="1">
      <c r="A102" s="40"/>
      <c r="B102" s="41"/>
      <c r="C102" s="252" t="s">
        <v>140</v>
      </c>
      <c r="D102" s="252" t="s">
        <v>190</v>
      </c>
      <c r="E102" s="253" t="s">
        <v>898</v>
      </c>
      <c r="F102" s="254" t="s">
        <v>899</v>
      </c>
      <c r="G102" s="255" t="s">
        <v>160</v>
      </c>
      <c r="H102" s="256">
        <v>874</v>
      </c>
      <c r="I102" s="257"/>
      <c r="J102" s="258">
        <f>ROUND(I102*H102,2)</f>
        <v>0</v>
      </c>
      <c r="K102" s="254" t="s">
        <v>19</v>
      </c>
      <c r="L102" s="259"/>
      <c r="M102" s="260" t="s">
        <v>19</v>
      </c>
      <c r="N102" s="261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322</v>
      </c>
      <c r="AT102" s="217" t="s">
        <v>190</v>
      </c>
      <c r="AU102" s="217" t="s">
        <v>84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222</v>
      </c>
      <c r="BM102" s="217" t="s">
        <v>900</v>
      </c>
    </row>
    <row r="103" s="15" customFormat="1">
      <c r="A103" s="15"/>
      <c r="B103" s="242"/>
      <c r="C103" s="243"/>
      <c r="D103" s="221" t="s">
        <v>153</v>
      </c>
      <c r="E103" s="244" t="s">
        <v>19</v>
      </c>
      <c r="F103" s="245" t="s">
        <v>901</v>
      </c>
      <c r="G103" s="243"/>
      <c r="H103" s="244" t="s">
        <v>19</v>
      </c>
      <c r="I103" s="246"/>
      <c r="J103" s="243"/>
      <c r="K103" s="243"/>
      <c r="L103" s="247"/>
      <c r="M103" s="248"/>
      <c r="N103" s="249"/>
      <c r="O103" s="249"/>
      <c r="P103" s="249"/>
      <c r="Q103" s="249"/>
      <c r="R103" s="249"/>
      <c r="S103" s="249"/>
      <c r="T103" s="25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1" t="s">
        <v>153</v>
      </c>
      <c r="AU103" s="251" t="s">
        <v>84</v>
      </c>
      <c r="AV103" s="15" t="s">
        <v>82</v>
      </c>
      <c r="AW103" s="15" t="s">
        <v>35</v>
      </c>
      <c r="AX103" s="15" t="s">
        <v>74</v>
      </c>
      <c r="AY103" s="251" t="s">
        <v>133</v>
      </c>
    </row>
    <row r="104" s="13" customFormat="1">
      <c r="A104" s="13"/>
      <c r="B104" s="219"/>
      <c r="C104" s="220"/>
      <c r="D104" s="221" t="s">
        <v>153</v>
      </c>
      <c r="E104" s="222" t="s">
        <v>19</v>
      </c>
      <c r="F104" s="223" t="s">
        <v>897</v>
      </c>
      <c r="G104" s="220"/>
      <c r="H104" s="224">
        <v>874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153</v>
      </c>
      <c r="AU104" s="230" t="s">
        <v>84</v>
      </c>
      <c r="AV104" s="13" t="s">
        <v>84</v>
      </c>
      <c r="AW104" s="13" t="s">
        <v>35</v>
      </c>
      <c r="AX104" s="13" t="s">
        <v>74</v>
      </c>
      <c r="AY104" s="230" t="s">
        <v>133</v>
      </c>
    </row>
    <row r="105" s="14" customFormat="1">
      <c r="A105" s="14"/>
      <c r="B105" s="231"/>
      <c r="C105" s="232"/>
      <c r="D105" s="221" t="s">
        <v>153</v>
      </c>
      <c r="E105" s="233" t="s">
        <v>19</v>
      </c>
      <c r="F105" s="234" t="s">
        <v>156</v>
      </c>
      <c r="G105" s="232"/>
      <c r="H105" s="235">
        <v>874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153</v>
      </c>
      <c r="AU105" s="241" t="s">
        <v>84</v>
      </c>
      <c r="AV105" s="14" t="s">
        <v>140</v>
      </c>
      <c r="AW105" s="14" t="s">
        <v>35</v>
      </c>
      <c r="AX105" s="14" t="s">
        <v>82</v>
      </c>
      <c r="AY105" s="241" t="s">
        <v>133</v>
      </c>
    </row>
    <row r="106" s="2" customFormat="1">
      <c r="A106" s="40"/>
      <c r="B106" s="41"/>
      <c r="C106" s="206" t="s">
        <v>157</v>
      </c>
      <c r="D106" s="206" t="s">
        <v>135</v>
      </c>
      <c r="E106" s="207" t="s">
        <v>902</v>
      </c>
      <c r="F106" s="208" t="s">
        <v>903</v>
      </c>
      <c r="G106" s="209" t="s">
        <v>160</v>
      </c>
      <c r="H106" s="210">
        <v>230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222</v>
      </c>
      <c r="AT106" s="217" t="s">
        <v>135</v>
      </c>
      <c r="AU106" s="217" t="s">
        <v>84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222</v>
      </c>
      <c r="BM106" s="217" t="s">
        <v>904</v>
      </c>
    </row>
    <row r="107" s="15" customFormat="1">
      <c r="A107" s="15"/>
      <c r="B107" s="242"/>
      <c r="C107" s="243"/>
      <c r="D107" s="221" t="s">
        <v>153</v>
      </c>
      <c r="E107" s="244" t="s">
        <v>19</v>
      </c>
      <c r="F107" s="245" t="s">
        <v>905</v>
      </c>
      <c r="G107" s="243"/>
      <c r="H107" s="244" t="s">
        <v>19</v>
      </c>
      <c r="I107" s="246"/>
      <c r="J107" s="243"/>
      <c r="K107" s="243"/>
      <c r="L107" s="247"/>
      <c r="M107" s="248"/>
      <c r="N107" s="249"/>
      <c r="O107" s="249"/>
      <c r="P107" s="249"/>
      <c r="Q107" s="249"/>
      <c r="R107" s="249"/>
      <c r="S107" s="249"/>
      <c r="T107" s="25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1" t="s">
        <v>153</v>
      </c>
      <c r="AU107" s="251" t="s">
        <v>84</v>
      </c>
      <c r="AV107" s="15" t="s">
        <v>82</v>
      </c>
      <c r="AW107" s="15" t="s">
        <v>35</v>
      </c>
      <c r="AX107" s="15" t="s">
        <v>74</v>
      </c>
      <c r="AY107" s="251" t="s">
        <v>133</v>
      </c>
    </row>
    <row r="108" s="13" customFormat="1">
      <c r="A108" s="13"/>
      <c r="B108" s="219"/>
      <c r="C108" s="220"/>
      <c r="D108" s="221" t="s">
        <v>153</v>
      </c>
      <c r="E108" s="222" t="s">
        <v>19</v>
      </c>
      <c r="F108" s="223" t="s">
        <v>906</v>
      </c>
      <c r="G108" s="220"/>
      <c r="H108" s="224">
        <v>230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153</v>
      </c>
      <c r="AU108" s="230" t="s">
        <v>84</v>
      </c>
      <c r="AV108" s="13" t="s">
        <v>84</v>
      </c>
      <c r="AW108" s="13" t="s">
        <v>35</v>
      </c>
      <c r="AX108" s="13" t="s">
        <v>74</v>
      </c>
      <c r="AY108" s="230" t="s">
        <v>133</v>
      </c>
    </row>
    <row r="109" s="14" customFormat="1">
      <c r="A109" s="14"/>
      <c r="B109" s="231"/>
      <c r="C109" s="232"/>
      <c r="D109" s="221" t="s">
        <v>153</v>
      </c>
      <c r="E109" s="233" t="s">
        <v>19</v>
      </c>
      <c r="F109" s="234" t="s">
        <v>156</v>
      </c>
      <c r="G109" s="232"/>
      <c r="H109" s="235">
        <v>230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153</v>
      </c>
      <c r="AU109" s="241" t="s">
        <v>84</v>
      </c>
      <c r="AV109" s="14" t="s">
        <v>140</v>
      </c>
      <c r="AW109" s="14" t="s">
        <v>35</v>
      </c>
      <c r="AX109" s="14" t="s">
        <v>82</v>
      </c>
      <c r="AY109" s="241" t="s">
        <v>133</v>
      </c>
    </row>
    <row r="110" s="2" customFormat="1" ht="16.5" customHeight="1">
      <c r="A110" s="40"/>
      <c r="B110" s="41"/>
      <c r="C110" s="252" t="s">
        <v>162</v>
      </c>
      <c r="D110" s="252" t="s">
        <v>190</v>
      </c>
      <c r="E110" s="253" t="s">
        <v>907</v>
      </c>
      <c r="F110" s="254" t="s">
        <v>905</v>
      </c>
      <c r="G110" s="255" t="s">
        <v>160</v>
      </c>
      <c r="H110" s="256">
        <v>230</v>
      </c>
      <c r="I110" s="257"/>
      <c r="J110" s="258">
        <f>ROUND(I110*H110,2)</f>
        <v>0</v>
      </c>
      <c r="K110" s="254" t="s">
        <v>19</v>
      </c>
      <c r="L110" s="259"/>
      <c r="M110" s="260" t="s">
        <v>19</v>
      </c>
      <c r="N110" s="261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322</v>
      </c>
      <c r="AT110" s="217" t="s">
        <v>190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222</v>
      </c>
      <c r="BM110" s="217" t="s">
        <v>908</v>
      </c>
    </row>
    <row r="111" s="15" customFormat="1">
      <c r="A111" s="15"/>
      <c r="B111" s="242"/>
      <c r="C111" s="243"/>
      <c r="D111" s="221" t="s">
        <v>153</v>
      </c>
      <c r="E111" s="244" t="s">
        <v>19</v>
      </c>
      <c r="F111" s="245" t="s">
        <v>905</v>
      </c>
      <c r="G111" s="243"/>
      <c r="H111" s="244" t="s">
        <v>19</v>
      </c>
      <c r="I111" s="246"/>
      <c r="J111" s="243"/>
      <c r="K111" s="243"/>
      <c r="L111" s="247"/>
      <c r="M111" s="248"/>
      <c r="N111" s="249"/>
      <c r="O111" s="249"/>
      <c r="P111" s="249"/>
      <c r="Q111" s="249"/>
      <c r="R111" s="249"/>
      <c r="S111" s="249"/>
      <c r="T111" s="25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1" t="s">
        <v>153</v>
      </c>
      <c r="AU111" s="251" t="s">
        <v>84</v>
      </c>
      <c r="AV111" s="15" t="s">
        <v>82</v>
      </c>
      <c r="AW111" s="15" t="s">
        <v>35</v>
      </c>
      <c r="AX111" s="15" t="s">
        <v>74</v>
      </c>
      <c r="AY111" s="251" t="s">
        <v>133</v>
      </c>
    </row>
    <row r="112" s="13" customFormat="1">
      <c r="A112" s="13"/>
      <c r="B112" s="219"/>
      <c r="C112" s="220"/>
      <c r="D112" s="221" t="s">
        <v>153</v>
      </c>
      <c r="E112" s="222" t="s">
        <v>19</v>
      </c>
      <c r="F112" s="223" t="s">
        <v>906</v>
      </c>
      <c r="G112" s="220"/>
      <c r="H112" s="224">
        <v>230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153</v>
      </c>
      <c r="AU112" s="230" t="s">
        <v>84</v>
      </c>
      <c r="AV112" s="13" t="s">
        <v>84</v>
      </c>
      <c r="AW112" s="13" t="s">
        <v>35</v>
      </c>
      <c r="AX112" s="13" t="s">
        <v>74</v>
      </c>
      <c r="AY112" s="230" t="s">
        <v>133</v>
      </c>
    </row>
    <row r="113" s="14" customFormat="1">
      <c r="A113" s="14"/>
      <c r="B113" s="231"/>
      <c r="C113" s="232"/>
      <c r="D113" s="221" t="s">
        <v>153</v>
      </c>
      <c r="E113" s="233" t="s">
        <v>19</v>
      </c>
      <c r="F113" s="234" t="s">
        <v>156</v>
      </c>
      <c r="G113" s="232"/>
      <c r="H113" s="235">
        <v>230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153</v>
      </c>
      <c r="AU113" s="241" t="s">
        <v>84</v>
      </c>
      <c r="AV113" s="14" t="s">
        <v>140</v>
      </c>
      <c r="AW113" s="14" t="s">
        <v>35</v>
      </c>
      <c r="AX113" s="14" t="s">
        <v>82</v>
      </c>
      <c r="AY113" s="241" t="s">
        <v>133</v>
      </c>
    </row>
    <row r="114" s="12" customFormat="1" ht="22.8" customHeight="1">
      <c r="A114" s="12"/>
      <c r="B114" s="190"/>
      <c r="C114" s="191"/>
      <c r="D114" s="192" t="s">
        <v>73</v>
      </c>
      <c r="E114" s="204" t="s">
        <v>909</v>
      </c>
      <c r="F114" s="204" t="s">
        <v>910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SUM(P115:P126)</f>
        <v>0</v>
      </c>
      <c r="Q114" s="198"/>
      <c r="R114" s="199">
        <f>SUM(R115:R126)</f>
        <v>0</v>
      </c>
      <c r="S114" s="198"/>
      <c r="T114" s="200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84</v>
      </c>
      <c r="AT114" s="202" t="s">
        <v>73</v>
      </c>
      <c r="AU114" s="202" t="s">
        <v>82</v>
      </c>
      <c r="AY114" s="201" t="s">
        <v>133</v>
      </c>
      <c r="BK114" s="203">
        <f>SUM(BK115:BK126)</f>
        <v>0</v>
      </c>
    </row>
    <row r="115" s="2" customFormat="1" ht="16.5" customHeight="1">
      <c r="A115" s="40"/>
      <c r="B115" s="41"/>
      <c r="C115" s="206" t="s">
        <v>168</v>
      </c>
      <c r="D115" s="206" t="s">
        <v>135</v>
      </c>
      <c r="E115" s="207" t="s">
        <v>911</v>
      </c>
      <c r="F115" s="208" t="s">
        <v>912</v>
      </c>
      <c r="G115" s="209" t="s">
        <v>469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222</v>
      </c>
      <c r="AT115" s="217" t="s">
        <v>135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222</v>
      </c>
      <c r="BM115" s="217" t="s">
        <v>913</v>
      </c>
    </row>
    <row r="116" s="15" customFormat="1">
      <c r="A116" s="15"/>
      <c r="B116" s="242"/>
      <c r="C116" s="243"/>
      <c r="D116" s="221" t="s">
        <v>153</v>
      </c>
      <c r="E116" s="244" t="s">
        <v>19</v>
      </c>
      <c r="F116" s="245" t="s">
        <v>912</v>
      </c>
      <c r="G116" s="243"/>
      <c r="H116" s="244" t="s">
        <v>19</v>
      </c>
      <c r="I116" s="246"/>
      <c r="J116" s="243"/>
      <c r="K116" s="243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153</v>
      </c>
      <c r="AU116" s="251" t="s">
        <v>84</v>
      </c>
      <c r="AV116" s="15" t="s">
        <v>82</v>
      </c>
      <c r="AW116" s="15" t="s">
        <v>35</v>
      </c>
      <c r="AX116" s="15" t="s">
        <v>74</v>
      </c>
      <c r="AY116" s="251" t="s">
        <v>133</v>
      </c>
    </row>
    <row r="117" s="13" customFormat="1">
      <c r="A117" s="13"/>
      <c r="B117" s="219"/>
      <c r="C117" s="220"/>
      <c r="D117" s="221" t="s">
        <v>153</v>
      </c>
      <c r="E117" s="222" t="s">
        <v>19</v>
      </c>
      <c r="F117" s="223" t="s">
        <v>82</v>
      </c>
      <c r="G117" s="220"/>
      <c r="H117" s="224">
        <v>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153</v>
      </c>
      <c r="AU117" s="230" t="s">
        <v>84</v>
      </c>
      <c r="AV117" s="13" t="s">
        <v>84</v>
      </c>
      <c r="AW117" s="13" t="s">
        <v>35</v>
      </c>
      <c r="AX117" s="13" t="s">
        <v>74</v>
      </c>
      <c r="AY117" s="230" t="s">
        <v>133</v>
      </c>
    </row>
    <row r="118" s="14" customFormat="1">
      <c r="A118" s="14"/>
      <c r="B118" s="231"/>
      <c r="C118" s="232"/>
      <c r="D118" s="221" t="s">
        <v>153</v>
      </c>
      <c r="E118" s="233" t="s">
        <v>19</v>
      </c>
      <c r="F118" s="234" t="s">
        <v>156</v>
      </c>
      <c r="G118" s="232"/>
      <c r="H118" s="235">
        <v>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153</v>
      </c>
      <c r="AU118" s="241" t="s">
        <v>84</v>
      </c>
      <c r="AV118" s="14" t="s">
        <v>140</v>
      </c>
      <c r="AW118" s="14" t="s">
        <v>35</v>
      </c>
      <c r="AX118" s="14" t="s">
        <v>82</v>
      </c>
      <c r="AY118" s="241" t="s">
        <v>133</v>
      </c>
    </row>
    <row r="119" s="2" customFormat="1" ht="16.5" customHeight="1">
      <c r="A119" s="40"/>
      <c r="B119" s="41"/>
      <c r="C119" s="206" t="s">
        <v>173</v>
      </c>
      <c r="D119" s="206" t="s">
        <v>135</v>
      </c>
      <c r="E119" s="207" t="s">
        <v>914</v>
      </c>
      <c r="F119" s="208" t="s">
        <v>915</v>
      </c>
      <c r="G119" s="209" t="s">
        <v>469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222</v>
      </c>
      <c r="AT119" s="217" t="s">
        <v>135</v>
      </c>
      <c r="AU119" s="217" t="s">
        <v>84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222</v>
      </c>
      <c r="BM119" s="217" t="s">
        <v>916</v>
      </c>
    </row>
    <row r="120" s="15" customFormat="1">
      <c r="A120" s="15"/>
      <c r="B120" s="242"/>
      <c r="C120" s="243"/>
      <c r="D120" s="221" t="s">
        <v>153</v>
      </c>
      <c r="E120" s="244" t="s">
        <v>19</v>
      </c>
      <c r="F120" s="245" t="s">
        <v>915</v>
      </c>
      <c r="G120" s="243"/>
      <c r="H120" s="244" t="s">
        <v>19</v>
      </c>
      <c r="I120" s="246"/>
      <c r="J120" s="243"/>
      <c r="K120" s="243"/>
      <c r="L120" s="247"/>
      <c r="M120" s="248"/>
      <c r="N120" s="249"/>
      <c r="O120" s="249"/>
      <c r="P120" s="249"/>
      <c r="Q120" s="249"/>
      <c r="R120" s="249"/>
      <c r="S120" s="249"/>
      <c r="T120" s="25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1" t="s">
        <v>153</v>
      </c>
      <c r="AU120" s="251" t="s">
        <v>84</v>
      </c>
      <c r="AV120" s="15" t="s">
        <v>82</v>
      </c>
      <c r="AW120" s="15" t="s">
        <v>35</v>
      </c>
      <c r="AX120" s="15" t="s">
        <v>74</v>
      </c>
      <c r="AY120" s="251" t="s">
        <v>133</v>
      </c>
    </row>
    <row r="121" s="13" customFormat="1">
      <c r="A121" s="13"/>
      <c r="B121" s="219"/>
      <c r="C121" s="220"/>
      <c r="D121" s="221" t="s">
        <v>153</v>
      </c>
      <c r="E121" s="222" t="s">
        <v>19</v>
      </c>
      <c r="F121" s="223" t="s">
        <v>82</v>
      </c>
      <c r="G121" s="220"/>
      <c r="H121" s="224">
        <v>1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153</v>
      </c>
      <c r="AU121" s="230" t="s">
        <v>84</v>
      </c>
      <c r="AV121" s="13" t="s">
        <v>84</v>
      </c>
      <c r="AW121" s="13" t="s">
        <v>35</v>
      </c>
      <c r="AX121" s="13" t="s">
        <v>74</v>
      </c>
      <c r="AY121" s="230" t="s">
        <v>133</v>
      </c>
    </row>
    <row r="122" s="14" customFormat="1">
      <c r="A122" s="14"/>
      <c r="B122" s="231"/>
      <c r="C122" s="232"/>
      <c r="D122" s="221" t="s">
        <v>153</v>
      </c>
      <c r="E122" s="233" t="s">
        <v>19</v>
      </c>
      <c r="F122" s="234" t="s">
        <v>156</v>
      </c>
      <c r="G122" s="232"/>
      <c r="H122" s="235">
        <v>1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153</v>
      </c>
      <c r="AU122" s="241" t="s">
        <v>84</v>
      </c>
      <c r="AV122" s="14" t="s">
        <v>140</v>
      </c>
      <c r="AW122" s="14" t="s">
        <v>35</v>
      </c>
      <c r="AX122" s="14" t="s">
        <v>82</v>
      </c>
      <c r="AY122" s="241" t="s">
        <v>133</v>
      </c>
    </row>
    <row r="123" s="2" customFormat="1" ht="16.5" customHeight="1">
      <c r="A123" s="40"/>
      <c r="B123" s="41"/>
      <c r="C123" s="206" t="s">
        <v>180</v>
      </c>
      <c r="D123" s="206" t="s">
        <v>135</v>
      </c>
      <c r="E123" s="207" t="s">
        <v>917</v>
      </c>
      <c r="F123" s="208" t="s">
        <v>918</v>
      </c>
      <c r="G123" s="209" t="s">
        <v>469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222</v>
      </c>
      <c r="AT123" s="217" t="s">
        <v>135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222</v>
      </c>
      <c r="BM123" s="217" t="s">
        <v>919</v>
      </c>
    </row>
    <row r="124" s="15" customFormat="1">
      <c r="A124" s="15"/>
      <c r="B124" s="242"/>
      <c r="C124" s="243"/>
      <c r="D124" s="221" t="s">
        <v>153</v>
      </c>
      <c r="E124" s="244" t="s">
        <v>19</v>
      </c>
      <c r="F124" s="245" t="s">
        <v>920</v>
      </c>
      <c r="G124" s="243"/>
      <c r="H124" s="244" t="s">
        <v>19</v>
      </c>
      <c r="I124" s="246"/>
      <c r="J124" s="243"/>
      <c r="K124" s="243"/>
      <c r="L124" s="247"/>
      <c r="M124" s="248"/>
      <c r="N124" s="249"/>
      <c r="O124" s="249"/>
      <c r="P124" s="249"/>
      <c r="Q124" s="249"/>
      <c r="R124" s="249"/>
      <c r="S124" s="249"/>
      <c r="T124" s="25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1" t="s">
        <v>153</v>
      </c>
      <c r="AU124" s="251" t="s">
        <v>84</v>
      </c>
      <c r="AV124" s="15" t="s">
        <v>82</v>
      </c>
      <c r="AW124" s="15" t="s">
        <v>35</v>
      </c>
      <c r="AX124" s="15" t="s">
        <v>74</v>
      </c>
      <c r="AY124" s="251" t="s">
        <v>133</v>
      </c>
    </row>
    <row r="125" s="13" customFormat="1">
      <c r="A125" s="13"/>
      <c r="B125" s="219"/>
      <c r="C125" s="220"/>
      <c r="D125" s="221" t="s">
        <v>153</v>
      </c>
      <c r="E125" s="222" t="s">
        <v>19</v>
      </c>
      <c r="F125" s="223" t="s">
        <v>82</v>
      </c>
      <c r="G125" s="220"/>
      <c r="H125" s="224">
        <v>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153</v>
      </c>
      <c r="AU125" s="230" t="s">
        <v>84</v>
      </c>
      <c r="AV125" s="13" t="s">
        <v>84</v>
      </c>
      <c r="AW125" s="13" t="s">
        <v>35</v>
      </c>
      <c r="AX125" s="13" t="s">
        <v>74</v>
      </c>
      <c r="AY125" s="230" t="s">
        <v>133</v>
      </c>
    </row>
    <row r="126" s="14" customFormat="1">
      <c r="A126" s="14"/>
      <c r="B126" s="231"/>
      <c r="C126" s="232"/>
      <c r="D126" s="221" t="s">
        <v>153</v>
      </c>
      <c r="E126" s="233" t="s">
        <v>19</v>
      </c>
      <c r="F126" s="234" t="s">
        <v>156</v>
      </c>
      <c r="G126" s="232"/>
      <c r="H126" s="235">
        <v>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153</v>
      </c>
      <c r="AU126" s="241" t="s">
        <v>84</v>
      </c>
      <c r="AV126" s="14" t="s">
        <v>140</v>
      </c>
      <c r="AW126" s="14" t="s">
        <v>35</v>
      </c>
      <c r="AX126" s="14" t="s">
        <v>82</v>
      </c>
      <c r="AY126" s="241" t="s">
        <v>133</v>
      </c>
    </row>
    <row r="127" s="12" customFormat="1" ht="22.8" customHeight="1">
      <c r="A127" s="12"/>
      <c r="B127" s="190"/>
      <c r="C127" s="191"/>
      <c r="D127" s="192" t="s">
        <v>73</v>
      </c>
      <c r="E127" s="204" t="s">
        <v>921</v>
      </c>
      <c r="F127" s="204" t="s">
        <v>922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SUM(P128:P157)</f>
        <v>0</v>
      </c>
      <c r="Q127" s="198"/>
      <c r="R127" s="199">
        <f>SUM(R128:R157)</f>
        <v>0</v>
      </c>
      <c r="S127" s="198"/>
      <c r="T127" s="200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84</v>
      </c>
      <c r="AT127" s="202" t="s">
        <v>73</v>
      </c>
      <c r="AU127" s="202" t="s">
        <v>82</v>
      </c>
      <c r="AY127" s="201" t="s">
        <v>133</v>
      </c>
      <c r="BK127" s="203">
        <f>SUM(BK128:BK157)</f>
        <v>0</v>
      </c>
    </row>
    <row r="128" s="2" customFormat="1" ht="16.5" customHeight="1">
      <c r="A128" s="40"/>
      <c r="B128" s="41"/>
      <c r="C128" s="206" t="s">
        <v>185</v>
      </c>
      <c r="D128" s="206" t="s">
        <v>135</v>
      </c>
      <c r="E128" s="207" t="s">
        <v>923</v>
      </c>
      <c r="F128" s="208" t="s">
        <v>924</v>
      </c>
      <c r="G128" s="209" t="s">
        <v>138</v>
      </c>
      <c r="H128" s="210">
        <v>22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222</v>
      </c>
      <c r="AT128" s="217" t="s">
        <v>135</v>
      </c>
      <c r="AU128" s="217" t="s">
        <v>84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222</v>
      </c>
      <c r="BM128" s="217" t="s">
        <v>925</v>
      </c>
    </row>
    <row r="129" s="15" customFormat="1">
      <c r="A129" s="15"/>
      <c r="B129" s="242"/>
      <c r="C129" s="243"/>
      <c r="D129" s="221" t="s">
        <v>153</v>
      </c>
      <c r="E129" s="244" t="s">
        <v>19</v>
      </c>
      <c r="F129" s="245" t="s">
        <v>926</v>
      </c>
      <c r="G129" s="243"/>
      <c r="H129" s="244" t="s">
        <v>19</v>
      </c>
      <c r="I129" s="246"/>
      <c r="J129" s="243"/>
      <c r="K129" s="243"/>
      <c r="L129" s="247"/>
      <c r="M129" s="248"/>
      <c r="N129" s="249"/>
      <c r="O129" s="249"/>
      <c r="P129" s="249"/>
      <c r="Q129" s="249"/>
      <c r="R129" s="249"/>
      <c r="S129" s="249"/>
      <c r="T129" s="25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1" t="s">
        <v>153</v>
      </c>
      <c r="AU129" s="251" t="s">
        <v>84</v>
      </c>
      <c r="AV129" s="15" t="s">
        <v>82</v>
      </c>
      <c r="AW129" s="15" t="s">
        <v>35</v>
      </c>
      <c r="AX129" s="15" t="s">
        <v>74</v>
      </c>
      <c r="AY129" s="251" t="s">
        <v>133</v>
      </c>
    </row>
    <row r="130" s="13" customFormat="1">
      <c r="A130" s="13"/>
      <c r="B130" s="219"/>
      <c r="C130" s="220"/>
      <c r="D130" s="221" t="s">
        <v>153</v>
      </c>
      <c r="E130" s="222" t="s">
        <v>19</v>
      </c>
      <c r="F130" s="223" t="s">
        <v>262</v>
      </c>
      <c r="G130" s="220"/>
      <c r="H130" s="224">
        <v>22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153</v>
      </c>
      <c r="AU130" s="230" t="s">
        <v>84</v>
      </c>
      <c r="AV130" s="13" t="s">
        <v>84</v>
      </c>
      <c r="AW130" s="13" t="s">
        <v>35</v>
      </c>
      <c r="AX130" s="13" t="s">
        <v>74</v>
      </c>
      <c r="AY130" s="230" t="s">
        <v>133</v>
      </c>
    </row>
    <row r="131" s="14" customFormat="1">
      <c r="A131" s="14"/>
      <c r="B131" s="231"/>
      <c r="C131" s="232"/>
      <c r="D131" s="221" t="s">
        <v>153</v>
      </c>
      <c r="E131" s="233" t="s">
        <v>19</v>
      </c>
      <c r="F131" s="234" t="s">
        <v>156</v>
      </c>
      <c r="G131" s="232"/>
      <c r="H131" s="235">
        <v>22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153</v>
      </c>
      <c r="AU131" s="241" t="s">
        <v>84</v>
      </c>
      <c r="AV131" s="14" t="s">
        <v>140</v>
      </c>
      <c r="AW131" s="14" t="s">
        <v>35</v>
      </c>
      <c r="AX131" s="14" t="s">
        <v>82</v>
      </c>
      <c r="AY131" s="241" t="s">
        <v>133</v>
      </c>
    </row>
    <row r="132" s="2" customFormat="1" ht="16.5" customHeight="1">
      <c r="A132" s="40"/>
      <c r="B132" s="41"/>
      <c r="C132" s="252" t="s">
        <v>189</v>
      </c>
      <c r="D132" s="252" t="s">
        <v>190</v>
      </c>
      <c r="E132" s="253" t="s">
        <v>927</v>
      </c>
      <c r="F132" s="254" t="s">
        <v>928</v>
      </c>
      <c r="G132" s="255" t="s">
        <v>138</v>
      </c>
      <c r="H132" s="256">
        <v>22</v>
      </c>
      <c r="I132" s="257"/>
      <c r="J132" s="258">
        <f>ROUND(I132*H132,2)</f>
        <v>0</v>
      </c>
      <c r="K132" s="254" t="s">
        <v>19</v>
      </c>
      <c r="L132" s="259"/>
      <c r="M132" s="260" t="s">
        <v>19</v>
      </c>
      <c r="N132" s="261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322</v>
      </c>
      <c r="AT132" s="217" t="s">
        <v>190</v>
      </c>
      <c r="AU132" s="217" t="s">
        <v>84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222</v>
      </c>
      <c r="BM132" s="217" t="s">
        <v>929</v>
      </c>
    </row>
    <row r="133" s="15" customFormat="1">
      <c r="A133" s="15"/>
      <c r="B133" s="242"/>
      <c r="C133" s="243"/>
      <c r="D133" s="221" t="s">
        <v>153</v>
      </c>
      <c r="E133" s="244" t="s">
        <v>19</v>
      </c>
      <c r="F133" s="245" t="s">
        <v>928</v>
      </c>
      <c r="G133" s="243"/>
      <c r="H133" s="244" t="s">
        <v>19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1" t="s">
        <v>153</v>
      </c>
      <c r="AU133" s="251" t="s">
        <v>84</v>
      </c>
      <c r="AV133" s="15" t="s">
        <v>82</v>
      </c>
      <c r="AW133" s="15" t="s">
        <v>35</v>
      </c>
      <c r="AX133" s="15" t="s">
        <v>74</v>
      </c>
      <c r="AY133" s="251" t="s">
        <v>133</v>
      </c>
    </row>
    <row r="134" s="13" customFormat="1">
      <c r="A134" s="13"/>
      <c r="B134" s="219"/>
      <c r="C134" s="220"/>
      <c r="D134" s="221" t="s">
        <v>153</v>
      </c>
      <c r="E134" s="222" t="s">
        <v>19</v>
      </c>
      <c r="F134" s="223" t="s">
        <v>262</v>
      </c>
      <c r="G134" s="220"/>
      <c r="H134" s="224">
        <v>22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153</v>
      </c>
      <c r="AU134" s="230" t="s">
        <v>84</v>
      </c>
      <c r="AV134" s="13" t="s">
        <v>84</v>
      </c>
      <c r="AW134" s="13" t="s">
        <v>35</v>
      </c>
      <c r="AX134" s="13" t="s">
        <v>74</v>
      </c>
      <c r="AY134" s="230" t="s">
        <v>133</v>
      </c>
    </row>
    <row r="135" s="14" customFormat="1">
      <c r="A135" s="14"/>
      <c r="B135" s="231"/>
      <c r="C135" s="232"/>
      <c r="D135" s="221" t="s">
        <v>153</v>
      </c>
      <c r="E135" s="233" t="s">
        <v>19</v>
      </c>
      <c r="F135" s="234" t="s">
        <v>156</v>
      </c>
      <c r="G135" s="232"/>
      <c r="H135" s="235">
        <v>22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153</v>
      </c>
      <c r="AU135" s="241" t="s">
        <v>84</v>
      </c>
      <c r="AV135" s="14" t="s">
        <v>140</v>
      </c>
      <c r="AW135" s="14" t="s">
        <v>35</v>
      </c>
      <c r="AX135" s="14" t="s">
        <v>82</v>
      </c>
      <c r="AY135" s="241" t="s">
        <v>133</v>
      </c>
    </row>
    <row r="136" s="2" customFormat="1" ht="16.5" customHeight="1">
      <c r="A136" s="40"/>
      <c r="B136" s="41"/>
      <c r="C136" s="252" t="s">
        <v>196</v>
      </c>
      <c r="D136" s="252" t="s">
        <v>190</v>
      </c>
      <c r="E136" s="253" t="s">
        <v>930</v>
      </c>
      <c r="F136" s="254" t="s">
        <v>931</v>
      </c>
      <c r="G136" s="255" t="s">
        <v>138</v>
      </c>
      <c r="H136" s="256">
        <v>18</v>
      </c>
      <c r="I136" s="257"/>
      <c r="J136" s="258">
        <f>ROUND(I136*H136,2)</f>
        <v>0</v>
      </c>
      <c r="K136" s="254" t="s">
        <v>19</v>
      </c>
      <c r="L136" s="259"/>
      <c r="M136" s="260" t="s">
        <v>19</v>
      </c>
      <c r="N136" s="261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322</v>
      </c>
      <c r="AT136" s="217" t="s">
        <v>190</v>
      </c>
      <c r="AU136" s="217" t="s">
        <v>84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222</v>
      </c>
      <c r="BM136" s="217" t="s">
        <v>932</v>
      </c>
    </row>
    <row r="137" s="15" customFormat="1">
      <c r="A137" s="15"/>
      <c r="B137" s="242"/>
      <c r="C137" s="243"/>
      <c r="D137" s="221" t="s">
        <v>153</v>
      </c>
      <c r="E137" s="244" t="s">
        <v>19</v>
      </c>
      <c r="F137" s="245" t="s">
        <v>933</v>
      </c>
      <c r="G137" s="243"/>
      <c r="H137" s="244" t="s">
        <v>19</v>
      </c>
      <c r="I137" s="246"/>
      <c r="J137" s="243"/>
      <c r="K137" s="243"/>
      <c r="L137" s="247"/>
      <c r="M137" s="248"/>
      <c r="N137" s="249"/>
      <c r="O137" s="249"/>
      <c r="P137" s="249"/>
      <c r="Q137" s="249"/>
      <c r="R137" s="249"/>
      <c r="S137" s="249"/>
      <c r="T137" s="25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1" t="s">
        <v>153</v>
      </c>
      <c r="AU137" s="251" t="s">
        <v>84</v>
      </c>
      <c r="AV137" s="15" t="s">
        <v>82</v>
      </c>
      <c r="AW137" s="15" t="s">
        <v>35</v>
      </c>
      <c r="AX137" s="15" t="s">
        <v>74</v>
      </c>
      <c r="AY137" s="251" t="s">
        <v>133</v>
      </c>
    </row>
    <row r="138" s="13" customFormat="1">
      <c r="A138" s="13"/>
      <c r="B138" s="219"/>
      <c r="C138" s="220"/>
      <c r="D138" s="221" t="s">
        <v>153</v>
      </c>
      <c r="E138" s="222" t="s">
        <v>19</v>
      </c>
      <c r="F138" s="223" t="s">
        <v>240</v>
      </c>
      <c r="G138" s="220"/>
      <c r="H138" s="224">
        <v>18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153</v>
      </c>
      <c r="AU138" s="230" t="s">
        <v>84</v>
      </c>
      <c r="AV138" s="13" t="s">
        <v>84</v>
      </c>
      <c r="AW138" s="13" t="s">
        <v>35</v>
      </c>
      <c r="AX138" s="13" t="s">
        <v>74</v>
      </c>
      <c r="AY138" s="230" t="s">
        <v>133</v>
      </c>
    </row>
    <row r="139" s="14" customFormat="1">
      <c r="A139" s="14"/>
      <c r="B139" s="231"/>
      <c r="C139" s="232"/>
      <c r="D139" s="221" t="s">
        <v>153</v>
      </c>
      <c r="E139" s="233" t="s">
        <v>19</v>
      </c>
      <c r="F139" s="234" t="s">
        <v>156</v>
      </c>
      <c r="G139" s="232"/>
      <c r="H139" s="235">
        <v>18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153</v>
      </c>
      <c r="AU139" s="241" t="s">
        <v>84</v>
      </c>
      <c r="AV139" s="14" t="s">
        <v>140</v>
      </c>
      <c r="AW139" s="14" t="s">
        <v>35</v>
      </c>
      <c r="AX139" s="14" t="s">
        <v>82</v>
      </c>
      <c r="AY139" s="241" t="s">
        <v>133</v>
      </c>
    </row>
    <row r="140" s="2" customFormat="1" ht="16.5" customHeight="1">
      <c r="A140" s="40"/>
      <c r="B140" s="41"/>
      <c r="C140" s="252" t="s">
        <v>201</v>
      </c>
      <c r="D140" s="252" t="s">
        <v>190</v>
      </c>
      <c r="E140" s="253" t="s">
        <v>934</v>
      </c>
      <c r="F140" s="254" t="s">
        <v>935</v>
      </c>
      <c r="G140" s="255" t="s">
        <v>138</v>
      </c>
      <c r="H140" s="256">
        <v>4</v>
      </c>
      <c r="I140" s="257"/>
      <c r="J140" s="258">
        <f>ROUND(I140*H140,2)</f>
        <v>0</v>
      </c>
      <c r="K140" s="254" t="s">
        <v>19</v>
      </c>
      <c r="L140" s="259"/>
      <c r="M140" s="260" t="s">
        <v>19</v>
      </c>
      <c r="N140" s="261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322</v>
      </c>
      <c r="AT140" s="217" t="s">
        <v>190</v>
      </c>
      <c r="AU140" s="217" t="s">
        <v>84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222</v>
      </c>
      <c r="BM140" s="217" t="s">
        <v>936</v>
      </c>
    </row>
    <row r="141" s="15" customFormat="1">
      <c r="A141" s="15"/>
      <c r="B141" s="242"/>
      <c r="C141" s="243"/>
      <c r="D141" s="221" t="s">
        <v>153</v>
      </c>
      <c r="E141" s="244" t="s">
        <v>19</v>
      </c>
      <c r="F141" s="245" t="s">
        <v>935</v>
      </c>
      <c r="G141" s="243"/>
      <c r="H141" s="244" t="s">
        <v>19</v>
      </c>
      <c r="I141" s="246"/>
      <c r="J141" s="243"/>
      <c r="K141" s="243"/>
      <c r="L141" s="247"/>
      <c r="M141" s="248"/>
      <c r="N141" s="249"/>
      <c r="O141" s="249"/>
      <c r="P141" s="249"/>
      <c r="Q141" s="249"/>
      <c r="R141" s="249"/>
      <c r="S141" s="249"/>
      <c r="T141" s="25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1" t="s">
        <v>153</v>
      </c>
      <c r="AU141" s="251" t="s">
        <v>84</v>
      </c>
      <c r="AV141" s="15" t="s">
        <v>82</v>
      </c>
      <c r="AW141" s="15" t="s">
        <v>35</v>
      </c>
      <c r="AX141" s="15" t="s">
        <v>74</v>
      </c>
      <c r="AY141" s="251" t="s">
        <v>133</v>
      </c>
    </row>
    <row r="142" s="13" customFormat="1">
      <c r="A142" s="13"/>
      <c r="B142" s="219"/>
      <c r="C142" s="220"/>
      <c r="D142" s="221" t="s">
        <v>153</v>
      </c>
      <c r="E142" s="222" t="s">
        <v>19</v>
      </c>
      <c r="F142" s="223" t="s">
        <v>140</v>
      </c>
      <c r="G142" s="220"/>
      <c r="H142" s="224">
        <v>4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153</v>
      </c>
      <c r="AU142" s="230" t="s">
        <v>84</v>
      </c>
      <c r="AV142" s="13" t="s">
        <v>84</v>
      </c>
      <c r="AW142" s="13" t="s">
        <v>35</v>
      </c>
      <c r="AX142" s="13" t="s">
        <v>74</v>
      </c>
      <c r="AY142" s="230" t="s">
        <v>133</v>
      </c>
    </row>
    <row r="143" s="14" customFormat="1">
      <c r="A143" s="14"/>
      <c r="B143" s="231"/>
      <c r="C143" s="232"/>
      <c r="D143" s="221" t="s">
        <v>153</v>
      </c>
      <c r="E143" s="233" t="s">
        <v>19</v>
      </c>
      <c r="F143" s="234" t="s">
        <v>156</v>
      </c>
      <c r="G143" s="232"/>
      <c r="H143" s="235">
        <v>4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153</v>
      </c>
      <c r="AU143" s="241" t="s">
        <v>84</v>
      </c>
      <c r="AV143" s="14" t="s">
        <v>140</v>
      </c>
      <c r="AW143" s="14" t="s">
        <v>35</v>
      </c>
      <c r="AX143" s="14" t="s">
        <v>82</v>
      </c>
      <c r="AY143" s="241" t="s">
        <v>133</v>
      </c>
    </row>
    <row r="144" s="2" customFormat="1" ht="16.5" customHeight="1">
      <c r="A144" s="40"/>
      <c r="B144" s="41"/>
      <c r="C144" s="206" t="s">
        <v>213</v>
      </c>
      <c r="D144" s="206" t="s">
        <v>135</v>
      </c>
      <c r="E144" s="207" t="s">
        <v>937</v>
      </c>
      <c r="F144" s="208" t="s">
        <v>938</v>
      </c>
      <c r="G144" s="209" t="s">
        <v>138</v>
      </c>
      <c r="H144" s="210">
        <v>12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222</v>
      </c>
      <c r="AT144" s="217" t="s">
        <v>135</v>
      </c>
      <c r="AU144" s="217" t="s">
        <v>84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222</v>
      </c>
      <c r="BM144" s="217" t="s">
        <v>939</v>
      </c>
    </row>
    <row r="145" s="13" customFormat="1">
      <c r="A145" s="13"/>
      <c r="B145" s="219"/>
      <c r="C145" s="220"/>
      <c r="D145" s="221" t="s">
        <v>153</v>
      </c>
      <c r="E145" s="222" t="s">
        <v>19</v>
      </c>
      <c r="F145" s="223" t="s">
        <v>940</v>
      </c>
      <c r="G145" s="220"/>
      <c r="H145" s="224">
        <v>12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153</v>
      </c>
      <c r="AU145" s="230" t="s">
        <v>84</v>
      </c>
      <c r="AV145" s="13" t="s">
        <v>84</v>
      </c>
      <c r="AW145" s="13" t="s">
        <v>35</v>
      </c>
      <c r="AX145" s="13" t="s">
        <v>74</v>
      </c>
      <c r="AY145" s="230" t="s">
        <v>133</v>
      </c>
    </row>
    <row r="146" s="14" customFormat="1">
      <c r="A146" s="14"/>
      <c r="B146" s="231"/>
      <c r="C146" s="232"/>
      <c r="D146" s="221" t="s">
        <v>153</v>
      </c>
      <c r="E146" s="233" t="s">
        <v>19</v>
      </c>
      <c r="F146" s="234" t="s">
        <v>156</v>
      </c>
      <c r="G146" s="232"/>
      <c r="H146" s="235">
        <v>12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153</v>
      </c>
      <c r="AU146" s="241" t="s">
        <v>84</v>
      </c>
      <c r="AV146" s="14" t="s">
        <v>140</v>
      </c>
      <c r="AW146" s="14" t="s">
        <v>35</v>
      </c>
      <c r="AX146" s="14" t="s">
        <v>82</v>
      </c>
      <c r="AY146" s="241" t="s">
        <v>133</v>
      </c>
    </row>
    <row r="147" s="2" customFormat="1" ht="16.5" customHeight="1">
      <c r="A147" s="40"/>
      <c r="B147" s="41"/>
      <c r="C147" s="252" t="s">
        <v>8</v>
      </c>
      <c r="D147" s="252" t="s">
        <v>190</v>
      </c>
      <c r="E147" s="253" t="s">
        <v>941</v>
      </c>
      <c r="F147" s="254" t="s">
        <v>942</v>
      </c>
      <c r="G147" s="255" t="s">
        <v>138</v>
      </c>
      <c r="H147" s="256">
        <v>1</v>
      </c>
      <c r="I147" s="257"/>
      <c r="J147" s="258">
        <f>ROUND(I147*H147,2)</f>
        <v>0</v>
      </c>
      <c r="K147" s="254" t="s">
        <v>19</v>
      </c>
      <c r="L147" s="259"/>
      <c r="M147" s="260" t="s">
        <v>19</v>
      </c>
      <c r="N147" s="261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322</v>
      </c>
      <c r="AT147" s="217" t="s">
        <v>190</v>
      </c>
      <c r="AU147" s="217" t="s">
        <v>84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222</v>
      </c>
      <c r="BM147" s="217" t="s">
        <v>943</v>
      </c>
    </row>
    <row r="148" s="15" customFormat="1">
      <c r="A148" s="15"/>
      <c r="B148" s="242"/>
      <c r="C148" s="243"/>
      <c r="D148" s="221" t="s">
        <v>153</v>
      </c>
      <c r="E148" s="244" t="s">
        <v>19</v>
      </c>
      <c r="F148" s="245" t="s">
        <v>942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1" t="s">
        <v>153</v>
      </c>
      <c r="AU148" s="251" t="s">
        <v>84</v>
      </c>
      <c r="AV148" s="15" t="s">
        <v>82</v>
      </c>
      <c r="AW148" s="15" t="s">
        <v>35</v>
      </c>
      <c r="AX148" s="15" t="s">
        <v>74</v>
      </c>
      <c r="AY148" s="251" t="s">
        <v>133</v>
      </c>
    </row>
    <row r="149" s="13" customFormat="1">
      <c r="A149" s="13"/>
      <c r="B149" s="219"/>
      <c r="C149" s="220"/>
      <c r="D149" s="221" t="s">
        <v>153</v>
      </c>
      <c r="E149" s="222" t="s">
        <v>19</v>
      </c>
      <c r="F149" s="223" t="s">
        <v>82</v>
      </c>
      <c r="G149" s="220"/>
      <c r="H149" s="224">
        <v>1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153</v>
      </c>
      <c r="AU149" s="230" t="s">
        <v>84</v>
      </c>
      <c r="AV149" s="13" t="s">
        <v>84</v>
      </c>
      <c r="AW149" s="13" t="s">
        <v>35</v>
      </c>
      <c r="AX149" s="13" t="s">
        <v>74</v>
      </c>
      <c r="AY149" s="230" t="s">
        <v>133</v>
      </c>
    </row>
    <row r="150" s="14" customFormat="1">
      <c r="A150" s="14"/>
      <c r="B150" s="231"/>
      <c r="C150" s="232"/>
      <c r="D150" s="221" t="s">
        <v>153</v>
      </c>
      <c r="E150" s="233" t="s">
        <v>19</v>
      </c>
      <c r="F150" s="234" t="s">
        <v>156</v>
      </c>
      <c r="G150" s="232"/>
      <c r="H150" s="235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153</v>
      </c>
      <c r="AU150" s="241" t="s">
        <v>84</v>
      </c>
      <c r="AV150" s="14" t="s">
        <v>140</v>
      </c>
      <c r="AW150" s="14" t="s">
        <v>35</v>
      </c>
      <c r="AX150" s="14" t="s">
        <v>82</v>
      </c>
      <c r="AY150" s="241" t="s">
        <v>133</v>
      </c>
    </row>
    <row r="151" s="2" customFormat="1" ht="16.5" customHeight="1">
      <c r="A151" s="40"/>
      <c r="B151" s="41"/>
      <c r="C151" s="252" t="s">
        <v>222</v>
      </c>
      <c r="D151" s="252" t="s">
        <v>190</v>
      </c>
      <c r="E151" s="253" t="s">
        <v>944</v>
      </c>
      <c r="F151" s="254" t="s">
        <v>945</v>
      </c>
      <c r="G151" s="255" t="s">
        <v>138</v>
      </c>
      <c r="H151" s="256">
        <v>11</v>
      </c>
      <c r="I151" s="257"/>
      <c r="J151" s="258">
        <f>ROUND(I151*H151,2)</f>
        <v>0</v>
      </c>
      <c r="K151" s="254" t="s">
        <v>19</v>
      </c>
      <c r="L151" s="259"/>
      <c r="M151" s="260" t="s">
        <v>19</v>
      </c>
      <c r="N151" s="261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322</v>
      </c>
      <c r="AT151" s="217" t="s">
        <v>190</v>
      </c>
      <c r="AU151" s="217" t="s">
        <v>84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222</v>
      </c>
      <c r="BM151" s="217" t="s">
        <v>946</v>
      </c>
    </row>
    <row r="152" s="15" customFormat="1">
      <c r="A152" s="15"/>
      <c r="B152" s="242"/>
      <c r="C152" s="243"/>
      <c r="D152" s="221" t="s">
        <v>153</v>
      </c>
      <c r="E152" s="244" t="s">
        <v>19</v>
      </c>
      <c r="F152" s="245" t="s">
        <v>945</v>
      </c>
      <c r="G152" s="243"/>
      <c r="H152" s="244" t="s">
        <v>19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1" t="s">
        <v>153</v>
      </c>
      <c r="AU152" s="251" t="s">
        <v>84</v>
      </c>
      <c r="AV152" s="15" t="s">
        <v>82</v>
      </c>
      <c r="AW152" s="15" t="s">
        <v>35</v>
      </c>
      <c r="AX152" s="15" t="s">
        <v>74</v>
      </c>
      <c r="AY152" s="251" t="s">
        <v>133</v>
      </c>
    </row>
    <row r="153" s="13" customFormat="1">
      <c r="A153" s="13"/>
      <c r="B153" s="219"/>
      <c r="C153" s="220"/>
      <c r="D153" s="221" t="s">
        <v>153</v>
      </c>
      <c r="E153" s="222" t="s">
        <v>19</v>
      </c>
      <c r="F153" s="223" t="s">
        <v>189</v>
      </c>
      <c r="G153" s="220"/>
      <c r="H153" s="224">
        <v>11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153</v>
      </c>
      <c r="AU153" s="230" t="s">
        <v>84</v>
      </c>
      <c r="AV153" s="13" t="s">
        <v>84</v>
      </c>
      <c r="AW153" s="13" t="s">
        <v>35</v>
      </c>
      <c r="AX153" s="13" t="s">
        <v>74</v>
      </c>
      <c r="AY153" s="230" t="s">
        <v>133</v>
      </c>
    </row>
    <row r="154" s="14" customFormat="1">
      <c r="A154" s="14"/>
      <c r="B154" s="231"/>
      <c r="C154" s="232"/>
      <c r="D154" s="221" t="s">
        <v>153</v>
      </c>
      <c r="E154" s="233" t="s">
        <v>19</v>
      </c>
      <c r="F154" s="234" t="s">
        <v>156</v>
      </c>
      <c r="G154" s="232"/>
      <c r="H154" s="235">
        <v>11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153</v>
      </c>
      <c r="AU154" s="241" t="s">
        <v>84</v>
      </c>
      <c r="AV154" s="14" t="s">
        <v>140</v>
      </c>
      <c r="AW154" s="14" t="s">
        <v>35</v>
      </c>
      <c r="AX154" s="14" t="s">
        <v>82</v>
      </c>
      <c r="AY154" s="241" t="s">
        <v>133</v>
      </c>
    </row>
    <row r="155" s="2" customFormat="1" ht="16.5" customHeight="1">
      <c r="A155" s="40"/>
      <c r="B155" s="41"/>
      <c r="C155" s="206" t="s">
        <v>234</v>
      </c>
      <c r="D155" s="206" t="s">
        <v>135</v>
      </c>
      <c r="E155" s="207" t="s">
        <v>947</v>
      </c>
      <c r="F155" s="208" t="s">
        <v>948</v>
      </c>
      <c r="G155" s="209" t="s">
        <v>138</v>
      </c>
      <c r="H155" s="210">
        <v>22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222</v>
      </c>
      <c r="AT155" s="217" t="s">
        <v>135</v>
      </c>
      <c r="AU155" s="217" t="s">
        <v>84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222</v>
      </c>
      <c r="BM155" s="217" t="s">
        <v>949</v>
      </c>
    </row>
    <row r="156" s="2" customFormat="1">
      <c r="A156" s="40"/>
      <c r="B156" s="41"/>
      <c r="C156" s="42"/>
      <c r="D156" s="221" t="s">
        <v>950</v>
      </c>
      <c r="E156" s="42"/>
      <c r="F156" s="278" t="s">
        <v>951</v>
      </c>
      <c r="G156" s="42"/>
      <c r="H156" s="42"/>
      <c r="I156" s="279"/>
      <c r="J156" s="42"/>
      <c r="K156" s="42"/>
      <c r="L156" s="46"/>
      <c r="M156" s="280"/>
      <c r="N156" s="28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950</v>
      </c>
      <c r="AU156" s="19" t="s">
        <v>84</v>
      </c>
    </row>
    <row r="157" s="2" customFormat="1" ht="16.5" customHeight="1">
      <c r="A157" s="40"/>
      <c r="B157" s="41"/>
      <c r="C157" s="252" t="s">
        <v>240</v>
      </c>
      <c r="D157" s="252" t="s">
        <v>190</v>
      </c>
      <c r="E157" s="253" t="s">
        <v>952</v>
      </c>
      <c r="F157" s="254" t="s">
        <v>953</v>
      </c>
      <c r="G157" s="255" t="s">
        <v>954</v>
      </c>
      <c r="H157" s="256">
        <v>22</v>
      </c>
      <c r="I157" s="257"/>
      <c r="J157" s="258">
        <f>ROUND(I157*H157,2)</f>
        <v>0</v>
      </c>
      <c r="K157" s="254" t="s">
        <v>19</v>
      </c>
      <c r="L157" s="259"/>
      <c r="M157" s="260" t="s">
        <v>19</v>
      </c>
      <c r="N157" s="261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322</v>
      </c>
      <c r="AT157" s="217" t="s">
        <v>190</v>
      </c>
      <c r="AU157" s="217" t="s">
        <v>84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222</v>
      </c>
      <c r="BM157" s="217" t="s">
        <v>955</v>
      </c>
    </row>
    <row r="158" s="12" customFormat="1" ht="22.8" customHeight="1">
      <c r="A158" s="12"/>
      <c r="B158" s="190"/>
      <c r="C158" s="191"/>
      <c r="D158" s="192" t="s">
        <v>73</v>
      </c>
      <c r="E158" s="204" t="s">
        <v>956</v>
      </c>
      <c r="F158" s="204" t="s">
        <v>957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SUM(P159:P226)</f>
        <v>0</v>
      </c>
      <c r="Q158" s="198"/>
      <c r="R158" s="199">
        <f>SUM(R159:R226)</f>
        <v>0</v>
      </c>
      <c r="S158" s="198"/>
      <c r="T158" s="200">
        <f>SUM(T159:T226)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145</v>
      </c>
      <c r="AT158" s="202" t="s">
        <v>73</v>
      </c>
      <c r="AU158" s="202" t="s">
        <v>82</v>
      </c>
      <c r="AY158" s="201" t="s">
        <v>133</v>
      </c>
      <c r="BK158" s="203">
        <f>SUM(BK159:BK226)</f>
        <v>0</v>
      </c>
    </row>
    <row r="159" s="2" customFormat="1" ht="16.5" customHeight="1">
      <c r="A159" s="40"/>
      <c r="B159" s="41"/>
      <c r="C159" s="206" t="s">
        <v>244</v>
      </c>
      <c r="D159" s="206" t="s">
        <v>135</v>
      </c>
      <c r="E159" s="207" t="s">
        <v>958</v>
      </c>
      <c r="F159" s="208" t="s">
        <v>959</v>
      </c>
      <c r="G159" s="209" t="s">
        <v>160</v>
      </c>
      <c r="H159" s="210">
        <v>680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471</v>
      </c>
      <c r="AT159" s="217" t="s">
        <v>135</v>
      </c>
      <c r="AU159" s="217" t="s">
        <v>84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471</v>
      </c>
      <c r="BM159" s="217" t="s">
        <v>960</v>
      </c>
    </row>
    <row r="160" s="13" customFormat="1">
      <c r="A160" s="13"/>
      <c r="B160" s="219"/>
      <c r="C160" s="220"/>
      <c r="D160" s="221" t="s">
        <v>153</v>
      </c>
      <c r="E160" s="222" t="s">
        <v>19</v>
      </c>
      <c r="F160" s="223" t="s">
        <v>961</v>
      </c>
      <c r="G160" s="220"/>
      <c r="H160" s="224">
        <v>680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153</v>
      </c>
      <c r="AU160" s="230" t="s">
        <v>84</v>
      </c>
      <c r="AV160" s="13" t="s">
        <v>84</v>
      </c>
      <c r="AW160" s="13" t="s">
        <v>35</v>
      </c>
      <c r="AX160" s="13" t="s">
        <v>74</v>
      </c>
      <c r="AY160" s="230" t="s">
        <v>133</v>
      </c>
    </row>
    <row r="161" s="14" customFormat="1">
      <c r="A161" s="14"/>
      <c r="B161" s="231"/>
      <c r="C161" s="232"/>
      <c r="D161" s="221" t="s">
        <v>153</v>
      </c>
      <c r="E161" s="233" t="s">
        <v>19</v>
      </c>
      <c r="F161" s="234" t="s">
        <v>156</v>
      </c>
      <c r="G161" s="232"/>
      <c r="H161" s="235">
        <v>680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153</v>
      </c>
      <c r="AU161" s="241" t="s">
        <v>84</v>
      </c>
      <c r="AV161" s="14" t="s">
        <v>140</v>
      </c>
      <c r="AW161" s="14" t="s">
        <v>35</v>
      </c>
      <c r="AX161" s="14" t="s">
        <v>82</v>
      </c>
      <c r="AY161" s="241" t="s">
        <v>133</v>
      </c>
    </row>
    <row r="162" s="2" customFormat="1" ht="16.5" customHeight="1">
      <c r="A162" s="40"/>
      <c r="B162" s="41"/>
      <c r="C162" s="252" t="s">
        <v>249</v>
      </c>
      <c r="D162" s="252" t="s">
        <v>190</v>
      </c>
      <c r="E162" s="253" t="s">
        <v>962</v>
      </c>
      <c r="F162" s="254" t="s">
        <v>963</v>
      </c>
      <c r="G162" s="255" t="s">
        <v>160</v>
      </c>
      <c r="H162" s="256">
        <v>680</v>
      </c>
      <c r="I162" s="257"/>
      <c r="J162" s="258">
        <f>ROUND(I162*H162,2)</f>
        <v>0</v>
      </c>
      <c r="K162" s="254" t="s">
        <v>19</v>
      </c>
      <c r="L162" s="259"/>
      <c r="M162" s="260" t="s">
        <v>19</v>
      </c>
      <c r="N162" s="261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964</v>
      </c>
      <c r="AT162" s="217" t="s">
        <v>190</v>
      </c>
      <c r="AU162" s="217" t="s">
        <v>84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471</v>
      </c>
      <c r="BM162" s="217" t="s">
        <v>965</v>
      </c>
    </row>
    <row r="163" s="13" customFormat="1">
      <c r="A163" s="13"/>
      <c r="B163" s="219"/>
      <c r="C163" s="220"/>
      <c r="D163" s="221" t="s">
        <v>153</v>
      </c>
      <c r="E163" s="222" t="s">
        <v>19</v>
      </c>
      <c r="F163" s="223" t="s">
        <v>961</v>
      </c>
      <c r="G163" s="220"/>
      <c r="H163" s="224">
        <v>680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153</v>
      </c>
      <c r="AU163" s="230" t="s">
        <v>84</v>
      </c>
      <c r="AV163" s="13" t="s">
        <v>84</v>
      </c>
      <c r="AW163" s="13" t="s">
        <v>35</v>
      </c>
      <c r="AX163" s="13" t="s">
        <v>74</v>
      </c>
      <c r="AY163" s="230" t="s">
        <v>133</v>
      </c>
    </row>
    <row r="164" s="14" customFormat="1">
      <c r="A164" s="14"/>
      <c r="B164" s="231"/>
      <c r="C164" s="232"/>
      <c r="D164" s="221" t="s">
        <v>153</v>
      </c>
      <c r="E164" s="233" t="s">
        <v>19</v>
      </c>
      <c r="F164" s="234" t="s">
        <v>156</v>
      </c>
      <c r="G164" s="232"/>
      <c r="H164" s="235">
        <v>680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153</v>
      </c>
      <c r="AU164" s="241" t="s">
        <v>84</v>
      </c>
      <c r="AV164" s="14" t="s">
        <v>140</v>
      </c>
      <c r="AW164" s="14" t="s">
        <v>35</v>
      </c>
      <c r="AX164" s="14" t="s">
        <v>82</v>
      </c>
      <c r="AY164" s="241" t="s">
        <v>133</v>
      </c>
    </row>
    <row r="165" s="2" customFormat="1" ht="16.5" customHeight="1">
      <c r="A165" s="40"/>
      <c r="B165" s="41"/>
      <c r="C165" s="206" t="s">
        <v>7</v>
      </c>
      <c r="D165" s="206" t="s">
        <v>135</v>
      </c>
      <c r="E165" s="207" t="s">
        <v>966</v>
      </c>
      <c r="F165" s="208" t="s">
        <v>967</v>
      </c>
      <c r="G165" s="209" t="s">
        <v>968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471</v>
      </c>
      <c r="AT165" s="217" t="s">
        <v>135</v>
      </c>
      <c r="AU165" s="217" t="s">
        <v>84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471</v>
      </c>
      <c r="BM165" s="217" t="s">
        <v>969</v>
      </c>
    </row>
    <row r="166" s="13" customFormat="1">
      <c r="A166" s="13"/>
      <c r="B166" s="219"/>
      <c r="C166" s="220"/>
      <c r="D166" s="221" t="s">
        <v>153</v>
      </c>
      <c r="E166" s="222" t="s">
        <v>19</v>
      </c>
      <c r="F166" s="223" t="s">
        <v>82</v>
      </c>
      <c r="G166" s="220"/>
      <c r="H166" s="224">
        <v>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153</v>
      </c>
      <c r="AU166" s="230" t="s">
        <v>84</v>
      </c>
      <c r="AV166" s="13" t="s">
        <v>84</v>
      </c>
      <c r="AW166" s="13" t="s">
        <v>35</v>
      </c>
      <c r="AX166" s="13" t="s">
        <v>74</v>
      </c>
      <c r="AY166" s="230" t="s">
        <v>133</v>
      </c>
    </row>
    <row r="167" s="14" customFormat="1">
      <c r="A167" s="14"/>
      <c r="B167" s="231"/>
      <c r="C167" s="232"/>
      <c r="D167" s="221" t="s">
        <v>153</v>
      </c>
      <c r="E167" s="233" t="s">
        <v>19</v>
      </c>
      <c r="F167" s="234" t="s">
        <v>156</v>
      </c>
      <c r="G167" s="232"/>
      <c r="H167" s="235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153</v>
      </c>
      <c r="AU167" s="241" t="s">
        <v>84</v>
      </c>
      <c r="AV167" s="14" t="s">
        <v>140</v>
      </c>
      <c r="AW167" s="14" t="s">
        <v>35</v>
      </c>
      <c r="AX167" s="14" t="s">
        <v>82</v>
      </c>
      <c r="AY167" s="241" t="s">
        <v>133</v>
      </c>
    </row>
    <row r="168" s="2" customFormat="1">
      <c r="A168" s="40"/>
      <c r="B168" s="41"/>
      <c r="C168" s="206" t="s">
        <v>262</v>
      </c>
      <c r="D168" s="206" t="s">
        <v>135</v>
      </c>
      <c r="E168" s="207" t="s">
        <v>970</v>
      </c>
      <c r="F168" s="208" t="s">
        <v>971</v>
      </c>
      <c r="G168" s="209" t="s">
        <v>138</v>
      </c>
      <c r="H168" s="210">
        <v>22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471</v>
      </c>
      <c r="AT168" s="217" t="s">
        <v>135</v>
      </c>
      <c r="AU168" s="217" t="s">
        <v>84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471</v>
      </c>
      <c r="BM168" s="217" t="s">
        <v>972</v>
      </c>
    </row>
    <row r="169" s="13" customFormat="1">
      <c r="A169" s="13"/>
      <c r="B169" s="219"/>
      <c r="C169" s="220"/>
      <c r="D169" s="221" t="s">
        <v>153</v>
      </c>
      <c r="E169" s="222" t="s">
        <v>19</v>
      </c>
      <c r="F169" s="223" t="s">
        <v>262</v>
      </c>
      <c r="G169" s="220"/>
      <c r="H169" s="224">
        <v>22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153</v>
      </c>
      <c r="AU169" s="230" t="s">
        <v>84</v>
      </c>
      <c r="AV169" s="13" t="s">
        <v>84</v>
      </c>
      <c r="AW169" s="13" t="s">
        <v>35</v>
      </c>
      <c r="AX169" s="13" t="s">
        <v>74</v>
      </c>
      <c r="AY169" s="230" t="s">
        <v>133</v>
      </c>
    </row>
    <row r="170" s="14" customFormat="1">
      <c r="A170" s="14"/>
      <c r="B170" s="231"/>
      <c r="C170" s="232"/>
      <c r="D170" s="221" t="s">
        <v>153</v>
      </c>
      <c r="E170" s="233" t="s">
        <v>19</v>
      </c>
      <c r="F170" s="234" t="s">
        <v>156</v>
      </c>
      <c r="G170" s="232"/>
      <c r="H170" s="235">
        <v>22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153</v>
      </c>
      <c r="AU170" s="241" t="s">
        <v>84</v>
      </c>
      <c r="AV170" s="14" t="s">
        <v>140</v>
      </c>
      <c r="AW170" s="14" t="s">
        <v>35</v>
      </c>
      <c r="AX170" s="14" t="s">
        <v>82</v>
      </c>
      <c r="AY170" s="241" t="s">
        <v>133</v>
      </c>
    </row>
    <row r="171" s="2" customFormat="1" ht="16.5" customHeight="1">
      <c r="A171" s="40"/>
      <c r="B171" s="41"/>
      <c r="C171" s="206" t="s">
        <v>266</v>
      </c>
      <c r="D171" s="206" t="s">
        <v>135</v>
      </c>
      <c r="E171" s="207" t="s">
        <v>973</v>
      </c>
      <c r="F171" s="208" t="s">
        <v>974</v>
      </c>
      <c r="G171" s="209" t="s">
        <v>176</v>
      </c>
      <c r="H171" s="210">
        <v>15.488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471</v>
      </c>
      <c r="AT171" s="217" t="s">
        <v>135</v>
      </c>
      <c r="AU171" s="217" t="s">
        <v>84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471</v>
      </c>
      <c r="BM171" s="217" t="s">
        <v>975</v>
      </c>
    </row>
    <row r="172" s="15" customFormat="1">
      <c r="A172" s="15"/>
      <c r="B172" s="242"/>
      <c r="C172" s="243"/>
      <c r="D172" s="221" t="s">
        <v>153</v>
      </c>
      <c r="E172" s="244" t="s">
        <v>19</v>
      </c>
      <c r="F172" s="245" t="s">
        <v>976</v>
      </c>
      <c r="G172" s="243"/>
      <c r="H172" s="244" t="s">
        <v>19</v>
      </c>
      <c r="I172" s="246"/>
      <c r="J172" s="243"/>
      <c r="K172" s="243"/>
      <c r="L172" s="247"/>
      <c r="M172" s="248"/>
      <c r="N172" s="249"/>
      <c r="O172" s="249"/>
      <c r="P172" s="249"/>
      <c r="Q172" s="249"/>
      <c r="R172" s="249"/>
      <c r="S172" s="249"/>
      <c r="T172" s="25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1" t="s">
        <v>153</v>
      </c>
      <c r="AU172" s="251" t="s">
        <v>84</v>
      </c>
      <c r="AV172" s="15" t="s">
        <v>82</v>
      </c>
      <c r="AW172" s="15" t="s">
        <v>35</v>
      </c>
      <c r="AX172" s="15" t="s">
        <v>74</v>
      </c>
      <c r="AY172" s="251" t="s">
        <v>133</v>
      </c>
    </row>
    <row r="173" s="13" customFormat="1">
      <c r="A173" s="13"/>
      <c r="B173" s="219"/>
      <c r="C173" s="220"/>
      <c r="D173" s="221" t="s">
        <v>153</v>
      </c>
      <c r="E173" s="222" t="s">
        <v>19</v>
      </c>
      <c r="F173" s="223" t="s">
        <v>977</v>
      </c>
      <c r="G173" s="220"/>
      <c r="H173" s="224">
        <v>15.488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153</v>
      </c>
      <c r="AU173" s="230" t="s">
        <v>84</v>
      </c>
      <c r="AV173" s="13" t="s">
        <v>84</v>
      </c>
      <c r="AW173" s="13" t="s">
        <v>35</v>
      </c>
      <c r="AX173" s="13" t="s">
        <v>74</v>
      </c>
      <c r="AY173" s="230" t="s">
        <v>133</v>
      </c>
    </row>
    <row r="174" s="14" customFormat="1">
      <c r="A174" s="14"/>
      <c r="B174" s="231"/>
      <c r="C174" s="232"/>
      <c r="D174" s="221" t="s">
        <v>153</v>
      </c>
      <c r="E174" s="233" t="s">
        <v>19</v>
      </c>
      <c r="F174" s="234" t="s">
        <v>156</v>
      </c>
      <c r="G174" s="232"/>
      <c r="H174" s="235">
        <v>15.488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153</v>
      </c>
      <c r="AU174" s="241" t="s">
        <v>84</v>
      </c>
      <c r="AV174" s="14" t="s">
        <v>140</v>
      </c>
      <c r="AW174" s="14" t="s">
        <v>35</v>
      </c>
      <c r="AX174" s="14" t="s">
        <v>82</v>
      </c>
      <c r="AY174" s="241" t="s">
        <v>133</v>
      </c>
    </row>
    <row r="175" s="2" customFormat="1">
      <c r="A175" s="40"/>
      <c r="B175" s="41"/>
      <c r="C175" s="206" t="s">
        <v>270</v>
      </c>
      <c r="D175" s="206" t="s">
        <v>135</v>
      </c>
      <c r="E175" s="207" t="s">
        <v>978</v>
      </c>
      <c r="F175" s="208" t="s">
        <v>979</v>
      </c>
      <c r="G175" s="209" t="s">
        <v>160</v>
      </c>
      <c r="H175" s="210">
        <v>389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471</v>
      </c>
      <c r="AT175" s="217" t="s">
        <v>135</v>
      </c>
      <c r="AU175" s="217" t="s">
        <v>84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471</v>
      </c>
      <c r="BM175" s="217" t="s">
        <v>980</v>
      </c>
    </row>
    <row r="176" s="15" customFormat="1">
      <c r="A176" s="15"/>
      <c r="B176" s="242"/>
      <c r="C176" s="243"/>
      <c r="D176" s="221" t="s">
        <v>153</v>
      </c>
      <c r="E176" s="244" t="s">
        <v>19</v>
      </c>
      <c r="F176" s="245" t="s">
        <v>981</v>
      </c>
      <c r="G176" s="243"/>
      <c r="H176" s="244" t="s">
        <v>19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1" t="s">
        <v>153</v>
      </c>
      <c r="AU176" s="251" t="s">
        <v>84</v>
      </c>
      <c r="AV176" s="15" t="s">
        <v>82</v>
      </c>
      <c r="AW176" s="15" t="s">
        <v>35</v>
      </c>
      <c r="AX176" s="15" t="s">
        <v>74</v>
      </c>
      <c r="AY176" s="251" t="s">
        <v>133</v>
      </c>
    </row>
    <row r="177" s="13" customFormat="1">
      <c r="A177" s="13"/>
      <c r="B177" s="219"/>
      <c r="C177" s="220"/>
      <c r="D177" s="221" t="s">
        <v>153</v>
      </c>
      <c r="E177" s="222" t="s">
        <v>19</v>
      </c>
      <c r="F177" s="223" t="s">
        <v>982</v>
      </c>
      <c r="G177" s="220"/>
      <c r="H177" s="224">
        <v>389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153</v>
      </c>
      <c r="AU177" s="230" t="s">
        <v>84</v>
      </c>
      <c r="AV177" s="13" t="s">
        <v>84</v>
      </c>
      <c r="AW177" s="13" t="s">
        <v>35</v>
      </c>
      <c r="AX177" s="13" t="s">
        <v>74</v>
      </c>
      <c r="AY177" s="230" t="s">
        <v>133</v>
      </c>
    </row>
    <row r="178" s="14" customFormat="1">
      <c r="A178" s="14"/>
      <c r="B178" s="231"/>
      <c r="C178" s="232"/>
      <c r="D178" s="221" t="s">
        <v>153</v>
      </c>
      <c r="E178" s="233" t="s">
        <v>19</v>
      </c>
      <c r="F178" s="234" t="s">
        <v>156</v>
      </c>
      <c r="G178" s="232"/>
      <c r="H178" s="235">
        <v>389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153</v>
      </c>
      <c r="AU178" s="241" t="s">
        <v>84</v>
      </c>
      <c r="AV178" s="14" t="s">
        <v>140</v>
      </c>
      <c r="AW178" s="14" t="s">
        <v>35</v>
      </c>
      <c r="AX178" s="14" t="s">
        <v>82</v>
      </c>
      <c r="AY178" s="241" t="s">
        <v>133</v>
      </c>
    </row>
    <row r="179" s="2" customFormat="1">
      <c r="A179" s="40"/>
      <c r="B179" s="41"/>
      <c r="C179" s="206" t="s">
        <v>274</v>
      </c>
      <c r="D179" s="206" t="s">
        <v>135</v>
      </c>
      <c r="E179" s="207" t="s">
        <v>983</v>
      </c>
      <c r="F179" s="208" t="s">
        <v>984</v>
      </c>
      <c r="G179" s="209" t="s">
        <v>160</v>
      </c>
      <c r="H179" s="210">
        <v>163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471</v>
      </c>
      <c r="AT179" s="217" t="s">
        <v>135</v>
      </c>
      <c r="AU179" s="217" t="s">
        <v>84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471</v>
      </c>
      <c r="BM179" s="217" t="s">
        <v>985</v>
      </c>
    </row>
    <row r="180" s="15" customFormat="1">
      <c r="A180" s="15"/>
      <c r="B180" s="242"/>
      <c r="C180" s="243"/>
      <c r="D180" s="221" t="s">
        <v>153</v>
      </c>
      <c r="E180" s="244" t="s">
        <v>19</v>
      </c>
      <c r="F180" s="245" t="s">
        <v>986</v>
      </c>
      <c r="G180" s="243"/>
      <c r="H180" s="244" t="s">
        <v>19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1" t="s">
        <v>153</v>
      </c>
      <c r="AU180" s="251" t="s">
        <v>84</v>
      </c>
      <c r="AV180" s="15" t="s">
        <v>82</v>
      </c>
      <c r="AW180" s="15" t="s">
        <v>35</v>
      </c>
      <c r="AX180" s="15" t="s">
        <v>74</v>
      </c>
      <c r="AY180" s="251" t="s">
        <v>133</v>
      </c>
    </row>
    <row r="181" s="13" customFormat="1">
      <c r="A181" s="13"/>
      <c r="B181" s="219"/>
      <c r="C181" s="220"/>
      <c r="D181" s="221" t="s">
        <v>153</v>
      </c>
      <c r="E181" s="222" t="s">
        <v>19</v>
      </c>
      <c r="F181" s="223" t="s">
        <v>987</v>
      </c>
      <c r="G181" s="220"/>
      <c r="H181" s="224">
        <v>163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153</v>
      </c>
      <c r="AU181" s="230" t="s">
        <v>84</v>
      </c>
      <c r="AV181" s="13" t="s">
        <v>84</v>
      </c>
      <c r="AW181" s="13" t="s">
        <v>35</v>
      </c>
      <c r="AX181" s="13" t="s">
        <v>74</v>
      </c>
      <c r="AY181" s="230" t="s">
        <v>133</v>
      </c>
    </row>
    <row r="182" s="14" customFormat="1">
      <c r="A182" s="14"/>
      <c r="B182" s="231"/>
      <c r="C182" s="232"/>
      <c r="D182" s="221" t="s">
        <v>153</v>
      </c>
      <c r="E182" s="233" t="s">
        <v>19</v>
      </c>
      <c r="F182" s="234" t="s">
        <v>156</v>
      </c>
      <c r="G182" s="232"/>
      <c r="H182" s="235">
        <v>163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153</v>
      </c>
      <c r="AU182" s="241" t="s">
        <v>84</v>
      </c>
      <c r="AV182" s="14" t="s">
        <v>140</v>
      </c>
      <c r="AW182" s="14" t="s">
        <v>35</v>
      </c>
      <c r="AX182" s="14" t="s">
        <v>82</v>
      </c>
      <c r="AY182" s="241" t="s">
        <v>133</v>
      </c>
    </row>
    <row r="183" s="2" customFormat="1">
      <c r="A183" s="40"/>
      <c r="B183" s="41"/>
      <c r="C183" s="206" t="s">
        <v>278</v>
      </c>
      <c r="D183" s="206" t="s">
        <v>135</v>
      </c>
      <c r="E183" s="207" t="s">
        <v>988</v>
      </c>
      <c r="F183" s="208" t="s">
        <v>989</v>
      </c>
      <c r="G183" s="209" t="s">
        <v>160</v>
      </c>
      <c r="H183" s="210">
        <v>128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471</v>
      </c>
      <c r="AT183" s="217" t="s">
        <v>135</v>
      </c>
      <c r="AU183" s="217" t="s">
        <v>84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471</v>
      </c>
      <c r="BM183" s="217" t="s">
        <v>990</v>
      </c>
    </row>
    <row r="184" s="15" customFormat="1">
      <c r="A184" s="15"/>
      <c r="B184" s="242"/>
      <c r="C184" s="243"/>
      <c r="D184" s="221" t="s">
        <v>153</v>
      </c>
      <c r="E184" s="244" t="s">
        <v>19</v>
      </c>
      <c r="F184" s="245" t="s">
        <v>991</v>
      </c>
      <c r="G184" s="243"/>
      <c r="H184" s="244" t="s">
        <v>19</v>
      </c>
      <c r="I184" s="246"/>
      <c r="J184" s="243"/>
      <c r="K184" s="243"/>
      <c r="L184" s="247"/>
      <c r="M184" s="248"/>
      <c r="N184" s="249"/>
      <c r="O184" s="249"/>
      <c r="P184" s="249"/>
      <c r="Q184" s="249"/>
      <c r="R184" s="249"/>
      <c r="S184" s="249"/>
      <c r="T184" s="25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1" t="s">
        <v>153</v>
      </c>
      <c r="AU184" s="251" t="s">
        <v>84</v>
      </c>
      <c r="AV184" s="15" t="s">
        <v>82</v>
      </c>
      <c r="AW184" s="15" t="s">
        <v>35</v>
      </c>
      <c r="AX184" s="15" t="s">
        <v>74</v>
      </c>
      <c r="AY184" s="251" t="s">
        <v>133</v>
      </c>
    </row>
    <row r="185" s="13" customFormat="1">
      <c r="A185" s="13"/>
      <c r="B185" s="219"/>
      <c r="C185" s="220"/>
      <c r="D185" s="221" t="s">
        <v>153</v>
      </c>
      <c r="E185" s="222" t="s">
        <v>19</v>
      </c>
      <c r="F185" s="223" t="s">
        <v>992</v>
      </c>
      <c r="G185" s="220"/>
      <c r="H185" s="224">
        <v>128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153</v>
      </c>
      <c r="AU185" s="230" t="s">
        <v>84</v>
      </c>
      <c r="AV185" s="13" t="s">
        <v>84</v>
      </c>
      <c r="AW185" s="13" t="s">
        <v>35</v>
      </c>
      <c r="AX185" s="13" t="s">
        <v>74</v>
      </c>
      <c r="AY185" s="230" t="s">
        <v>133</v>
      </c>
    </row>
    <row r="186" s="14" customFormat="1">
      <c r="A186" s="14"/>
      <c r="B186" s="231"/>
      <c r="C186" s="232"/>
      <c r="D186" s="221" t="s">
        <v>153</v>
      </c>
      <c r="E186" s="233" t="s">
        <v>19</v>
      </c>
      <c r="F186" s="234" t="s">
        <v>156</v>
      </c>
      <c r="G186" s="232"/>
      <c r="H186" s="235">
        <v>128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153</v>
      </c>
      <c r="AU186" s="241" t="s">
        <v>84</v>
      </c>
      <c r="AV186" s="14" t="s">
        <v>140</v>
      </c>
      <c r="AW186" s="14" t="s">
        <v>35</v>
      </c>
      <c r="AX186" s="14" t="s">
        <v>82</v>
      </c>
      <c r="AY186" s="241" t="s">
        <v>133</v>
      </c>
    </row>
    <row r="187" s="2" customFormat="1">
      <c r="A187" s="40"/>
      <c r="B187" s="41"/>
      <c r="C187" s="206" t="s">
        <v>284</v>
      </c>
      <c r="D187" s="206" t="s">
        <v>135</v>
      </c>
      <c r="E187" s="207" t="s">
        <v>993</v>
      </c>
      <c r="F187" s="208" t="s">
        <v>994</v>
      </c>
      <c r="G187" s="209" t="s">
        <v>176</v>
      </c>
      <c r="H187" s="210">
        <v>16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471</v>
      </c>
      <c r="AT187" s="217" t="s">
        <v>135</v>
      </c>
      <c r="AU187" s="217" t="s">
        <v>84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471</v>
      </c>
      <c r="BM187" s="217" t="s">
        <v>995</v>
      </c>
    </row>
    <row r="188" s="15" customFormat="1">
      <c r="A188" s="15"/>
      <c r="B188" s="242"/>
      <c r="C188" s="243"/>
      <c r="D188" s="221" t="s">
        <v>153</v>
      </c>
      <c r="E188" s="244" t="s">
        <v>19</v>
      </c>
      <c r="F188" s="245" t="s">
        <v>996</v>
      </c>
      <c r="G188" s="243"/>
      <c r="H188" s="244" t="s">
        <v>19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1" t="s">
        <v>153</v>
      </c>
      <c r="AU188" s="251" t="s">
        <v>84</v>
      </c>
      <c r="AV188" s="15" t="s">
        <v>82</v>
      </c>
      <c r="AW188" s="15" t="s">
        <v>35</v>
      </c>
      <c r="AX188" s="15" t="s">
        <v>74</v>
      </c>
      <c r="AY188" s="251" t="s">
        <v>133</v>
      </c>
    </row>
    <row r="189" s="13" customFormat="1">
      <c r="A189" s="13"/>
      <c r="B189" s="219"/>
      <c r="C189" s="220"/>
      <c r="D189" s="221" t="s">
        <v>153</v>
      </c>
      <c r="E189" s="222" t="s">
        <v>19</v>
      </c>
      <c r="F189" s="223" t="s">
        <v>997</v>
      </c>
      <c r="G189" s="220"/>
      <c r="H189" s="224">
        <v>8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153</v>
      </c>
      <c r="AU189" s="230" t="s">
        <v>84</v>
      </c>
      <c r="AV189" s="13" t="s">
        <v>84</v>
      </c>
      <c r="AW189" s="13" t="s">
        <v>35</v>
      </c>
      <c r="AX189" s="13" t="s">
        <v>74</v>
      </c>
      <c r="AY189" s="230" t="s">
        <v>133</v>
      </c>
    </row>
    <row r="190" s="15" customFormat="1">
      <c r="A190" s="15"/>
      <c r="B190" s="242"/>
      <c r="C190" s="243"/>
      <c r="D190" s="221" t="s">
        <v>153</v>
      </c>
      <c r="E190" s="244" t="s">
        <v>19</v>
      </c>
      <c r="F190" s="245" t="s">
        <v>998</v>
      </c>
      <c r="G190" s="243"/>
      <c r="H190" s="244" t="s">
        <v>19</v>
      </c>
      <c r="I190" s="246"/>
      <c r="J190" s="243"/>
      <c r="K190" s="243"/>
      <c r="L190" s="247"/>
      <c r="M190" s="248"/>
      <c r="N190" s="249"/>
      <c r="O190" s="249"/>
      <c r="P190" s="249"/>
      <c r="Q190" s="249"/>
      <c r="R190" s="249"/>
      <c r="S190" s="249"/>
      <c r="T190" s="25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1" t="s">
        <v>153</v>
      </c>
      <c r="AU190" s="251" t="s">
        <v>84</v>
      </c>
      <c r="AV190" s="15" t="s">
        <v>82</v>
      </c>
      <c r="AW190" s="15" t="s">
        <v>35</v>
      </c>
      <c r="AX190" s="15" t="s">
        <v>74</v>
      </c>
      <c r="AY190" s="251" t="s">
        <v>133</v>
      </c>
    </row>
    <row r="191" s="13" customFormat="1">
      <c r="A191" s="13"/>
      <c r="B191" s="219"/>
      <c r="C191" s="220"/>
      <c r="D191" s="221" t="s">
        <v>153</v>
      </c>
      <c r="E191" s="222" t="s">
        <v>19</v>
      </c>
      <c r="F191" s="223" t="s">
        <v>997</v>
      </c>
      <c r="G191" s="220"/>
      <c r="H191" s="224">
        <v>8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153</v>
      </c>
      <c r="AU191" s="230" t="s">
        <v>84</v>
      </c>
      <c r="AV191" s="13" t="s">
        <v>84</v>
      </c>
      <c r="AW191" s="13" t="s">
        <v>35</v>
      </c>
      <c r="AX191" s="13" t="s">
        <v>74</v>
      </c>
      <c r="AY191" s="230" t="s">
        <v>133</v>
      </c>
    </row>
    <row r="192" s="14" customFormat="1">
      <c r="A192" s="14"/>
      <c r="B192" s="231"/>
      <c r="C192" s="232"/>
      <c r="D192" s="221" t="s">
        <v>153</v>
      </c>
      <c r="E192" s="233" t="s">
        <v>19</v>
      </c>
      <c r="F192" s="234" t="s">
        <v>156</v>
      </c>
      <c r="G192" s="232"/>
      <c r="H192" s="235">
        <v>16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153</v>
      </c>
      <c r="AU192" s="241" t="s">
        <v>84</v>
      </c>
      <c r="AV192" s="14" t="s">
        <v>140</v>
      </c>
      <c r="AW192" s="14" t="s">
        <v>35</v>
      </c>
      <c r="AX192" s="14" t="s">
        <v>82</v>
      </c>
      <c r="AY192" s="241" t="s">
        <v>133</v>
      </c>
    </row>
    <row r="193" s="2" customFormat="1">
      <c r="A193" s="40"/>
      <c r="B193" s="41"/>
      <c r="C193" s="206" t="s">
        <v>291</v>
      </c>
      <c r="D193" s="206" t="s">
        <v>135</v>
      </c>
      <c r="E193" s="207" t="s">
        <v>999</v>
      </c>
      <c r="F193" s="208" t="s">
        <v>1000</v>
      </c>
      <c r="G193" s="209" t="s">
        <v>160</v>
      </c>
      <c r="H193" s="210">
        <v>714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471</v>
      </c>
      <c r="AT193" s="217" t="s">
        <v>135</v>
      </c>
      <c r="AU193" s="217" t="s">
        <v>84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471</v>
      </c>
      <c r="BM193" s="217" t="s">
        <v>1001</v>
      </c>
    </row>
    <row r="194" s="15" customFormat="1">
      <c r="A194" s="15"/>
      <c r="B194" s="242"/>
      <c r="C194" s="243"/>
      <c r="D194" s="221" t="s">
        <v>153</v>
      </c>
      <c r="E194" s="244" t="s">
        <v>19</v>
      </c>
      <c r="F194" s="245" t="s">
        <v>1002</v>
      </c>
      <c r="G194" s="243"/>
      <c r="H194" s="244" t="s">
        <v>19</v>
      </c>
      <c r="I194" s="246"/>
      <c r="J194" s="243"/>
      <c r="K194" s="243"/>
      <c r="L194" s="247"/>
      <c r="M194" s="248"/>
      <c r="N194" s="249"/>
      <c r="O194" s="249"/>
      <c r="P194" s="249"/>
      <c r="Q194" s="249"/>
      <c r="R194" s="249"/>
      <c r="S194" s="249"/>
      <c r="T194" s="25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1" t="s">
        <v>153</v>
      </c>
      <c r="AU194" s="251" t="s">
        <v>84</v>
      </c>
      <c r="AV194" s="15" t="s">
        <v>82</v>
      </c>
      <c r="AW194" s="15" t="s">
        <v>35</v>
      </c>
      <c r="AX194" s="15" t="s">
        <v>74</v>
      </c>
      <c r="AY194" s="251" t="s">
        <v>133</v>
      </c>
    </row>
    <row r="195" s="13" customFormat="1">
      <c r="A195" s="13"/>
      <c r="B195" s="219"/>
      <c r="C195" s="220"/>
      <c r="D195" s="221" t="s">
        <v>153</v>
      </c>
      <c r="E195" s="222" t="s">
        <v>19</v>
      </c>
      <c r="F195" s="223" t="s">
        <v>1003</v>
      </c>
      <c r="G195" s="220"/>
      <c r="H195" s="224">
        <v>714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153</v>
      </c>
      <c r="AU195" s="230" t="s">
        <v>84</v>
      </c>
      <c r="AV195" s="13" t="s">
        <v>84</v>
      </c>
      <c r="AW195" s="13" t="s">
        <v>35</v>
      </c>
      <c r="AX195" s="13" t="s">
        <v>74</v>
      </c>
      <c r="AY195" s="230" t="s">
        <v>133</v>
      </c>
    </row>
    <row r="196" s="14" customFormat="1">
      <c r="A196" s="14"/>
      <c r="B196" s="231"/>
      <c r="C196" s="232"/>
      <c r="D196" s="221" t="s">
        <v>153</v>
      </c>
      <c r="E196" s="233" t="s">
        <v>19</v>
      </c>
      <c r="F196" s="234" t="s">
        <v>156</v>
      </c>
      <c r="G196" s="232"/>
      <c r="H196" s="235">
        <v>714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1" t="s">
        <v>153</v>
      </c>
      <c r="AU196" s="241" t="s">
        <v>84</v>
      </c>
      <c r="AV196" s="14" t="s">
        <v>140</v>
      </c>
      <c r="AW196" s="14" t="s">
        <v>35</v>
      </c>
      <c r="AX196" s="14" t="s">
        <v>82</v>
      </c>
      <c r="AY196" s="241" t="s">
        <v>133</v>
      </c>
    </row>
    <row r="197" s="2" customFormat="1" ht="21.75" customHeight="1">
      <c r="A197" s="40"/>
      <c r="B197" s="41"/>
      <c r="C197" s="206" t="s">
        <v>295</v>
      </c>
      <c r="D197" s="206" t="s">
        <v>135</v>
      </c>
      <c r="E197" s="207" t="s">
        <v>1004</v>
      </c>
      <c r="F197" s="208" t="s">
        <v>1005</v>
      </c>
      <c r="G197" s="209" t="s">
        <v>160</v>
      </c>
      <c r="H197" s="210">
        <v>784.29999999999995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471</v>
      </c>
      <c r="AT197" s="217" t="s">
        <v>135</v>
      </c>
      <c r="AU197" s="217" t="s">
        <v>84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471</v>
      </c>
      <c r="BM197" s="217" t="s">
        <v>1006</v>
      </c>
    </row>
    <row r="198" s="15" customFormat="1">
      <c r="A198" s="15"/>
      <c r="B198" s="242"/>
      <c r="C198" s="243"/>
      <c r="D198" s="221" t="s">
        <v>153</v>
      </c>
      <c r="E198" s="244" t="s">
        <v>19</v>
      </c>
      <c r="F198" s="245" t="s">
        <v>1007</v>
      </c>
      <c r="G198" s="243"/>
      <c r="H198" s="244" t="s">
        <v>19</v>
      </c>
      <c r="I198" s="246"/>
      <c r="J198" s="243"/>
      <c r="K198" s="243"/>
      <c r="L198" s="247"/>
      <c r="M198" s="248"/>
      <c r="N198" s="249"/>
      <c r="O198" s="249"/>
      <c r="P198" s="249"/>
      <c r="Q198" s="249"/>
      <c r="R198" s="249"/>
      <c r="S198" s="249"/>
      <c r="T198" s="25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1" t="s">
        <v>153</v>
      </c>
      <c r="AU198" s="251" t="s">
        <v>84</v>
      </c>
      <c r="AV198" s="15" t="s">
        <v>82</v>
      </c>
      <c r="AW198" s="15" t="s">
        <v>35</v>
      </c>
      <c r="AX198" s="15" t="s">
        <v>74</v>
      </c>
      <c r="AY198" s="251" t="s">
        <v>133</v>
      </c>
    </row>
    <row r="199" s="13" customFormat="1">
      <c r="A199" s="13"/>
      <c r="B199" s="219"/>
      <c r="C199" s="220"/>
      <c r="D199" s="221" t="s">
        <v>153</v>
      </c>
      <c r="E199" s="222" t="s">
        <v>19</v>
      </c>
      <c r="F199" s="223" t="s">
        <v>1008</v>
      </c>
      <c r="G199" s="220"/>
      <c r="H199" s="224">
        <v>784.29999999999995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153</v>
      </c>
      <c r="AU199" s="230" t="s">
        <v>84</v>
      </c>
      <c r="AV199" s="13" t="s">
        <v>84</v>
      </c>
      <c r="AW199" s="13" t="s">
        <v>35</v>
      </c>
      <c r="AX199" s="13" t="s">
        <v>74</v>
      </c>
      <c r="AY199" s="230" t="s">
        <v>133</v>
      </c>
    </row>
    <row r="200" s="14" customFormat="1">
      <c r="A200" s="14"/>
      <c r="B200" s="231"/>
      <c r="C200" s="232"/>
      <c r="D200" s="221" t="s">
        <v>153</v>
      </c>
      <c r="E200" s="233" t="s">
        <v>19</v>
      </c>
      <c r="F200" s="234" t="s">
        <v>156</v>
      </c>
      <c r="G200" s="232"/>
      <c r="H200" s="235">
        <v>784.29999999999995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1" t="s">
        <v>153</v>
      </c>
      <c r="AU200" s="241" t="s">
        <v>84</v>
      </c>
      <c r="AV200" s="14" t="s">
        <v>140</v>
      </c>
      <c r="AW200" s="14" t="s">
        <v>35</v>
      </c>
      <c r="AX200" s="14" t="s">
        <v>82</v>
      </c>
      <c r="AY200" s="241" t="s">
        <v>133</v>
      </c>
    </row>
    <row r="201" s="2" customFormat="1" ht="16.5" customHeight="1">
      <c r="A201" s="40"/>
      <c r="B201" s="41"/>
      <c r="C201" s="252" t="s">
        <v>312</v>
      </c>
      <c r="D201" s="252" t="s">
        <v>190</v>
      </c>
      <c r="E201" s="253" t="s">
        <v>1009</v>
      </c>
      <c r="F201" s="254" t="s">
        <v>1010</v>
      </c>
      <c r="G201" s="255" t="s">
        <v>160</v>
      </c>
      <c r="H201" s="256">
        <v>784.29999999999995</v>
      </c>
      <c r="I201" s="257"/>
      <c r="J201" s="258">
        <f>ROUND(I201*H201,2)</f>
        <v>0</v>
      </c>
      <c r="K201" s="254" t="s">
        <v>19</v>
      </c>
      <c r="L201" s="259"/>
      <c r="M201" s="260" t="s">
        <v>19</v>
      </c>
      <c r="N201" s="261" t="s">
        <v>45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964</v>
      </c>
      <c r="AT201" s="217" t="s">
        <v>190</v>
      </c>
      <c r="AU201" s="217" t="s">
        <v>84</v>
      </c>
      <c r="AY201" s="19" t="s">
        <v>133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471</v>
      </c>
      <c r="BM201" s="217" t="s">
        <v>1011</v>
      </c>
    </row>
    <row r="202" s="15" customFormat="1">
      <c r="A202" s="15"/>
      <c r="B202" s="242"/>
      <c r="C202" s="243"/>
      <c r="D202" s="221" t="s">
        <v>153</v>
      </c>
      <c r="E202" s="244" t="s">
        <v>19</v>
      </c>
      <c r="F202" s="245" t="s">
        <v>1012</v>
      </c>
      <c r="G202" s="243"/>
      <c r="H202" s="244" t="s">
        <v>19</v>
      </c>
      <c r="I202" s="246"/>
      <c r="J202" s="243"/>
      <c r="K202" s="243"/>
      <c r="L202" s="247"/>
      <c r="M202" s="248"/>
      <c r="N202" s="249"/>
      <c r="O202" s="249"/>
      <c r="P202" s="249"/>
      <c r="Q202" s="249"/>
      <c r="R202" s="249"/>
      <c r="S202" s="249"/>
      <c r="T202" s="25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1" t="s">
        <v>153</v>
      </c>
      <c r="AU202" s="251" t="s">
        <v>84</v>
      </c>
      <c r="AV202" s="15" t="s">
        <v>82</v>
      </c>
      <c r="AW202" s="15" t="s">
        <v>35</v>
      </c>
      <c r="AX202" s="15" t="s">
        <v>74</v>
      </c>
      <c r="AY202" s="251" t="s">
        <v>133</v>
      </c>
    </row>
    <row r="203" s="13" customFormat="1">
      <c r="A203" s="13"/>
      <c r="B203" s="219"/>
      <c r="C203" s="220"/>
      <c r="D203" s="221" t="s">
        <v>153</v>
      </c>
      <c r="E203" s="222" t="s">
        <v>19</v>
      </c>
      <c r="F203" s="223" t="s">
        <v>1008</v>
      </c>
      <c r="G203" s="220"/>
      <c r="H203" s="224">
        <v>784.29999999999995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153</v>
      </c>
      <c r="AU203" s="230" t="s">
        <v>84</v>
      </c>
      <c r="AV203" s="13" t="s">
        <v>84</v>
      </c>
      <c r="AW203" s="13" t="s">
        <v>35</v>
      </c>
      <c r="AX203" s="13" t="s">
        <v>74</v>
      </c>
      <c r="AY203" s="230" t="s">
        <v>133</v>
      </c>
    </row>
    <row r="204" s="14" customFormat="1">
      <c r="A204" s="14"/>
      <c r="B204" s="231"/>
      <c r="C204" s="232"/>
      <c r="D204" s="221" t="s">
        <v>153</v>
      </c>
      <c r="E204" s="233" t="s">
        <v>19</v>
      </c>
      <c r="F204" s="234" t="s">
        <v>156</v>
      </c>
      <c r="G204" s="232"/>
      <c r="H204" s="235">
        <v>784.29999999999995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153</v>
      </c>
      <c r="AU204" s="241" t="s">
        <v>84</v>
      </c>
      <c r="AV204" s="14" t="s">
        <v>140</v>
      </c>
      <c r="AW204" s="14" t="s">
        <v>35</v>
      </c>
      <c r="AX204" s="14" t="s">
        <v>82</v>
      </c>
      <c r="AY204" s="241" t="s">
        <v>133</v>
      </c>
    </row>
    <row r="205" s="2" customFormat="1" ht="21.75" customHeight="1">
      <c r="A205" s="40"/>
      <c r="B205" s="41"/>
      <c r="C205" s="206" t="s">
        <v>318</v>
      </c>
      <c r="D205" s="206" t="s">
        <v>135</v>
      </c>
      <c r="E205" s="207" t="s">
        <v>1013</v>
      </c>
      <c r="F205" s="208" t="s">
        <v>1014</v>
      </c>
      <c r="G205" s="209" t="s">
        <v>160</v>
      </c>
      <c r="H205" s="210">
        <v>128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471</v>
      </c>
      <c r="AT205" s="217" t="s">
        <v>135</v>
      </c>
      <c r="AU205" s="217" t="s">
        <v>84</v>
      </c>
      <c r="AY205" s="19" t="s">
        <v>133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471</v>
      </c>
      <c r="BM205" s="217" t="s">
        <v>1015</v>
      </c>
    </row>
    <row r="206" s="15" customFormat="1">
      <c r="A206" s="15"/>
      <c r="B206" s="242"/>
      <c r="C206" s="243"/>
      <c r="D206" s="221" t="s">
        <v>153</v>
      </c>
      <c r="E206" s="244" t="s">
        <v>19</v>
      </c>
      <c r="F206" s="245" t="s">
        <v>1014</v>
      </c>
      <c r="G206" s="243"/>
      <c r="H206" s="244" t="s">
        <v>19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1" t="s">
        <v>153</v>
      </c>
      <c r="AU206" s="251" t="s">
        <v>84</v>
      </c>
      <c r="AV206" s="15" t="s">
        <v>82</v>
      </c>
      <c r="AW206" s="15" t="s">
        <v>35</v>
      </c>
      <c r="AX206" s="15" t="s">
        <v>74</v>
      </c>
      <c r="AY206" s="251" t="s">
        <v>133</v>
      </c>
    </row>
    <row r="207" s="15" customFormat="1">
      <c r="A207" s="15"/>
      <c r="B207" s="242"/>
      <c r="C207" s="243"/>
      <c r="D207" s="221" t="s">
        <v>153</v>
      </c>
      <c r="E207" s="244" t="s">
        <v>19</v>
      </c>
      <c r="F207" s="245" t="s">
        <v>1016</v>
      </c>
      <c r="G207" s="243"/>
      <c r="H207" s="244" t="s">
        <v>19</v>
      </c>
      <c r="I207" s="246"/>
      <c r="J207" s="243"/>
      <c r="K207" s="243"/>
      <c r="L207" s="247"/>
      <c r="M207" s="248"/>
      <c r="N207" s="249"/>
      <c r="O207" s="249"/>
      <c r="P207" s="249"/>
      <c r="Q207" s="249"/>
      <c r="R207" s="249"/>
      <c r="S207" s="249"/>
      <c r="T207" s="25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1" t="s">
        <v>153</v>
      </c>
      <c r="AU207" s="251" t="s">
        <v>84</v>
      </c>
      <c r="AV207" s="15" t="s">
        <v>82</v>
      </c>
      <c r="AW207" s="15" t="s">
        <v>35</v>
      </c>
      <c r="AX207" s="15" t="s">
        <v>74</v>
      </c>
      <c r="AY207" s="251" t="s">
        <v>133</v>
      </c>
    </row>
    <row r="208" s="13" customFormat="1">
      <c r="A208" s="13"/>
      <c r="B208" s="219"/>
      <c r="C208" s="220"/>
      <c r="D208" s="221" t="s">
        <v>153</v>
      </c>
      <c r="E208" s="222" t="s">
        <v>19</v>
      </c>
      <c r="F208" s="223" t="s">
        <v>992</v>
      </c>
      <c r="G208" s="220"/>
      <c r="H208" s="224">
        <v>128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153</v>
      </c>
      <c r="AU208" s="230" t="s">
        <v>84</v>
      </c>
      <c r="AV208" s="13" t="s">
        <v>84</v>
      </c>
      <c r="AW208" s="13" t="s">
        <v>35</v>
      </c>
      <c r="AX208" s="13" t="s">
        <v>74</v>
      </c>
      <c r="AY208" s="230" t="s">
        <v>133</v>
      </c>
    </row>
    <row r="209" s="14" customFormat="1">
      <c r="A209" s="14"/>
      <c r="B209" s="231"/>
      <c r="C209" s="232"/>
      <c r="D209" s="221" t="s">
        <v>153</v>
      </c>
      <c r="E209" s="233" t="s">
        <v>19</v>
      </c>
      <c r="F209" s="234" t="s">
        <v>156</v>
      </c>
      <c r="G209" s="232"/>
      <c r="H209" s="235">
        <v>128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153</v>
      </c>
      <c r="AU209" s="241" t="s">
        <v>84</v>
      </c>
      <c r="AV209" s="14" t="s">
        <v>140</v>
      </c>
      <c r="AW209" s="14" t="s">
        <v>35</v>
      </c>
      <c r="AX209" s="14" t="s">
        <v>82</v>
      </c>
      <c r="AY209" s="241" t="s">
        <v>133</v>
      </c>
    </row>
    <row r="210" s="2" customFormat="1" ht="16.5" customHeight="1">
      <c r="A210" s="40"/>
      <c r="B210" s="41"/>
      <c r="C210" s="252" t="s">
        <v>322</v>
      </c>
      <c r="D210" s="252" t="s">
        <v>190</v>
      </c>
      <c r="E210" s="253" t="s">
        <v>1017</v>
      </c>
      <c r="F210" s="254" t="s">
        <v>1018</v>
      </c>
      <c r="G210" s="255" t="s">
        <v>160</v>
      </c>
      <c r="H210" s="256">
        <v>128</v>
      </c>
      <c r="I210" s="257"/>
      <c r="J210" s="258">
        <f>ROUND(I210*H210,2)</f>
        <v>0</v>
      </c>
      <c r="K210" s="254" t="s">
        <v>19</v>
      </c>
      <c r="L210" s="259"/>
      <c r="M210" s="260" t="s">
        <v>19</v>
      </c>
      <c r="N210" s="261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964</v>
      </c>
      <c r="AT210" s="217" t="s">
        <v>190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471</v>
      </c>
      <c r="BM210" s="217" t="s">
        <v>1019</v>
      </c>
    </row>
    <row r="211" s="15" customFormat="1">
      <c r="A211" s="15"/>
      <c r="B211" s="242"/>
      <c r="C211" s="243"/>
      <c r="D211" s="221" t="s">
        <v>153</v>
      </c>
      <c r="E211" s="244" t="s">
        <v>19</v>
      </c>
      <c r="F211" s="245" t="s">
        <v>1020</v>
      </c>
      <c r="G211" s="243"/>
      <c r="H211" s="244" t="s">
        <v>19</v>
      </c>
      <c r="I211" s="246"/>
      <c r="J211" s="243"/>
      <c r="K211" s="243"/>
      <c r="L211" s="247"/>
      <c r="M211" s="248"/>
      <c r="N211" s="249"/>
      <c r="O211" s="249"/>
      <c r="P211" s="249"/>
      <c r="Q211" s="249"/>
      <c r="R211" s="249"/>
      <c r="S211" s="249"/>
      <c r="T211" s="25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1" t="s">
        <v>153</v>
      </c>
      <c r="AU211" s="251" t="s">
        <v>84</v>
      </c>
      <c r="AV211" s="15" t="s">
        <v>82</v>
      </c>
      <c r="AW211" s="15" t="s">
        <v>35</v>
      </c>
      <c r="AX211" s="15" t="s">
        <v>74</v>
      </c>
      <c r="AY211" s="251" t="s">
        <v>133</v>
      </c>
    </row>
    <row r="212" s="15" customFormat="1">
      <c r="A212" s="15"/>
      <c r="B212" s="242"/>
      <c r="C212" s="243"/>
      <c r="D212" s="221" t="s">
        <v>153</v>
      </c>
      <c r="E212" s="244" t="s">
        <v>19</v>
      </c>
      <c r="F212" s="245" t="s">
        <v>1021</v>
      </c>
      <c r="G212" s="243"/>
      <c r="H212" s="244" t="s">
        <v>19</v>
      </c>
      <c r="I212" s="246"/>
      <c r="J212" s="243"/>
      <c r="K212" s="243"/>
      <c r="L212" s="247"/>
      <c r="M212" s="248"/>
      <c r="N212" s="249"/>
      <c r="O212" s="249"/>
      <c r="P212" s="249"/>
      <c r="Q212" s="249"/>
      <c r="R212" s="249"/>
      <c r="S212" s="249"/>
      <c r="T212" s="25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1" t="s">
        <v>153</v>
      </c>
      <c r="AU212" s="251" t="s">
        <v>84</v>
      </c>
      <c r="AV212" s="15" t="s">
        <v>82</v>
      </c>
      <c r="AW212" s="15" t="s">
        <v>35</v>
      </c>
      <c r="AX212" s="15" t="s">
        <v>74</v>
      </c>
      <c r="AY212" s="251" t="s">
        <v>133</v>
      </c>
    </row>
    <row r="213" s="13" customFormat="1">
      <c r="A213" s="13"/>
      <c r="B213" s="219"/>
      <c r="C213" s="220"/>
      <c r="D213" s="221" t="s">
        <v>153</v>
      </c>
      <c r="E213" s="222" t="s">
        <v>19</v>
      </c>
      <c r="F213" s="223" t="s">
        <v>992</v>
      </c>
      <c r="G213" s="220"/>
      <c r="H213" s="224">
        <v>128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153</v>
      </c>
      <c r="AU213" s="230" t="s">
        <v>84</v>
      </c>
      <c r="AV213" s="13" t="s">
        <v>84</v>
      </c>
      <c r="AW213" s="13" t="s">
        <v>35</v>
      </c>
      <c r="AX213" s="13" t="s">
        <v>74</v>
      </c>
      <c r="AY213" s="230" t="s">
        <v>133</v>
      </c>
    </row>
    <row r="214" s="14" customFormat="1">
      <c r="A214" s="14"/>
      <c r="B214" s="231"/>
      <c r="C214" s="232"/>
      <c r="D214" s="221" t="s">
        <v>153</v>
      </c>
      <c r="E214" s="233" t="s">
        <v>19</v>
      </c>
      <c r="F214" s="234" t="s">
        <v>156</v>
      </c>
      <c r="G214" s="232"/>
      <c r="H214" s="235">
        <v>128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153</v>
      </c>
      <c r="AU214" s="241" t="s">
        <v>84</v>
      </c>
      <c r="AV214" s="14" t="s">
        <v>140</v>
      </c>
      <c r="AW214" s="14" t="s">
        <v>35</v>
      </c>
      <c r="AX214" s="14" t="s">
        <v>82</v>
      </c>
      <c r="AY214" s="241" t="s">
        <v>133</v>
      </c>
    </row>
    <row r="215" s="2" customFormat="1">
      <c r="A215" s="40"/>
      <c r="B215" s="41"/>
      <c r="C215" s="206" t="s">
        <v>327</v>
      </c>
      <c r="D215" s="206" t="s">
        <v>135</v>
      </c>
      <c r="E215" s="207" t="s">
        <v>1022</v>
      </c>
      <c r="F215" s="208" t="s">
        <v>1023</v>
      </c>
      <c r="G215" s="209" t="s">
        <v>160</v>
      </c>
      <c r="H215" s="210">
        <v>389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471</v>
      </c>
      <c r="AT215" s="217" t="s">
        <v>135</v>
      </c>
      <c r="AU215" s="217" t="s">
        <v>84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471</v>
      </c>
      <c r="BM215" s="217" t="s">
        <v>1024</v>
      </c>
    </row>
    <row r="216" s="15" customFormat="1">
      <c r="A216" s="15"/>
      <c r="B216" s="242"/>
      <c r="C216" s="243"/>
      <c r="D216" s="221" t="s">
        <v>153</v>
      </c>
      <c r="E216" s="244" t="s">
        <v>19</v>
      </c>
      <c r="F216" s="245" t="s">
        <v>981</v>
      </c>
      <c r="G216" s="243"/>
      <c r="H216" s="244" t="s">
        <v>19</v>
      </c>
      <c r="I216" s="246"/>
      <c r="J216" s="243"/>
      <c r="K216" s="243"/>
      <c r="L216" s="247"/>
      <c r="M216" s="248"/>
      <c r="N216" s="249"/>
      <c r="O216" s="249"/>
      <c r="P216" s="249"/>
      <c r="Q216" s="249"/>
      <c r="R216" s="249"/>
      <c r="S216" s="249"/>
      <c r="T216" s="25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1" t="s">
        <v>153</v>
      </c>
      <c r="AU216" s="251" t="s">
        <v>84</v>
      </c>
      <c r="AV216" s="15" t="s">
        <v>82</v>
      </c>
      <c r="AW216" s="15" t="s">
        <v>35</v>
      </c>
      <c r="AX216" s="15" t="s">
        <v>74</v>
      </c>
      <c r="AY216" s="251" t="s">
        <v>133</v>
      </c>
    </row>
    <row r="217" s="13" customFormat="1">
      <c r="A217" s="13"/>
      <c r="B217" s="219"/>
      <c r="C217" s="220"/>
      <c r="D217" s="221" t="s">
        <v>153</v>
      </c>
      <c r="E217" s="222" t="s">
        <v>19</v>
      </c>
      <c r="F217" s="223" t="s">
        <v>982</v>
      </c>
      <c r="G217" s="220"/>
      <c r="H217" s="224">
        <v>389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153</v>
      </c>
      <c r="AU217" s="230" t="s">
        <v>84</v>
      </c>
      <c r="AV217" s="13" t="s">
        <v>84</v>
      </c>
      <c r="AW217" s="13" t="s">
        <v>35</v>
      </c>
      <c r="AX217" s="13" t="s">
        <v>74</v>
      </c>
      <c r="AY217" s="230" t="s">
        <v>133</v>
      </c>
    </row>
    <row r="218" s="14" customFormat="1">
      <c r="A218" s="14"/>
      <c r="B218" s="231"/>
      <c r="C218" s="232"/>
      <c r="D218" s="221" t="s">
        <v>153</v>
      </c>
      <c r="E218" s="233" t="s">
        <v>19</v>
      </c>
      <c r="F218" s="234" t="s">
        <v>156</v>
      </c>
      <c r="G218" s="232"/>
      <c r="H218" s="235">
        <v>389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153</v>
      </c>
      <c r="AU218" s="241" t="s">
        <v>84</v>
      </c>
      <c r="AV218" s="14" t="s">
        <v>140</v>
      </c>
      <c r="AW218" s="14" t="s">
        <v>35</v>
      </c>
      <c r="AX218" s="14" t="s">
        <v>82</v>
      </c>
      <c r="AY218" s="241" t="s">
        <v>133</v>
      </c>
    </row>
    <row r="219" s="2" customFormat="1">
      <c r="A219" s="40"/>
      <c r="B219" s="41"/>
      <c r="C219" s="206" t="s">
        <v>331</v>
      </c>
      <c r="D219" s="206" t="s">
        <v>135</v>
      </c>
      <c r="E219" s="207" t="s">
        <v>1025</v>
      </c>
      <c r="F219" s="208" t="s">
        <v>1026</v>
      </c>
      <c r="G219" s="209" t="s">
        <v>160</v>
      </c>
      <c r="H219" s="210">
        <v>163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471</v>
      </c>
      <c r="AT219" s="217" t="s">
        <v>135</v>
      </c>
      <c r="AU219" s="217" t="s">
        <v>84</v>
      </c>
      <c r="AY219" s="19" t="s">
        <v>133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471</v>
      </c>
      <c r="BM219" s="217" t="s">
        <v>1027</v>
      </c>
    </row>
    <row r="220" s="15" customFormat="1">
      <c r="A220" s="15"/>
      <c r="B220" s="242"/>
      <c r="C220" s="243"/>
      <c r="D220" s="221" t="s">
        <v>153</v>
      </c>
      <c r="E220" s="244" t="s">
        <v>19</v>
      </c>
      <c r="F220" s="245" t="s">
        <v>1028</v>
      </c>
      <c r="G220" s="243"/>
      <c r="H220" s="244" t="s">
        <v>19</v>
      </c>
      <c r="I220" s="246"/>
      <c r="J220" s="243"/>
      <c r="K220" s="243"/>
      <c r="L220" s="247"/>
      <c r="M220" s="248"/>
      <c r="N220" s="249"/>
      <c r="O220" s="249"/>
      <c r="P220" s="249"/>
      <c r="Q220" s="249"/>
      <c r="R220" s="249"/>
      <c r="S220" s="249"/>
      <c r="T220" s="25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1" t="s">
        <v>153</v>
      </c>
      <c r="AU220" s="251" t="s">
        <v>84</v>
      </c>
      <c r="AV220" s="15" t="s">
        <v>82</v>
      </c>
      <c r="AW220" s="15" t="s">
        <v>35</v>
      </c>
      <c r="AX220" s="15" t="s">
        <v>74</v>
      </c>
      <c r="AY220" s="251" t="s">
        <v>133</v>
      </c>
    </row>
    <row r="221" s="13" customFormat="1">
      <c r="A221" s="13"/>
      <c r="B221" s="219"/>
      <c r="C221" s="220"/>
      <c r="D221" s="221" t="s">
        <v>153</v>
      </c>
      <c r="E221" s="222" t="s">
        <v>19</v>
      </c>
      <c r="F221" s="223" t="s">
        <v>987</v>
      </c>
      <c r="G221" s="220"/>
      <c r="H221" s="224">
        <v>163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153</v>
      </c>
      <c r="AU221" s="230" t="s">
        <v>84</v>
      </c>
      <c r="AV221" s="13" t="s">
        <v>84</v>
      </c>
      <c r="AW221" s="13" t="s">
        <v>35</v>
      </c>
      <c r="AX221" s="13" t="s">
        <v>74</v>
      </c>
      <c r="AY221" s="230" t="s">
        <v>133</v>
      </c>
    </row>
    <row r="222" s="14" customFormat="1">
      <c r="A222" s="14"/>
      <c r="B222" s="231"/>
      <c r="C222" s="232"/>
      <c r="D222" s="221" t="s">
        <v>153</v>
      </c>
      <c r="E222" s="233" t="s">
        <v>19</v>
      </c>
      <c r="F222" s="234" t="s">
        <v>156</v>
      </c>
      <c r="G222" s="232"/>
      <c r="H222" s="235">
        <v>163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1" t="s">
        <v>153</v>
      </c>
      <c r="AU222" s="241" t="s">
        <v>84</v>
      </c>
      <c r="AV222" s="14" t="s">
        <v>140</v>
      </c>
      <c r="AW222" s="14" t="s">
        <v>35</v>
      </c>
      <c r="AX222" s="14" t="s">
        <v>82</v>
      </c>
      <c r="AY222" s="241" t="s">
        <v>133</v>
      </c>
    </row>
    <row r="223" s="2" customFormat="1">
      <c r="A223" s="40"/>
      <c r="B223" s="41"/>
      <c r="C223" s="206" t="s">
        <v>336</v>
      </c>
      <c r="D223" s="206" t="s">
        <v>135</v>
      </c>
      <c r="E223" s="207" t="s">
        <v>1029</v>
      </c>
      <c r="F223" s="208" t="s">
        <v>1030</v>
      </c>
      <c r="G223" s="209" t="s">
        <v>160</v>
      </c>
      <c r="H223" s="210">
        <v>128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471</v>
      </c>
      <c r="AT223" s="217" t="s">
        <v>135</v>
      </c>
      <c r="AU223" s="217" t="s">
        <v>84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471</v>
      </c>
      <c r="BM223" s="217" t="s">
        <v>1031</v>
      </c>
    </row>
    <row r="224" s="15" customFormat="1">
      <c r="A224" s="15"/>
      <c r="B224" s="242"/>
      <c r="C224" s="243"/>
      <c r="D224" s="221" t="s">
        <v>153</v>
      </c>
      <c r="E224" s="244" t="s">
        <v>19</v>
      </c>
      <c r="F224" s="245" t="s">
        <v>991</v>
      </c>
      <c r="G224" s="243"/>
      <c r="H224" s="244" t="s">
        <v>19</v>
      </c>
      <c r="I224" s="246"/>
      <c r="J224" s="243"/>
      <c r="K224" s="243"/>
      <c r="L224" s="247"/>
      <c r="M224" s="248"/>
      <c r="N224" s="249"/>
      <c r="O224" s="249"/>
      <c r="P224" s="249"/>
      <c r="Q224" s="249"/>
      <c r="R224" s="249"/>
      <c r="S224" s="249"/>
      <c r="T224" s="25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1" t="s">
        <v>153</v>
      </c>
      <c r="AU224" s="251" t="s">
        <v>84</v>
      </c>
      <c r="AV224" s="15" t="s">
        <v>82</v>
      </c>
      <c r="AW224" s="15" t="s">
        <v>35</v>
      </c>
      <c r="AX224" s="15" t="s">
        <v>74</v>
      </c>
      <c r="AY224" s="251" t="s">
        <v>133</v>
      </c>
    </row>
    <row r="225" s="13" customFormat="1">
      <c r="A225" s="13"/>
      <c r="B225" s="219"/>
      <c r="C225" s="220"/>
      <c r="D225" s="221" t="s">
        <v>153</v>
      </c>
      <c r="E225" s="222" t="s">
        <v>19</v>
      </c>
      <c r="F225" s="223" t="s">
        <v>992</v>
      </c>
      <c r="G225" s="220"/>
      <c r="H225" s="224">
        <v>128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153</v>
      </c>
      <c r="AU225" s="230" t="s">
        <v>84</v>
      </c>
      <c r="AV225" s="13" t="s">
        <v>84</v>
      </c>
      <c r="AW225" s="13" t="s">
        <v>35</v>
      </c>
      <c r="AX225" s="13" t="s">
        <v>74</v>
      </c>
      <c r="AY225" s="230" t="s">
        <v>133</v>
      </c>
    </row>
    <row r="226" s="14" customFormat="1">
      <c r="A226" s="14"/>
      <c r="B226" s="231"/>
      <c r="C226" s="232"/>
      <c r="D226" s="221" t="s">
        <v>153</v>
      </c>
      <c r="E226" s="233" t="s">
        <v>19</v>
      </c>
      <c r="F226" s="234" t="s">
        <v>156</v>
      </c>
      <c r="G226" s="232"/>
      <c r="H226" s="235">
        <v>128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153</v>
      </c>
      <c r="AU226" s="241" t="s">
        <v>84</v>
      </c>
      <c r="AV226" s="14" t="s">
        <v>140</v>
      </c>
      <c r="AW226" s="14" t="s">
        <v>35</v>
      </c>
      <c r="AX226" s="14" t="s">
        <v>82</v>
      </c>
      <c r="AY226" s="241" t="s">
        <v>133</v>
      </c>
    </row>
    <row r="227" s="12" customFormat="1" ht="25.92" customHeight="1">
      <c r="A227" s="12"/>
      <c r="B227" s="190"/>
      <c r="C227" s="191"/>
      <c r="D227" s="192" t="s">
        <v>73</v>
      </c>
      <c r="E227" s="193" t="s">
        <v>1032</v>
      </c>
      <c r="F227" s="193" t="s">
        <v>1033</v>
      </c>
      <c r="G227" s="191"/>
      <c r="H227" s="191"/>
      <c r="I227" s="194"/>
      <c r="J227" s="195">
        <f>BK227</f>
        <v>0</v>
      </c>
      <c r="K227" s="191"/>
      <c r="L227" s="196"/>
      <c r="M227" s="197"/>
      <c r="N227" s="198"/>
      <c r="O227" s="198"/>
      <c r="P227" s="199">
        <f>P228</f>
        <v>0</v>
      </c>
      <c r="Q227" s="198"/>
      <c r="R227" s="199">
        <f>R228</f>
        <v>0</v>
      </c>
      <c r="S227" s="198"/>
      <c r="T227" s="200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84</v>
      </c>
      <c r="AT227" s="202" t="s">
        <v>73</v>
      </c>
      <c r="AU227" s="202" t="s">
        <v>74</v>
      </c>
      <c r="AY227" s="201" t="s">
        <v>133</v>
      </c>
      <c r="BK227" s="203">
        <f>BK228</f>
        <v>0</v>
      </c>
    </row>
    <row r="228" s="12" customFormat="1" ht="22.8" customHeight="1">
      <c r="A228" s="12"/>
      <c r="B228" s="190"/>
      <c r="C228" s="191"/>
      <c r="D228" s="192" t="s">
        <v>73</v>
      </c>
      <c r="E228" s="204" t="s">
        <v>1034</v>
      </c>
      <c r="F228" s="204" t="s">
        <v>1035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SUM(P229:P252)</f>
        <v>0</v>
      </c>
      <c r="Q228" s="198"/>
      <c r="R228" s="199">
        <f>SUM(R229:R252)</f>
        <v>0</v>
      </c>
      <c r="S228" s="198"/>
      <c r="T228" s="200">
        <f>SUM(T229:T252)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84</v>
      </c>
      <c r="AT228" s="202" t="s">
        <v>73</v>
      </c>
      <c r="AU228" s="202" t="s">
        <v>82</v>
      </c>
      <c r="AY228" s="201" t="s">
        <v>133</v>
      </c>
      <c r="BK228" s="203">
        <f>SUM(BK229:BK252)</f>
        <v>0</v>
      </c>
    </row>
    <row r="229" s="2" customFormat="1" ht="16.5" customHeight="1">
      <c r="A229" s="40"/>
      <c r="B229" s="41"/>
      <c r="C229" s="206" t="s">
        <v>340</v>
      </c>
      <c r="D229" s="206" t="s">
        <v>135</v>
      </c>
      <c r="E229" s="207" t="s">
        <v>1036</v>
      </c>
      <c r="F229" s="208" t="s">
        <v>1037</v>
      </c>
      <c r="G229" s="209" t="s">
        <v>138</v>
      </c>
      <c r="H229" s="210">
        <v>22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222</v>
      </c>
      <c r="AT229" s="217" t="s">
        <v>135</v>
      </c>
      <c r="AU229" s="217" t="s">
        <v>84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222</v>
      </c>
      <c r="BM229" s="217" t="s">
        <v>1038</v>
      </c>
    </row>
    <row r="230" s="15" customFormat="1">
      <c r="A230" s="15"/>
      <c r="B230" s="242"/>
      <c r="C230" s="243"/>
      <c r="D230" s="221" t="s">
        <v>153</v>
      </c>
      <c r="E230" s="244" t="s">
        <v>19</v>
      </c>
      <c r="F230" s="245" t="s">
        <v>1037</v>
      </c>
      <c r="G230" s="243"/>
      <c r="H230" s="244" t="s">
        <v>19</v>
      </c>
      <c r="I230" s="246"/>
      <c r="J230" s="243"/>
      <c r="K230" s="243"/>
      <c r="L230" s="247"/>
      <c r="M230" s="248"/>
      <c r="N230" s="249"/>
      <c r="O230" s="249"/>
      <c r="P230" s="249"/>
      <c r="Q230" s="249"/>
      <c r="R230" s="249"/>
      <c r="S230" s="249"/>
      <c r="T230" s="25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1" t="s">
        <v>153</v>
      </c>
      <c r="AU230" s="251" t="s">
        <v>84</v>
      </c>
      <c r="AV230" s="15" t="s">
        <v>82</v>
      </c>
      <c r="AW230" s="15" t="s">
        <v>35</v>
      </c>
      <c r="AX230" s="15" t="s">
        <v>74</v>
      </c>
      <c r="AY230" s="251" t="s">
        <v>133</v>
      </c>
    </row>
    <row r="231" s="13" customFormat="1">
      <c r="A231" s="13"/>
      <c r="B231" s="219"/>
      <c r="C231" s="220"/>
      <c r="D231" s="221" t="s">
        <v>153</v>
      </c>
      <c r="E231" s="222" t="s">
        <v>19</v>
      </c>
      <c r="F231" s="223" t="s">
        <v>262</v>
      </c>
      <c r="G231" s="220"/>
      <c r="H231" s="224">
        <v>22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153</v>
      </c>
      <c r="AU231" s="230" t="s">
        <v>84</v>
      </c>
      <c r="AV231" s="13" t="s">
        <v>84</v>
      </c>
      <c r="AW231" s="13" t="s">
        <v>35</v>
      </c>
      <c r="AX231" s="13" t="s">
        <v>74</v>
      </c>
      <c r="AY231" s="230" t="s">
        <v>133</v>
      </c>
    </row>
    <row r="232" s="14" customFormat="1">
      <c r="A232" s="14"/>
      <c r="B232" s="231"/>
      <c r="C232" s="232"/>
      <c r="D232" s="221" t="s">
        <v>153</v>
      </c>
      <c r="E232" s="233" t="s">
        <v>19</v>
      </c>
      <c r="F232" s="234" t="s">
        <v>156</v>
      </c>
      <c r="G232" s="232"/>
      <c r="H232" s="235">
        <v>22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1" t="s">
        <v>153</v>
      </c>
      <c r="AU232" s="241" t="s">
        <v>84</v>
      </c>
      <c r="AV232" s="14" t="s">
        <v>140</v>
      </c>
      <c r="AW232" s="14" t="s">
        <v>35</v>
      </c>
      <c r="AX232" s="14" t="s">
        <v>82</v>
      </c>
      <c r="AY232" s="241" t="s">
        <v>133</v>
      </c>
    </row>
    <row r="233" s="2" customFormat="1">
      <c r="A233" s="40"/>
      <c r="B233" s="41"/>
      <c r="C233" s="206" t="s">
        <v>344</v>
      </c>
      <c r="D233" s="206" t="s">
        <v>135</v>
      </c>
      <c r="E233" s="207" t="s">
        <v>1039</v>
      </c>
      <c r="F233" s="208" t="s">
        <v>1040</v>
      </c>
      <c r="G233" s="209" t="s">
        <v>160</v>
      </c>
      <c r="H233" s="210">
        <v>884.39999999999998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222</v>
      </c>
      <c r="AT233" s="217" t="s">
        <v>135</v>
      </c>
      <c r="AU233" s="217" t="s">
        <v>84</v>
      </c>
      <c r="AY233" s="19" t="s">
        <v>133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222</v>
      </c>
      <c r="BM233" s="217" t="s">
        <v>1041</v>
      </c>
    </row>
    <row r="234" s="15" customFormat="1">
      <c r="A234" s="15"/>
      <c r="B234" s="242"/>
      <c r="C234" s="243"/>
      <c r="D234" s="221" t="s">
        <v>153</v>
      </c>
      <c r="E234" s="244" t="s">
        <v>19</v>
      </c>
      <c r="F234" s="245" t="s">
        <v>1042</v>
      </c>
      <c r="G234" s="243"/>
      <c r="H234" s="244" t="s">
        <v>19</v>
      </c>
      <c r="I234" s="246"/>
      <c r="J234" s="243"/>
      <c r="K234" s="243"/>
      <c r="L234" s="247"/>
      <c r="M234" s="248"/>
      <c r="N234" s="249"/>
      <c r="O234" s="249"/>
      <c r="P234" s="249"/>
      <c r="Q234" s="249"/>
      <c r="R234" s="249"/>
      <c r="S234" s="249"/>
      <c r="T234" s="25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1" t="s">
        <v>153</v>
      </c>
      <c r="AU234" s="251" t="s">
        <v>84</v>
      </c>
      <c r="AV234" s="15" t="s">
        <v>82</v>
      </c>
      <c r="AW234" s="15" t="s">
        <v>35</v>
      </c>
      <c r="AX234" s="15" t="s">
        <v>74</v>
      </c>
      <c r="AY234" s="251" t="s">
        <v>133</v>
      </c>
    </row>
    <row r="235" s="13" customFormat="1">
      <c r="A235" s="13"/>
      <c r="B235" s="219"/>
      <c r="C235" s="220"/>
      <c r="D235" s="221" t="s">
        <v>153</v>
      </c>
      <c r="E235" s="222" t="s">
        <v>19</v>
      </c>
      <c r="F235" s="223" t="s">
        <v>1043</v>
      </c>
      <c r="G235" s="220"/>
      <c r="H235" s="224">
        <v>884.39999999999998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153</v>
      </c>
      <c r="AU235" s="230" t="s">
        <v>84</v>
      </c>
      <c r="AV235" s="13" t="s">
        <v>84</v>
      </c>
      <c r="AW235" s="13" t="s">
        <v>35</v>
      </c>
      <c r="AX235" s="13" t="s">
        <v>74</v>
      </c>
      <c r="AY235" s="230" t="s">
        <v>133</v>
      </c>
    </row>
    <row r="236" s="14" customFormat="1">
      <c r="A236" s="14"/>
      <c r="B236" s="231"/>
      <c r="C236" s="232"/>
      <c r="D236" s="221" t="s">
        <v>153</v>
      </c>
      <c r="E236" s="233" t="s">
        <v>19</v>
      </c>
      <c r="F236" s="234" t="s">
        <v>156</v>
      </c>
      <c r="G236" s="232"/>
      <c r="H236" s="235">
        <v>884.39999999999998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153</v>
      </c>
      <c r="AU236" s="241" t="s">
        <v>84</v>
      </c>
      <c r="AV236" s="14" t="s">
        <v>140</v>
      </c>
      <c r="AW236" s="14" t="s">
        <v>35</v>
      </c>
      <c r="AX236" s="14" t="s">
        <v>82</v>
      </c>
      <c r="AY236" s="241" t="s">
        <v>133</v>
      </c>
    </row>
    <row r="237" s="2" customFormat="1" ht="16.5" customHeight="1">
      <c r="A237" s="40"/>
      <c r="B237" s="41"/>
      <c r="C237" s="252" t="s">
        <v>348</v>
      </c>
      <c r="D237" s="252" t="s">
        <v>190</v>
      </c>
      <c r="E237" s="253" t="s">
        <v>1044</v>
      </c>
      <c r="F237" s="254" t="s">
        <v>1045</v>
      </c>
      <c r="G237" s="255" t="s">
        <v>193</v>
      </c>
      <c r="H237" s="256">
        <v>548.32799999999997</v>
      </c>
      <c r="I237" s="257"/>
      <c r="J237" s="258">
        <f>ROUND(I237*H237,2)</f>
        <v>0</v>
      </c>
      <c r="K237" s="254" t="s">
        <v>19</v>
      </c>
      <c r="L237" s="259"/>
      <c r="M237" s="260" t="s">
        <v>19</v>
      </c>
      <c r="N237" s="261" t="s">
        <v>45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322</v>
      </c>
      <c r="AT237" s="217" t="s">
        <v>190</v>
      </c>
      <c r="AU237" s="217" t="s">
        <v>84</v>
      </c>
      <c r="AY237" s="19" t="s">
        <v>133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222</v>
      </c>
      <c r="BM237" s="217" t="s">
        <v>1046</v>
      </c>
    </row>
    <row r="238" s="15" customFormat="1">
      <c r="A238" s="15"/>
      <c r="B238" s="242"/>
      <c r="C238" s="243"/>
      <c r="D238" s="221" t="s">
        <v>153</v>
      </c>
      <c r="E238" s="244" t="s">
        <v>19</v>
      </c>
      <c r="F238" s="245" t="s">
        <v>1047</v>
      </c>
      <c r="G238" s="243"/>
      <c r="H238" s="244" t="s">
        <v>19</v>
      </c>
      <c r="I238" s="246"/>
      <c r="J238" s="243"/>
      <c r="K238" s="243"/>
      <c r="L238" s="247"/>
      <c r="M238" s="248"/>
      <c r="N238" s="249"/>
      <c r="O238" s="249"/>
      <c r="P238" s="249"/>
      <c r="Q238" s="249"/>
      <c r="R238" s="249"/>
      <c r="S238" s="249"/>
      <c r="T238" s="25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1" t="s">
        <v>153</v>
      </c>
      <c r="AU238" s="251" t="s">
        <v>84</v>
      </c>
      <c r="AV238" s="15" t="s">
        <v>82</v>
      </c>
      <c r="AW238" s="15" t="s">
        <v>35</v>
      </c>
      <c r="AX238" s="15" t="s">
        <v>74</v>
      </c>
      <c r="AY238" s="251" t="s">
        <v>133</v>
      </c>
    </row>
    <row r="239" s="13" customFormat="1">
      <c r="A239" s="13"/>
      <c r="B239" s="219"/>
      <c r="C239" s="220"/>
      <c r="D239" s="221" t="s">
        <v>153</v>
      </c>
      <c r="E239" s="222" t="s">
        <v>19</v>
      </c>
      <c r="F239" s="223" t="s">
        <v>1048</v>
      </c>
      <c r="G239" s="220"/>
      <c r="H239" s="224">
        <v>548.32799999999997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153</v>
      </c>
      <c r="AU239" s="230" t="s">
        <v>84</v>
      </c>
      <c r="AV239" s="13" t="s">
        <v>84</v>
      </c>
      <c r="AW239" s="13" t="s">
        <v>35</v>
      </c>
      <c r="AX239" s="13" t="s">
        <v>74</v>
      </c>
      <c r="AY239" s="230" t="s">
        <v>133</v>
      </c>
    </row>
    <row r="240" s="14" customFormat="1">
      <c r="A240" s="14"/>
      <c r="B240" s="231"/>
      <c r="C240" s="232"/>
      <c r="D240" s="221" t="s">
        <v>153</v>
      </c>
      <c r="E240" s="233" t="s">
        <v>19</v>
      </c>
      <c r="F240" s="234" t="s">
        <v>156</v>
      </c>
      <c r="G240" s="232"/>
      <c r="H240" s="235">
        <v>548.32799999999997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153</v>
      </c>
      <c r="AU240" s="241" t="s">
        <v>84</v>
      </c>
      <c r="AV240" s="14" t="s">
        <v>140</v>
      </c>
      <c r="AW240" s="14" t="s">
        <v>35</v>
      </c>
      <c r="AX240" s="14" t="s">
        <v>82</v>
      </c>
      <c r="AY240" s="241" t="s">
        <v>133</v>
      </c>
    </row>
    <row r="241" s="2" customFormat="1">
      <c r="A241" s="40"/>
      <c r="B241" s="41"/>
      <c r="C241" s="206" t="s">
        <v>352</v>
      </c>
      <c r="D241" s="206" t="s">
        <v>135</v>
      </c>
      <c r="E241" s="207" t="s">
        <v>1049</v>
      </c>
      <c r="F241" s="208" t="s">
        <v>1050</v>
      </c>
      <c r="G241" s="209" t="s">
        <v>138</v>
      </c>
      <c r="H241" s="210">
        <v>30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222</v>
      </c>
      <c r="AT241" s="217" t="s">
        <v>135</v>
      </c>
      <c r="AU241" s="217" t="s">
        <v>84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222</v>
      </c>
      <c r="BM241" s="217" t="s">
        <v>1051</v>
      </c>
    </row>
    <row r="242" s="13" customFormat="1">
      <c r="A242" s="13"/>
      <c r="B242" s="219"/>
      <c r="C242" s="220"/>
      <c r="D242" s="221" t="s">
        <v>153</v>
      </c>
      <c r="E242" s="222" t="s">
        <v>19</v>
      </c>
      <c r="F242" s="223" t="s">
        <v>312</v>
      </c>
      <c r="G242" s="220"/>
      <c r="H242" s="224">
        <v>30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153</v>
      </c>
      <c r="AU242" s="230" t="s">
        <v>84</v>
      </c>
      <c r="AV242" s="13" t="s">
        <v>84</v>
      </c>
      <c r="AW242" s="13" t="s">
        <v>35</v>
      </c>
      <c r="AX242" s="13" t="s">
        <v>74</v>
      </c>
      <c r="AY242" s="230" t="s">
        <v>133</v>
      </c>
    </row>
    <row r="243" s="14" customFormat="1">
      <c r="A243" s="14"/>
      <c r="B243" s="231"/>
      <c r="C243" s="232"/>
      <c r="D243" s="221" t="s">
        <v>153</v>
      </c>
      <c r="E243" s="233" t="s">
        <v>19</v>
      </c>
      <c r="F243" s="234" t="s">
        <v>156</v>
      </c>
      <c r="G243" s="232"/>
      <c r="H243" s="235">
        <v>30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1" t="s">
        <v>153</v>
      </c>
      <c r="AU243" s="241" t="s">
        <v>84</v>
      </c>
      <c r="AV243" s="14" t="s">
        <v>140</v>
      </c>
      <c r="AW243" s="14" t="s">
        <v>35</v>
      </c>
      <c r="AX243" s="14" t="s">
        <v>82</v>
      </c>
      <c r="AY243" s="241" t="s">
        <v>133</v>
      </c>
    </row>
    <row r="244" s="2" customFormat="1" ht="16.5" customHeight="1">
      <c r="A244" s="40"/>
      <c r="B244" s="41"/>
      <c r="C244" s="252" t="s">
        <v>356</v>
      </c>
      <c r="D244" s="252" t="s">
        <v>190</v>
      </c>
      <c r="E244" s="253" t="s">
        <v>1052</v>
      </c>
      <c r="F244" s="254" t="s">
        <v>1053</v>
      </c>
      <c r="G244" s="255" t="s">
        <v>138</v>
      </c>
      <c r="H244" s="256">
        <v>30</v>
      </c>
      <c r="I244" s="257"/>
      <c r="J244" s="258">
        <f>ROUND(I244*H244,2)</f>
        <v>0</v>
      </c>
      <c r="K244" s="254" t="s">
        <v>19</v>
      </c>
      <c r="L244" s="259"/>
      <c r="M244" s="260" t="s">
        <v>19</v>
      </c>
      <c r="N244" s="261" t="s">
        <v>45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322</v>
      </c>
      <c r="AT244" s="217" t="s">
        <v>190</v>
      </c>
      <c r="AU244" s="217" t="s">
        <v>84</v>
      </c>
      <c r="AY244" s="19" t="s">
        <v>133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222</v>
      </c>
      <c r="BM244" s="217" t="s">
        <v>1054</v>
      </c>
    </row>
    <row r="245" s="13" customFormat="1">
      <c r="A245" s="13"/>
      <c r="B245" s="219"/>
      <c r="C245" s="220"/>
      <c r="D245" s="221" t="s">
        <v>153</v>
      </c>
      <c r="E245" s="222" t="s">
        <v>19</v>
      </c>
      <c r="F245" s="223" t="s">
        <v>312</v>
      </c>
      <c r="G245" s="220"/>
      <c r="H245" s="224">
        <v>30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153</v>
      </c>
      <c r="AU245" s="230" t="s">
        <v>84</v>
      </c>
      <c r="AV245" s="13" t="s">
        <v>84</v>
      </c>
      <c r="AW245" s="13" t="s">
        <v>35</v>
      </c>
      <c r="AX245" s="13" t="s">
        <v>74</v>
      </c>
      <c r="AY245" s="230" t="s">
        <v>133</v>
      </c>
    </row>
    <row r="246" s="14" customFormat="1">
      <c r="A246" s="14"/>
      <c r="B246" s="231"/>
      <c r="C246" s="232"/>
      <c r="D246" s="221" t="s">
        <v>153</v>
      </c>
      <c r="E246" s="233" t="s">
        <v>19</v>
      </c>
      <c r="F246" s="234" t="s">
        <v>156</v>
      </c>
      <c r="G246" s="232"/>
      <c r="H246" s="235">
        <v>30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153</v>
      </c>
      <c r="AU246" s="241" t="s">
        <v>84</v>
      </c>
      <c r="AV246" s="14" t="s">
        <v>140</v>
      </c>
      <c r="AW246" s="14" t="s">
        <v>35</v>
      </c>
      <c r="AX246" s="14" t="s">
        <v>82</v>
      </c>
      <c r="AY246" s="241" t="s">
        <v>133</v>
      </c>
    </row>
    <row r="247" s="2" customFormat="1" ht="16.5" customHeight="1">
      <c r="A247" s="40"/>
      <c r="B247" s="41"/>
      <c r="C247" s="206" t="s">
        <v>360</v>
      </c>
      <c r="D247" s="206" t="s">
        <v>135</v>
      </c>
      <c r="E247" s="207" t="s">
        <v>1055</v>
      </c>
      <c r="F247" s="208" t="s">
        <v>1056</v>
      </c>
      <c r="G247" s="209" t="s">
        <v>138</v>
      </c>
      <c r="H247" s="210">
        <v>30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45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222</v>
      </c>
      <c r="AT247" s="217" t="s">
        <v>135</v>
      </c>
      <c r="AU247" s="217" t="s">
        <v>84</v>
      </c>
      <c r="AY247" s="19" t="s">
        <v>133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222</v>
      </c>
      <c r="BM247" s="217" t="s">
        <v>1057</v>
      </c>
    </row>
    <row r="248" s="13" customFormat="1">
      <c r="A248" s="13"/>
      <c r="B248" s="219"/>
      <c r="C248" s="220"/>
      <c r="D248" s="221" t="s">
        <v>153</v>
      </c>
      <c r="E248" s="222" t="s">
        <v>19</v>
      </c>
      <c r="F248" s="223" t="s">
        <v>312</v>
      </c>
      <c r="G248" s="220"/>
      <c r="H248" s="224">
        <v>30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153</v>
      </c>
      <c r="AU248" s="230" t="s">
        <v>84</v>
      </c>
      <c r="AV248" s="13" t="s">
        <v>84</v>
      </c>
      <c r="AW248" s="13" t="s">
        <v>35</v>
      </c>
      <c r="AX248" s="13" t="s">
        <v>74</v>
      </c>
      <c r="AY248" s="230" t="s">
        <v>133</v>
      </c>
    </row>
    <row r="249" s="14" customFormat="1">
      <c r="A249" s="14"/>
      <c r="B249" s="231"/>
      <c r="C249" s="232"/>
      <c r="D249" s="221" t="s">
        <v>153</v>
      </c>
      <c r="E249" s="233" t="s">
        <v>19</v>
      </c>
      <c r="F249" s="234" t="s">
        <v>156</v>
      </c>
      <c r="G249" s="232"/>
      <c r="H249" s="235">
        <v>30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153</v>
      </c>
      <c r="AU249" s="241" t="s">
        <v>84</v>
      </c>
      <c r="AV249" s="14" t="s">
        <v>140</v>
      </c>
      <c r="AW249" s="14" t="s">
        <v>35</v>
      </c>
      <c r="AX249" s="14" t="s">
        <v>82</v>
      </c>
      <c r="AY249" s="241" t="s">
        <v>133</v>
      </c>
    </row>
    <row r="250" s="2" customFormat="1" ht="16.5" customHeight="1">
      <c r="A250" s="40"/>
      <c r="B250" s="41"/>
      <c r="C250" s="252" t="s">
        <v>364</v>
      </c>
      <c r="D250" s="252" t="s">
        <v>190</v>
      </c>
      <c r="E250" s="253" t="s">
        <v>1058</v>
      </c>
      <c r="F250" s="254" t="s">
        <v>1059</v>
      </c>
      <c r="G250" s="255" t="s">
        <v>138</v>
      </c>
      <c r="H250" s="256">
        <v>30</v>
      </c>
      <c r="I250" s="257"/>
      <c r="J250" s="258">
        <f>ROUND(I250*H250,2)</f>
        <v>0</v>
      </c>
      <c r="K250" s="254" t="s">
        <v>19</v>
      </c>
      <c r="L250" s="259"/>
      <c r="M250" s="260" t="s">
        <v>19</v>
      </c>
      <c r="N250" s="261" t="s">
        <v>45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322</v>
      </c>
      <c r="AT250" s="217" t="s">
        <v>190</v>
      </c>
      <c r="AU250" s="217" t="s">
        <v>84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222</v>
      </c>
      <c r="BM250" s="217" t="s">
        <v>1060</v>
      </c>
    </row>
    <row r="251" s="13" customFormat="1">
      <c r="A251" s="13"/>
      <c r="B251" s="219"/>
      <c r="C251" s="220"/>
      <c r="D251" s="221" t="s">
        <v>153</v>
      </c>
      <c r="E251" s="222" t="s">
        <v>19</v>
      </c>
      <c r="F251" s="223" t="s">
        <v>312</v>
      </c>
      <c r="G251" s="220"/>
      <c r="H251" s="224">
        <v>30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153</v>
      </c>
      <c r="AU251" s="230" t="s">
        <v>84</v>
      </c>
      <c r="AV251" s="13" t="s">
        <v>84</v>
      </c>
      <c r="AW251" s="13" t="s">
        <v>35</v>
      </c>
      <c r="AX251" s="13" t="s">
        <v>74</v>
      </c>
      <c r="AY251" s="230" t="s">
        <v>133</v>
      </c>
    </row>
    <row r="252" s="14" customFormat="1">
      <c r="A252" s="14"/>
      <c r="B252" s="231"/>
      <c r="C252" s="232"/>
      <c r="D252" s="221" t="s">
        <v>153</v>
      </c>
      <c r="E252" s="233" t="s">
        <v>19</v>
      </c>
      <c r="F252" s="234" t="s">
        <v>156</v>
      </c>
      <c r="G252" s="232"/>
      <c r="H252" s="235">
        <v>30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153</v>
      </c>
      <c r="AU252" s="241" t="s">
        <v>84</v>
      </c>
      <c r="AV252" s="14" t="s">
        <v>140</v>
      </c>
      <c r="AW252" s="14" t="s">
        <v>35</v>
      </c>
      <c r="AX252" s="14" t="s">
        <v>82</v>
      </c>
      <c r="AY252" s="241" t="s">
        <v>133</v>
      </c>
    </row>
    <row r="253" s="12" customFormat="1" ht="25.92" customHeight="1">
      <c r="A253" s="12"/>
      <c r="B253" s="190"/>
      <c r="C253" s="191"/>
      <c r="D253" s="192" t="s">
        <v>73</v>
      </c>
      <c r="E253" s="193" t="s">
        <v>1061</v>
      </c>
      <c r="F253" s="193" t="s">
        <v>101</v>
      </c>
      <c r="G253" s="191"/>
      <c r="H253" s="191"/>
      <c r="I253" s="194"/>
      <c r="J253" s="195">
        <f>BK253</f>
        <v>0</v>
      </c>
      <c r="K253" s="191"/>
      <c r="L253" s="196"/>
      <c r="M253" s="197"/>
      <c r="N253" s="198"/>
      <c r="O253" s="198"/>
      <c r="P253" s="199">
        <f>SUM(P254:P269)</f>
        <v>0</v>
      </c>
      <c r="Q253" s="198"/>
      <c r="R253" s="199">
        <f>SUM(R254:R269)</f>
        <v>0</v>
      </c>
      <c r="S253" s="198"/>
      <c r="T253" s="200">
        <f>SUM(T254:T269)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157</v>
      </c>
      <c r="AT253" s="202" t="s">
        <v>73</v>
      </c>
      <c r="AU253" s="202" t="s">
        <v>74</v>
      </c>
      <c r="AY253" s="201" t="s">
        <v>133</v>
      </c>
      <c r="BK253" s="203">
        <f>SUM(BK254:BK269)</f>
        <v>0</v>
      </c>
    </row>
    <row r="254" s="2" customFormat="1" ht="16.5" customHeight="1">
      <c r="A254" s="40"/>
      <c r="B254" s="41"/>
      <c r="C254" s="206" t="s">
        <v>368</v>
      </c>
      <c r="D254" s="206" t="s">
        <v>135</v>
      </c>
      <c r="E254" s="207" t="s">
        <v>1062</v>
      </c>
      <c r="F254" s="208" t="s">
        <v>1063</v>
      </c>
      <c r="G254" s="209" t="s">
        <v>469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45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140</v>
      </c>
      <c r="AT254" s="217" t="s">
        <v>135</v>
      </c>
      <c r="AU254" s="217" t="s">
        <v>82</v>
      </c>
      <c r="AY254" s="19" t="s">
        <v>133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82</v>
      </c>
      <c r="BK254" s="218">
        <f>ROUND(I254*H254,2)</f>
        <v>0</v>
      </c>
      <c r="BL254" s="19" t="s">
        <v>140</v>
      </c>
      <c r="BM254" s="217" t="s">
        <v>1064</v>
      </c>
    </row>
    <row r="255" s="15" customFormat="1">
      <c r="A255" s="15"/>
      <c r="B255" s="242"/>
      <c r="C255" s="243"/>
      <c r="D255" s="221" t="s">
        <v>153</v>
      </c>
      <c r="E255" s="244" t="s">
        <v>19</v>
      </c>
      <c r="F255" s="245" t="s">
        <v>1065</v>
      </c>
      <c r="G255" s="243"/>
      <c r="H255" s="244" t="s">
        <v>19</v>
      </c>
      <c r="I255" s="246"/>
      <c r="J255" s="243"/>
      <c r="K255" s="243"/>
      <c r="L255" s="247"/>
      <c r="M255" s="248"/>
      <c r="N255" s="249"/>
      <c r="O255" s="249"/>
      <c r="P255" s="249"/>
      <c r="Q255" s="249"/>
      <c r="R255" s="249"/>
      <c r="S255" s="249"/>
      <c r="T255" s="25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1" t="s">
        <v>153</v>
      </c>
      <c r="AU255" s="251" t="s">
        <v>82</v>
      </c>
      <c r="AV255" s="15" t="s">
        <v>82</v>
      </c>
      <c r="AW255" s="15" t="s">
        <v>35</v>
      </c>
      <c r="AX255" s="15" t="s">
        <v>74</v>
      </c>
      <c r="AY255" s="251" t="s">
        <v>133</v>
      </c>
    </row>
    <row r="256" s="13" customFormat="1">
      <c r="A256" s="13"/>
      <c r="B256" s="219"/>
      <c r="C256" s="220"/>
      <c r="D256" s="221" t="s">
        <v>153</v>
      </c>
      <c r="E256" s="222" t="s">
        <v>19</v>
      </c>
      <c r="F256" s="223" t="s">
        <v>82</v>
      </c>
      <c r="G256" s="220"/>
      <c r="H256" s="224">
        <v>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153</v>
      </c>
      <c r="AU256" s="230" t="s">
        <v>82</v>
      </c>
      <c r="AV256" s="13" t="s">
        <v>84</v>
      </c>
      <c r="AW256" s="13" t="s">
        <v>35</v>
      </c>
      <c r="AX256" s="13" t="s">
        <v>74</v>
      </c>
      <c r="AY256" s="230" t="s">
        <v>133</v>
      </c>
    </row>
    <row r="257" s="14" customFormat="1">
      <c r="A257" s="14"/>
      <c r="B257" s="231"/>
      <c r="C257" s="232"/>
      <c r="D257" s="221" t="s">
        <v>153</v>
      </c>
      <c r="E257" s="233" t="s">
        <v>19</v>
      </c>
      <c r="F257" s="234" t="s">
        <v>156</v>
      </c>
      <c r="G257" s="232"/>
      <c r="H257" s="235">
        <v>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1" t="s">
        <v>153</v>
      </c>
      <c r="AU257" s="241" t="s">
        <v>82</v>
      </c>
      <c r="AV257" s="14" t="s">
        <v>140</v>
      </c>
      <c r="AW257" s="14" t="s">
        <v>35</v>
      </c>
      <c r="AX257" s="14" t="s">
        <v>82</v>
      </c>
      <c r="AY257" s="241" t="s">
        <v>133</v>
      </c>
    </row>
    <row r="258" s="2" customFormat="1" ht="16.5" customHeight="1">
      <c r="A258" s="40"/>
      <c r="B258" s="41"/>
      <c r="C258" s="206" t="s">
        <v>372</v>
      </c>
      <c r="D258" s="206" t="s">
        <v>135</v>
      </c>
      <c r="E258" s="207" t="s">
        <v>1066</v>
      </c>
      <c r="F258" s="208" t="s">
        <v>1067</v>
      </c>
      <c r="G258" s="209" t="s">
        <v>469</v>
      </c>
      <c r="H258" s="210">
        <v>1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140</v>
      </c>
      <c r="AT258" s="217" t="s">
        <v>135</v>
      </c>
      <c r="AU258" s="217" t="s">
        <v>82</v>
      </c>
      <c r="AY258" s="19" t="s">
        <v>133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140</v>
      </c>
      <c r="BM258" s="217" t="s">
        <v>1068</v>
      </c>
    </row>
    <row r="259" s="15" customFormat="1">
      <c r="A259" s="15"/>
      <c r="B259" s="242"/>
      <c r="C259" s="243"/>
      <c r="D259" s="221" t="s">
        <v>153</v>
      </c>
      <c r="E259" s="244" t="s">
        <v>19</v>
      </c>
      <c r="F259" s="245" t="s">
        <v>1069</v>
      </c>
      <c r="G259" s="243"/>
      <c r="H259" s="244" t="s">
        <v>19</v>
      </c>
      <c r="I259" s="246"/>
      <c r="J259" s="243"/>
      <c r="K259" s="243"/>
      <c r="L259" s="247"/>
      <c r="M259" s="248"/>
      <c r="N259" s="249"/>
      <c r="O259" s="249"/>
      <c r="P259" s="249"/>
      <c r="Q259" s="249"/>
      <c r="R259" s="249"/>
      <c r="S259" s="249"/>
      <c r="T259" s="25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1" t="s">
        <v>153</v>
      </c>
      <c r="AU259" s="251" t="s">
        <v>82</v>
      </c>
      <c r="AV259" s="15" t="s">
        <v>82</v>
      </c>
      <c r="AW259" s="15" t="s">
        <v>35</v>
      </c>
      <c r="AX259" s="15" t="s">
        <v>74</v>
      </c>
      <c r="AY259" s="251" t="s">
        <v>133</v>
      </c>
    </row>
    <row r="260" s="13" customFormat="1">
      <c r="A260" s="13"/>
      <c r="B260" s="219"/>
      <c r="C260" s="220"/>
      <c r="D260" s="221" t="s">
        <v>153</v>
      </c>
      <c r="E260" s="222" t="s">
        <v>19</v>
      </c>
      <c r="F260" s="223" t="s">
        <v>82</v>
      </c>
      <c r="G260" s="220"/>
      <c r="H260" s="224">
        <v>1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153</v>
      </c>
      <c r="AU260" s="230" t="s">
        <v>82</v>
      </c>
      <c r="AV260" s="13" t="s">
        <v>84</v>
      </c>
      <c r="AW260" s="13" t="s">
        <v>35</v>
      </c>
      <c r="AX260" s="13" t="s">
        <v>74</v>
      </c>
      <c r="AY260" s="230" t="s">
        <v>133</v>
      </c>
    </row>
    <row r="261" s="14" customFormat="1">
      <c r="A261" s="14"/>
      <c r="B261" s="231"/>
      <c r="C261" s="232"/>
      <c r="D261" s="221" t="s">
        <v>153</v>
      </c>
      <c r="E261" s="233" t="s">
        <v>19</v>
      </c>
      <c r="F261" s="234" t="s">
        <v>156</v>
      </c>
      <c r="G261" s="232"/>
      <c r="H261" s="235">
        <v>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1" t="s">
        <v>153</v>
      </c>
      <c r="AU261" s="241" t="s">
        <v>82</v>
      </c>
      <c r="AV261" s="14" t="s">
        <v>140</v>
      </c>
      <c r="AW261" s="14" t="s">
        <v>35</v>
      </c>
      <c r="AX261" s="14" t="s">
        <v>82</v>
      </c>
      <c r="AY261" s="241" t="s">
        <v>133</v>
      </c>
    </row>
    <row r="262" s="2" customFormat="1" ht="16.5" customHeight="1">
      <c r="A262" s="40"/>
      <c r="B262" s="41"/>
      <c r="C262" s="206" t="s">
        <v>377</v>
      </c>
      <c r="D262" s="206" t="s">
        <v>135</v>
      </c>
      <c r="E262" s="207" t="s">
        <v>1070</v>
      </c>
      <c r="F262" s="208" t="s">
        <v>1071</v>
      </c>
      <c r="G262" s="209" t="s">
        <v>469</v>
      </c>
      <c r="H262" s="210">
        <v>1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140</v>
      </c>
      <c r="AT262" s="217" t="s">
        <v>135</v>
      </c>
      <c r="AU262" s="217" t="s">
        <v>82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140</v>
      </c>
      <c r="BM262" s="217" t="s">
        <v>1072</v>
      </c>
    </row>
    <row r="263" s="15" customFormat="1">
      <c r="A263" s="15"/>
      <c r="B263" s="242"/>
      <c r="C263" s="243"/>
      <c r="D263" s="221" t="s">
        <v>153</v>
      </c>
      <c r="E263" s="244" t="s">
        <v>19</v>
      </c>
      <c r="F263" s="245" t="s">
        <v>1073</v>
      </c>
      <c r="G263" s="243"/>
      <c r="H263" s="244" t="s">
        <v>19</v>
      </c>
      <c r="I263" s="246"/>
      <c r="J263" s="243"/>
      <c r="K263" s="243"/>
      <c r="L263" s="247"/>
      <c r="M263" s="248"/>
      <c r="N263" s="249"/>
      <c r="O263" s="249"/>
      <c r="P263" s="249"/>
      <c r="Q263" s="249"/>
      <c r="R263" s="249"/>
      <c r="S263" s="249"/>
      <c r="T263" s="25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1" t="s">
        <v>153</v>
      </c>
      <c r="AU263" s="251" t="s">
        <v>82</v>
      </c>
      <c r="AV263" s="15" t="s">
        <v>82</v>
      </c>
      <c r="AW263" s="15" t="s">
        <v>35</v>
      </c>
      <c r="AX263" s="15" t="s">
        <v>74</v>
      </c>
      <c r="AY263" s="251" t="s">
        <v>133</v>
      </c>
    </row>
    <row r="264" s="13" customFormat="1">
      <c r="A264" s="13"/>
      <c r="B264" s="219"/>
      <c r="C264" s="220"/>
      <c r="D264" s="221" t="s">
        <v>153</v>
      </c>
      <c r="E264" s="222" t="s">
        <v>19</v>
      </c>
      <c r="F264" s="223" t="s">
        <v>82</v>
      </c>
      <c r="G264" s="220"/>
      <c r="H264" s="224">
        <v>1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153</v>
      </c>
      <c r="AU264" s="230" t="s">
        <v>82</v>
      </c>
      <c r="AV264" s="13" t="s">
        <v>84</v>
      </c>
      <c r="AW264" s="13" t="s">
        <v>35</v>
      </c>
      <c r="AX264" s="13" t="s">
        <v>74</v>
      </c>
      <c r="AY264" s="230" t="s">
        <v>133</v>
      </c>
    </row>
    <row r="265" s="14" customFormat="1">
      <c r="A265" s="14"/>
      <c r="B265" s="231"/>
      <c r="C265" s="232"/>
      <c r="D265" s="221" t="s">
        <v>153</v>
      </c>
      <c r="E265" s="233" t="s">
        <v>19</v>
      </c>
      <c r="F265" s="234" t="s">
        <v>156</v>
      </c>
      <c r="G265" s="232"/>
      <c r="H265" s="235">
        <v>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153</v>
      </c>
      <c r="AU265" s="241" t="s">
        <v>82</v>
      </c>
      <c r="AV265" s="14" t="s">
        <v>140</v>
      </c>
      <c r="AW265" s="14" t="s">
        <v>35</v>
      </c>
      <c r="AX265" s="14" t="s">
        <v>82</v>
      </c>
      <c r="AY265" s="241" t="s">
        <v>133</v>
      </c>
    </row>
    <row r="266" s="2" customFormat="1" ht="16.5" customHeight="1">
      <c r="A266" s="40"/>
      <c r="B266" s="41"/>
      <c r="C266" s="206" t="s">
        <v>382</v>
      </c>
      <c r="D266" s="206" t="s">
        <v>135</v>
      </c>
      <c r="E266" s="207" t="s">
        <v>1074</v>
      </c>
      <c r="F266" s="208" t="s">
        <v>1075</v>
      </c>
      <c r="G266" s="209" t="s">
        <v>1076</v>
      </c>
      <c r="H266" s="210">
        <v>30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45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140</v>
      </c>
      <c r="AT266" s="217" t="s">
        <v>135</v>
      </c>
      <c r="AU266" s="217" t="s">
        <v>82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140</v>
      </c>
      <c r="BM266" s="217" t="s">
        <v>1077</v>
      </c>
    </row>
    <row r="267" s="15" customFormat="1">
      <c r="A267" s="15"/>
      <c r="B267" s="242"/>
      <c r="C267" s="243"/>
      <c r="D267" s="221" t="s">
        <v>153</v>
      </c>
      <c r="E267" s="244" t="s">
        <v>19</v>
      </c>
      <c r="F267" s="245" t="s">
        <v>1078</v>
      </c>
      <c r="G267" s="243"/>
      <c r="H267" s="244" t="s">
        <v>19</v>
      </c>
      <c r="I267" s="246"/>
      <c r="J267" s="243"/>
      <c r="K267" s="243"/>
      <c r="L267" s="247"/>
      <c r="M267" s="248"/>
      <c r="N267" s="249"/>
      <c r="O267" s="249"/>
      <c r="P267" s="249"/>
      <c r="Q267" s="249"/>
      <c r="R267" s="249"/>
      <c r="S267" s="249"/>
      <c r="T267" s="25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1" t="s">
        <v>153</v>
      </c>
      <c r="AU267" s="251" t="s">
        <v>82</v>
      </c>
      <c r="AV267" s="15" t="s">
        <v>82</v>
      </c>
      <c r="AW267" s="15" t="s">
        <v>35</v>
      </c>
      <c r="AX267" s="15" t="s">
        <v>74</v>
      </c>
      <c r="AY267" s="251" t="s">
        <v>133</v>
      </c>
    </row>
    <row r="268" s="13" customFormat="1">
      <c r="A268" s="13"/>
      <c r="B268" s="219"/>
      <c r="C268" s="220"/>
      <c r="D268" s="221" t="s">
        <v>153</v>
      </c>
      <c r="E268" s="222" t="s">
        <v>19</v>
      </c>
      <c r="F268" s="223" t="s">
        <v>312</v>
      </c>
      <c r="G268" s="220"/>
      <c r="H268" s="224">
        <v>30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153</v>
      </c>
      <c r="AU268" s="230" t="s">
        <v>82</v>
      </c>
      <c r="AV268" s="13" t="s">
        <v>84</v>
      </c>
      <c r="AW268" s="13" t="s">
        <v>35</v>
      </c>
      <c r="AX268" s="13" t="s">
        <v>74</v>
      </c>
      <c r="AY268" s="230" t="s">
        <v>133</v>
      </c>
    </row>
    <row r="269" s="14" customFormat="1">
      <c r="A269" s="14"/>
      <c r="B269" s="231"/>
      <c r="C269" s="232"/>
      <c r="D269" s="221" t="s">
        <v>153</v>
      </c>
      <c r="E269" s="233" t="s">
        <v>19</v>
      </c>
      <c r="F269" s="234" t="s">
        <v>156</v>
      </c>
      <c r="G269" s="232"/>
      <c r="H269" s="235">
        <v>30</v>
      </c>
      <c r="I269" s="236"/>
      <c r="J269" s="232"/>
      <c r="K269" s="232"/>
      <c r="L269" s="237"/>
      <c r="M269" s="282"/>
      <c r="N269" s="283"/>
      <c r="O269" s="283"/>
      <c r="P269" s="283"/>
      <c r="Q269" s="283"/>
      <c r="R269" s="283"/>
      <c r="S269" s="283"/>
      <c r="T269" s="28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1" t="s">
        <v>153</v>
      </c>
      <c r="AU269" s="241" t="s">
        <v>82</v>
      </c>
      <c r="AV269" s="14" t="s">
        <v>140</v>
      </c>
      <c r="AW269" s="14" t="s">
        <v>35</v>
      </c>
      <c r="AX269" s="14" t="s">
        <v>82</v>
      </c>
      <c r="AY269" s="241" t="s">
        <v>133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lQiUu1oi+Qwg6Y/S2SkWj1cq+HdKZ/IUhdpoFI4GNvWp8JgxZv2Re7XDgCedxPxnX2Ebr0ZS2E5C4E7BmLDvyg==" hashValue="MLHGRqm2sqbIN9Eaz5EG51KpSmWroFSYdlLy5vyrr5xXYH2eY/qLCObux/FJxZ8tVbiSE3d5VlPnWpBbMc8q9w==" algorithmName="SHA-512" password="CC35"/>
  <autoFilter ref="C86:K26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ROUND((SUM(BE86:BE167)),  2)</f>
        <v>0</v>
      </c>
      <c r="G33" s="40"/>
      <c r="H33" s="40"/>
      <c r="I33" s="150">
        <v>0.20999999999999999</v>
      </c>
      <c r="J33" s="149">
        <f>ROUND(((SUM(BE86:BE167))*I33),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ROUND((SUM(BF86:BF167)),  2)</f>
        <v>0</v>
      </c>
      <c r="G34" s="40"/>
      <c r="H34" s="40"/>
      <c r="I34" s="150">
        <v>0.14999999999999999</v>
      </c>
      <c r="J34" s="149">
        <f>ROUND(((SUM(BF86:BF167))*I34),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ROUND((SUM(BH86:BH167)),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501 - Výsadba a povýsadbová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1080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1082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1083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1084</v>
      </c>
      <c r="E64" s="176"/>
      <c r="F64" s="176"/>
      <c r="G64" s="176"/>
      <c r="H64" s="176"/>
      <c r="I64" s="176"/>
      <c r="J64" s="177">
        <f>J131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1085</v>
      </c>
      <c r="E65" s="176"/>
      <c r="F65" s="176"/>
      <c r="G65" s="176"/>
      <c r="H65" s="176"/>
      <c r="I65" s="176"/>
      <c r="J65" s="177">
        <f>J146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1086</v>
      </c>
      <c r="E66" s="176"/>
      <c r="F66" s="176"/>
      <c r="G66" s="176"/>
      <c r="H66" s="176"/>
      <c r="I66" s="176"/>
      <c r="J66" s="177">
        <f>J161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501 - Výsadba a povýsadbová péče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0.79917000000000016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P88+P101+P116+P131+P146+P161</f>
        <v>0</v>
      </c>
      <c r="Q87" s="198"/>
      <c r="R87" s="199">
        <f>R88+R101+R116+R131+R146+R161</f>
        <v>0.79917000000000016</v>
      </c>
      <c r="S87" s="198"/>
      <c r="T87" s="200">
        <f>T88+T101+T116+T131+T146+T161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BK88+BK101+BK116+BK131+BK146+BK161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1087</v>
      </c>
      <c r="F88" s="204" t="s">
        <v>1088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SUM(P89:P100)</f>
        <v>0</v>
      </c>
      <c r="Q88" s="198"/>
      <c r="R88" s="199">
        <f>SUM(R89:R100)</f>
        <v>0.54385000000000006</v>
      </c>
      <c r="S88" s="198"/>
      <c r="T88" s="200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SUM(BK89:BK100)</f>
        <v>0</v>
      </c>
    </row>
    <row r="89" s="2" customFormat="1">
      <c r="A89" s="40"/>
      <c r="B89" s="41"/>
      <c r="C89" s="206" t="s">
        <v>82</v>
      </c>
      <c r="D89" s="206" t="s">
        <v>135</v>
      </c>
      <c r="E89" s="207" t="s">
        <v>1089</v>
      </c>
      <c r="F89" s="208" t="s">
        <v>1090</v>
      </c>
      <c r="G89" s="209" t="s">
        <v>138</v>
      </c>
      <c r="H89" s="210">
        <v>25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1091</v>
      </c>
    </row>
    <row r="90" s="2" customFormat="1">
      <c r="A90" s="40"/>
      <c r="B90" s="41"/>
      <c r="C90" s="206" t="s">
        <v>84</v>
      </c>
      <c r="D90" s="206" t="s">
        <v>135</v>
      </c>
      <c r="E90" s="207" t="s">
        <v>1092</v>
      </c>
      <c r="F90" s="208" t="s">
        <v>1093</v>
      </c>
      <c r="G90" s="209" t="s">
        <v>138</v>
      </c>
      <c r="H90" s="210">
        <v>25</v>
      </c>
      <c r="I90" s="211"/>
      <c r="J90" s="212">
        <f>ROUND(I90*H90,2)</f>
        <v>0</v>
      </c>
      <c r="K90" s="208" t="s">
        <v>139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1094</v>
      </c>
    </row>
    <row r="91" s="2" customFormat="1" ht="16.5" customHeight="1">
      <c r="A91" s="40"/>
      <c r="B91" s="41"/>
      <c r="C91" s="252" t="s">
        <v>145</v>
      </c>
      <c r="D91" s="252" t="s">
        <v>190</v>
      </c>
      <c r="E91" s="253" t="s">
        <v>1095</v>
      </c>
      <c r="F91" s="254" t="s">
        <v>1096</v>
      </c>
      <c r="G91" s="255" t="s">
        <v>138</v>
      </c>
      <c r="H91" s="256">
        <v>20</v>
      </c>
      <c r="I91" s="257"/>
      <c r="J91" s="258">
        <f>ROUND(I91*H91,2)</f>
        <v>0</v>
      </c>
      <c r="K91" s="254" t="s">
        <v>19</v>
      </c>
      <c r="L91" s="259"/>
      <c r="M91" s="260" t="s">
        <v>19</v>
      </c>
      <c r="N91" s="261" t="s">
        <v>45</v>
      </c>
      <c r="O91" s="86"/>
      <c r="P91" s="215">
        <f>O91*H91</f>
        <v>0</v>
      </c>
      <c r="Q91" s="215">
        <v>0.0050000000000000001</v>
      </c>
      <c r="R91" s="215">
        <f>Q91*H91</f>
        <v>0.10000000000000001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173</v>
      </c>
      <c r="AT91" s="217" t="s">
        <v>190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1097</v>
      </c>
    </row>
    <row r="92" s="2" customFormat="1" ht="16.5" customHeight="1">
      <c r="A92" s="40"/>
      <c r="B92" s="41"/>
      <c r="C92" s="252" t="s">
        <v>140</v>
      </c>
      <c r="D92" s="252" t="s">
        <v>190</v>
      </c>
      <c r="E92" s="253" t="s">
        <v>1098</v>
      </c>
      <c r="F92" s="254" t="s">
        <v>1099</v>
      </c>
      <c r="G92" s="255" t="s">
        <v>138</v>
      </c>
      <c r="H92" s="256">
        <v>2</v>
      </c>
      <c r="I92" s="257"/>
      <c r="J92" s="258">
        <f>ROUND(I92*H92,2)</f>
        <v>0</v>
      </c>
      <c r="K92" s="254" t="s">
        <v>19</v>
      </c>
      <c r="L92" s="259"/>
      <c r="M92" s="260" t="s">
        <v>19</v>
      </c>
      <c r="N92" s="261" t="s">
        <v>45</v>
      </c>
      <c r="O92" s="86"/>
      <c r="P92" s="215">
        <f>O92*H92</f>
        <v>0</v>
      </c>
      <c r="Q92" s="215">
        <v>0.0050000000000000001</v>
      </c>
      <c r="R92" s="215">
        <f>Q92*H92</f>
        <v>0.01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173</v>
      </c>
      <c r="AT92" s="217" t="s">
        <v>190</v>
      </c>
      <c r="AU92" s="217" t="s">
        <v>84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1100</v>
      </c>
    </row>
    <row r="93" s="2" customFormat="1" ht="16.5" customHeight="1">
      <c r="A93" s="40"/>
      <c r="B93" s="41"/>
      <c r="C93" s="252" t="s">
        <v>157</v>
      </c>
      <c r="D93" s="252" t="s">
        <v>190</v>
      </c>
      <c r="E93" s="253" t="s">
        <v>1101</v>
      </c>
      <c r="F93" s="254" t="s">
        <v>1102</v>
      </c>
      <c r="G93" s="255" t="s">
        <v>138</v>
      </c>
      <c r="H93" s="256">
        <v>3</v>
      </c>
      <c r="I93" s="257"/>
      <c r="J93" s="258">
        <f>ROUND(I93*H93,2)</f>
        <v>0</v>
      </c>
      <c r="K93" s="254" t="s">
        <v>19</v>
      </c>
      <c r="L93" s="259"/>
      <c r="M93" s="260" t="s">
        <v>19</v>
      </c>
      <c r="N93" s="261" t="s">
        <v>45</v>
      </c>
      <c r="O93" s="86"/>
      <c r="P93" s="215">
        <f>O93*H93</f>
        <v>0</v>
      </c>
      <c r="Q93" s="215">
        <v>0.0089999999999999993</v>
      </c>
      <c r="R93" s="215">
        <f>Q93*H93</f>
        <v>0.026999999999999996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173</v>
      </c>
      <c r="AT93" s="217" t="s">
        <v>190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1103</v>
      </c>
    </row>
    <row r="94" s="2" customFormat="1" ht="16.5" customHeight="1">
      <c r="A94" s="40"/>
      <c r="B94" s="41"/>
      <c r="C94" s="206" t="s">
        <v>162</v>
      </c>
      <c r="D94" s="206" t="s">
        <v>135</v>
      </c>
      <c r="E94" s="207" t="s">
        <v>1104</v>
      </c>
      <c r="F94" s="208" t="s">
        <v>1105</v>
      </c>
      <c r="G94" s="209" t="s">
        <v>138</v>
      </c>
      <c r="H94" s="210">
        <v>25</v>
      </c>
      <c r="I94" s="211"/>
      <c r="J94" s="212">
        <f>ROUND(I94*H94,2)</f>
        <v>0</v>
      </c>
      <c r="K94" s="208" t="s">
        <v>139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5.0000000000000002E-05</v>
      </c>
      <c r="R94" s="215">
        <f>Q94*H94</f>
        <v>0.00125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140</v>
      </c>
      <c r="AT94" s="217" t="s">
        <v>135</v>
      </c>
      <c r="AU94" s="217" t="s">
        <v>84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140</v>
      </c>
      <c r="BM94" s="217" t="s">
        <v>1106</v>
      </c>
    </row>
    <row r="95" s="2" customFormat="1" ht="16.5" customHeight="1">
      <c r="A95" s="40"/>
      <c r="B95" s="41"/>
      <c r="C95" s="252" t="s">
        <v>168</v>
      </c>
      <c r="D95" s="252" t="s">
        <v>190</v>
      </c>
      <c r="E95" s="253" t="s">
        <v>1107</v>
      </c>
      <c r="F95" s="254" t="s">
        <v>1108</v>
      </c>
      <c r="G95" s="255" t="s">
        <v>138</v>
      </c>
      <c r="H95" s="256">
        <v>75</v>
      </c>
      <c r="I95" s="257"/>
      <c r="J95" s="258">
        <f>ROUND(I95*H95,2)</f>
        <v>0</v>
      </c>
      <c r="K95" s="254" t="s">
        <v>139</v>
      </c>
      <c r="L95" s="259"/>
      <c r="M95" s="260" t="s">
        <v>19</v>
      </c>
      <c r="N95" s="261" t="s">
        <v>45</v>
      </c>
      <c r="O95" s="86"/>
      <c r="P95" s="215">
        <f>O95*H95</f>
        <v>0</v>
      </c>
      <c r="Q95" s="215">
        <v>0.0047200000000000002</v>
      </c>
      <c r="R95" s="215">
        <f>Q95*H95</f>
        <v>0.35400000000000004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173</v>
      </c>
      <c r="AT95" s="217" t="s">
        <v>190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1109</v>
      </c>
    </row>
    <row r="96" s="2" customFormat="1" ht="16.5" customHeight="1">
      <c r="A96" s="40"/>
      <c r="B96" s="41"/>
      <c r="C96" s="206" t="s">
        <v>173</v>
      </c>
      <c r="D96" s="206" t="s">
        <v>135</v>
      </c>
      <c r="E96" s="207" t="s">
        <v>1110</v>
      </c>
      <c r="F96" s="208" t="s">
        <v>1111</v>
      </c>
      <c r="G96" s="209" t="s">
        <v>148</v>
      </c>
      <c r="H96" s="210">
        <v>25</v>
      </c>
      <c r="I96" s="211"/>
      <c r="J96" s="212">
        <f>ROUND(I96*H96,2)</f>
        <v>0</v>
      </c>
      <c r="K96" s="208" t="s">
        <v>139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84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1112</v>
      </c>
    </row>
    <row r="97" s="2" customFormat="1" ht="16.5" customHeight="1">
      <c r="A97" s="40"/>
      <c r="B97" s="41"/>
      <c r="C97" s="252" t="s">
        <v>180</v>
      </c>
      <c r="D97" s="252" t="s">
        <v>190</v>
      </c>
      <c r="E97" s="253" t="s">
        <v>1113</v>
      </c>
      <c r="F97" s="254" t="s">
        <v>1114</v>
      </c>
      <c r="G97" s="255" t="s">
        <v>176</v>
      </c>
      <c r="H97" s="256">
        <v>0.25800000000000001</v>
      </c>
      <c r="I97" s="257"/>
      <c r="J97" s="258">
        <f>ROUND(I97*H97,2)</f>
        <v>0</v>
      </c>
      <c r="K97" s="254" t="s">
        <v>139</v>
      </c>
      <c r="L97" s="259"/>
      <c r="M97" s="260" t="s">
        <v>19</v>
      </c>
      <c r="N97" s="261" t="s">
        <v>45</v>
      </c>
      <c r="O97" s="86"/>
      <c r="P97" s="215">
        <f>O97*H97</f>
        <v>0</v>
      </c>
      <c r="Q97" s="215">
        <v>0.20000000000000001</v>
      </c>
      <c r="R97" s="215">
        <f>Q97*H97</f>
        <v>0.051600000000000007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173</v>
      </c>
      <c r="AT97" s="217" t="s">
        <v>190</v>
      </c>
      <c r="AU97" s="217" t="s">
        <v>84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1115</v>
      </c>
    </row>
    <row r="98" s="13" customFormat="1">
      <c r="A98" s="13"/>
      <c r="B98" s="219"/>
      <c r="C98" s="220"/>
      <c r="D98" s="221" t="s">
        <v>153</v>
      </c>
      <c r="E98" s="222" t="s">
        <v>19</v>
      </c>
      <c r="F98" s="223" t="s">
        <v>1116</v>
      </c>
      <c r="G98" s="220"/>
      <c r="H98" s="224">
        <v>2.5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153</v>
      </c>
      <c r="AU98" s="230" t="s">
        <v>84</v>
      </c>
      <c r="AV98" s="13" t="s">
        <v>84</v>
      </c>
      <c r="AW98" s="13" t="s">
        <v>35</v>
      </c>
      <c r="AX98" s="13" t="s">
        <v>74</v>
      </c>
      <c r="AY98" s="230" t="s">
        <v>133</v>
      </c>
    </row>
    <row r="99" s="13" customFormat="1">
      <c r="A99" s="13"/>
      <c r="B99" s="219"/>
      <c r="C99" s="220"/>
      <c r="D99" s="221" t="s">
        <v>153</v>
      </c>
      <c r="E99" s="222" t="s">
        <v>19</v>
      </c>
      <c r="F99" s="223" t="s">
        <v>1117</v>
      </c>
      <c r="G99" s="220"/>
      <c r="H99" s="224">
        <v>0.25800000000000001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153</v>
      </c>
      <c r="AU99" s="230" t="s">
        <v>84</v>
      </c>
      <c r="AV99" s="13" t="s">
        <v>84</v>
      </c>
      <c r="AW99" s="13" t="s">
        <v>35</v>
      </c>
      <c r="AX99" s="13" t="s">
        <v>82</v>
      </c>
      <c r="AY99" s="230" t="s">
        <v>133</v>
      </c>
    </row>
    <row r="100" s="2" customFormat="1" ht="16.5" customHeight="1">
      <c r="A100" s="40"/>
      <c r="B100" s="41"/>
      <c r="C100" s="206" t="s">
        <v>185</v>
      </c>
      <c r="D100" s="206" t="s">
        <v>135</v>
      </c>
      <c r="E100" s="207" t="s">
        <v>1118</v>
      </c>
      <c r="F100" s="208" t="s">
        <v>1119</v>
      </c>
      <c r="G100" s="209" t="s">
        <v>237</v>
      </c>
      <c r="H100" s="210">
        <v>0.54400000000000004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84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1120</v>
      </c>
    </row>
    <row r="101" s="12" customFormat="1" ht="22.8" customHeight="1">
      <c r="A101" s="12"/>
      <c r="B101" s="190"/>
      <c r="C101" s="191"/>
      <c r="D101" s="192" t="s">
        <v>73</v>
      </c>
      <c r="E101" s="204" t="s">
        <v>1121</v>
      </c>
      <c r="F101" s="204" t="s">
        <v>1122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SUM(P102:P115)</f>
        <v>0</v>
      </c>
      <c r="Q101" s="198"/>
      <c r="R101" s="199">
        <f>SUM(R102:R115)</f>
        <v>0.063829999999999998</v>
      </c>
      <c r="S101" s="198"/>
      <c r="T101" s="200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73</v>
      </c>
      <c r="AU101" s="202" t="s">
        <v>82</v>
      </c>
      <c r="AY101" s="201" t="s">
        <v>133</v>
      </c>
      <c r="BK101" s="203">
        <f>SUM(BK102:BK115)</f>
        <v>0</v>
      </c>
    </row>
    <row r="102" s="2" customFormat="1" ht="16.5" customHeight="1">
      <c r="A102" s="40"/>
      <c r="B102" s="41"/>
      <c r="C102" s="206" t="s">
        <v>189</v>
      </c>
      <c r="D102" s="206" t="s">
        <v>135</v>
      </c>
      <c r="E102" s="207" t="s">
        <v>1123</v>
      </c>
      <c r="F102" s="208" t="s">
        <v>1124</v>
      </c>
      <c r="G102" s="209" t="s">
        <v>176</v>
      </c>
      <c r="H102" s="210">
        <v>2</v>
      </c>
      <c r="I102" s="211"/>
      <c r="J102" s="212">
        <f>ROUND(I102*H102,2)</f>
        <v>0</v>
      </c>
      <c r="K102" s="208" t="s">
        <v>139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84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140</v>
      </c>
      <c r="BM102" s="217" t="s">
        <v>1125</v>
      </c>
    </row>
    <row r="103" s="13" customFormat="1">
      <c r="A103" s="13"/>
      <c r="B103" s="219"/>
      <c r="C103" s="220"/>
      <c r="D103" s="221" t="s">
        <v>153</v>
      </c>
      <c r="E103" s="222" t="s">
        <v>19</v>
      </c>
      <c r="F103" s="223" t="s">
        <v>1126</v>
      </c>
      <c r="G103" s="220"/>
      <c r="H103" s="224">
        <v>2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153</v>
      </c>
      <c r="AU103" s="230" t="s">
        <v>84</v>
      </c>
      <c r="AV103" s="13" t="s">
        <v>84</v>
      </c>
      <c r="AW103" s="13" t="s">
        <v>35</v>
      </c>
      <c r="AX103" s="13" t="s">
        <v>82</v>
      </c>
      <c r="AY103" s="230" t="s">
        <v>133</v>
      </c>
    </row>
    <row r="104" s="2" customFormat="1" ht="16.5" customHeight="1">
      <c r="A104" s="40"/>
      <c r="B104" s="41"/>
      <c r="C104" s="206" t="s">
        <v>196</v>
      </c>
      <c r="D104" s="206" t="s">
        <v>135</v>
      </c>
      <c r="E104" s="207" t="s">
        <v>1127</v>
      </c>
      <c r="F104" s="208" t="s">
        <v>1128</v>
      </c>
      <c r="G104" s="209" t="s">
        <v>176</v>
      </c>
      <c r="H104" s="210">
        <v>2</v>
      </c>
      <c r="I104" s="211"/>
      <c r="J104" s="212">
        <f>ROUND(I104*H104,2)</f>
        <v>0</v>
      </c>
      <c r="K104" s="208" t="s">
        <v>139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140</v>
      </c>
      <c r="AT104" s="217" t="s">
        <v>135</v>
      </c>
      <c r="AU104" s="217" t="s">
        <v>84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140</v>
      </c>
      <c r="BM104" s="217" t="s">
        <v>1129</v>
      </c>
    </row>
    <row r="105" s="2" customFormat="1" ht="16.5" customHeight="1">
      <c r="A105" s="40"/>
      <c r="B105" s="41"/>
      <c r="C105" s="206" t="s">
        <v>201</v>
      </c>
      <c r="D105" s="206" t="s">
        <v>135</v>
      </c>
      <c r="E105" s="207" t="s">
        <v>1130</v>
      </c>
      <c r="F105" s="208" t="s">
        <v>1131</v>
      </c>
      <c r="G105" s="209" t="s">
        <v>176</v>
      </c>
      <c r="H105" s="210">
        <v>20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1132</v>
      </c>
    </row>
    <row r="106" s="2" customFormat="1">
      <c r="A106" s="40"/>
      <c r="B106" s="41"/>
      <c r="C106" s="206" t="s">
        <v>213</v>
      </c>
      <c r="D106" s="206" t="s">
        <v>135</v>
      </c>
      <c r="E106" s="207" t="s">
        <v>1089</v>
      </c>
      <c r="F106" s="208" t="s">
        <v>1090</v>
      </c>
      <c r="G106" s="209" t="s">
        <v>138</v>
      </c>
      <c r="H106" s="210">
        <v>25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84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1133</v>
      </c>
    </row>
    <row r="107" s="2" customFormat="1">
      <c r="A107" s="40"/>
      <c r="B107" s="41"/>
      <c r="C107" s="206" t="s">
        <v>8</v>
      </c>
      <c r="D107" s="206" t="s">
        <v>135</v>
      </c>
      <c r="E107" s="207" t="s">
        <v>1092</v>
      </c>
      <c r="F107" s="208" t="s">
        <v>1093</v>
      </c>
      <c r="G107" s="209" t="s">
        <v>138</v>
      </c>
      <c r="H107" s="210">
        <v>3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84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1134</v>
      </c>
    </row>
    <row r="108" s="2" customFormat="1" ht="16.5" customHeight="1">
      <c r="A108" s="40"/>
      <c r="B108" s="41"/>
      <c r="C108" s="252" t="s">
        <v>222</v>
      </c>
      <c r="D108" s="252" t="s">
        <v>190</v>
      </c>
      <c r="E108" s="253" t="s">
        <v>1135</v>
      </c>
      <c r="F108" s="254" t="s">
        <v>1136</v>
      </c>
      <c r="G108" s="255" t="s">
        <v>138</v>
      </c>
      <c r="H108" s="256">
        <v>3</v>
      </c>
      <c r="I108" s="257"/>
      <c r="J108" s="258">
        <f>ROUND(I108*H108,2)</f>
        <v>0</v>
      </c>
      <c r="K108" s="254" t="s">
        <v>19</v>
      </c>
      <c r="L108" s="259"/>
      <c r="M108" s="260" t="s">
        <v>19</v>
      </c>
      <c r="N108" s="261" t="s">
        <v>45</v>
      </c>
      <c r="O108" s="86"/>
      <c r="P108" s="215">
        <f>O108*H108</f>
        <v>0</v>
      </c>
      <c r="Q108" s="215">
        <v>0.0050000000000000001</v>
      </c>
      <c r="R108" s="215">
        <f>Q108*H108</f>
        <v>0.014999999999999999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173</v>
      </c>
      <c r="AT108" s="217" t="s">
        <v>190</v>
      </c>
      <c r="AU108" s="217" t="s">
        <v>84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140</v>
      </c>
      <c r="BM108" s="217" t="s">
        <v>1137</v>
      </c>
    </row>
    <row r="109" s="2" customFormat="1" ht="16.5" customHeight="1">
      <c r="A109" s="40"/>
      <c r="B109" s="41"/>
      <c r="C109" s="206" t="s">
        <v>234</v>
      </c>
      <c r="D109" s="206" t="s">
        <v>135</v>
      </c>
      <c r="E109" s="207" t="s">
        <v>1104</v>
      </c>
      <c r="F109" s="208" t="s">
        <v>1105</v>
      </c>
      <c r="G109" s="209" t="s">
        <v>138</v>
      </c>
      <c r="H109" s="210">
        <v>3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5.0000000000000002E-05</v>
      </c>
      <c r="R109" s="215">
        <f>Q109*H109</f>
        <v>0.00015000000000000001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84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1138</v>
      </c>
    </row>
    <row r="110" s="2" customFormat="1" ht="16.5" customHeight="1">
      <c r="A110" s="40"/>
      <c r="B110" s="41"/>
      <c r="C110" s="252" t="s">
        <v>240</v>
      </c>
      <c r="D110" s="252" t="s">
        <v>190</v>
      </c>
      <c r="E110" s="253" t="s">
        <v>1107</v>
      </c>
      <c r="F110" s="254" t="s">
        <v>1108</v>
      </c>
      <c r="G110" s="255" t="s">
        <v>138</v>
      </c>
      <c r="H110" s="256">
        <v>9</v>
      </c>
      <c r="I110" s="257"/>
      <c r="J110" s="258">
        <f>ROUND(I110*H110,2)</f>
        <v>0</v>
      </c>
      <c r="K110" s="254" t="s">
        <v>139</v>
      </c>
      <c r="L110" s="259"/>
      <c r="M110" s="260" t="s">
        <v>19</v>
      </c>
      <c r="N110" s="261" t="s">
        <v>45</v>
      </c>
      <c r="O110" s="86"/>
      <c r="P110" s="215">
        <f>O110*H110</f>
        <v>0</v>
      </c>
      <c r="Q110" s="215">
        <v>0.0047200000000000002</v>
      </c>
      <c r="R110" s="215">
        <f>Q110*H110</f>
        <v>0.042480000000000004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173</v>
      </c>
      <c r="AT110" s="217" t="s">
        <v>190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1139</v>
      </c>
    </row>
    <row r="111" s="2" customFormat="1" ht="16.5" customHeight="1">
      <c r="A111" s="40"/>
      <c r="B111" s="41"/>
      <c r="C111" s="206" t="s">
        <v>244</v>
      </c>
      <c r="D111" s="206" t="s">
        <v>135</v>
      </c>
      <c r="E111" s="207" t="s">
        <v>1110</v>
      </c>
      <c r="F111" s="208" t="s">
        <v>1111</v>
      </c>
      <c r="G111" s="209" t="s">
        <v>148</v>
      </c>
      <c r="H111" s="210">
        <v>3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84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140</v>
      </c>
      <c r="BM111" s="217" t="s">
        <v>1140</v>
      </c>
    </row>
    <row r="112" s="2" customFormat="1" ht="16.5" customHeight="1">
      <c r="A112" s="40"/>
      <c r="B112" s="41"/>
      <c r="C112" s="252" t="s">
        <v>249</v>
      </c>
      <c r="D112" s="252" t="s">
        <v>190</v>
      </c>
      <c r="E112" s="253" t="s">
        <v>1113</v>
      </c>
      <c r="F112" s="254" t="s">
        <v>1114</v>
      </c>
      <c r="G112" s="255" t="s">
        <v>176</v>
      </c>
      <c r="H112" s="256">
        <v>0.031</v>
      </c>
      <c r="I112" s="257"/>
      <c r="J112" s="258">
        <f>ROUND(I112*H112,2)</f>
        <v>0</v>
      </c>
      <c r="K112" s="254" t="s">
        <v>139</v>
      </c>
      <c r="L112" s="259"/>
      <c r="M112" s="260" t="s">
        <v>19</v>
      </c>
      <c r="N112" s="261" t="s">
        <v>45</v>
      </c>
      <c r="O112" s="86"/>
      <c r="P112" s="215">
        <f>O112*H112</f>
        <v>0</v>
      </c>
      <c r="Q112" s="215">
        <v>0.20000000000000001</v>
      </c>
      <c r="R112" s="215">
        <f>Q112*H112</f>
        <v>0.0062000000000000006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173</v>
      </c>
      <c r="AT112" s="217" t="s">
        <v>190</v>
      </c>
      <c r="AU112" s="217" t="s">
        <v>84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140</v>
      </c>
      <c r="BM112" s="217" t="s">
        <v>1141</v>
      </c>
    </row>
    <row r="113" s="13" customFormat="1">
      <c r="A113" s="13"/>
      <c r="B113" s="219"/>
      <c r="C113" s="220"/>
      <c r="D113" s="221" t="s">
        <v>153</v>
      </c>
      <c r="E113" s="222" t="s">
        <v>19</v>
      </c>
      <c r="F113" s="223" t="s">
        <v>1142</v>
      </c>
      <c r="G113" s="220"/>
      <c r="H113" s="224">
        <v>0.031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153</v>
      </c>
      <c r="AU113" s="230" t="s">
        <v>84</v>
      </c>
      <c r="AV113" s="13" t="s">
        <v>84</v>
      </c>
      <c r="AW113" s="13" t="s">
        <v>35</v>
      </c>
      <c r="AX113" s="13" t="s">
        <v>82</v>
      </c>
      <c r="AY113" s="230" t="s">
        <v>133</v>
      </c>
    </row>
    <row r="114" s="2" customFormat="1" ht="16.5" customHeight="1">
      <c r="A114" s="40"/>
      <c r="B114" s="41"/>
      <c r="C114" s="206" t="s">
        <v>7</v>
      </c>
      <c r="D114" s="206" t="s">
        <v>135</v>
      </c>
      <c r="E114" s="207" t="s">
        <v>1143</v>
      </c>
      <c r="F114" s="208" t="s">
        <v>1144</v>
      </c>
      <c r="G114" s="209" t="s">
        <v>1076</v>
      </c>
      <c r="H114" s="210">
        <v>50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1145</v>
      </c>
      <c r="AT114" s="217" t="s">
        <v>135</v>
      </c>
      <c r="AU114" s="217" t="s">
        <v>84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1145</v>
      </c>
      <c r="BM114" s="217" t="s">
        <v>1146</v>
      </c>
    </row>
    <row r="115" s="2" customFormat="1" ht="16.5" customHeight="1">
      <c r="A115" s="40"/>
      <c r="B115" s="41"/>
      <c r="C115" s="206" t="s">
        <v>262</v>
      </c>
      <c r="D115" s="206" t="s">
        <v>135</v>
      </c>
      <c r="E115" s="207" t="s">
        <v>1118</v>
      </c>
      <c r="F115" s="208" t="s">
        <v>1119</v>
      </c>
      <c r="G115" s="209" t="s">
        <v>237</v>
      </c>
      <c r="H115" s="210">
        <v>0.064000000000000001</v>
      </c>
      <c r="I115" s="211"/>
      <c r="J115" s="212">
        <f>ROUND(I115*H115,2)</f>
        <v>0</v>
      </c>
      <c r="K115" s="208" t="s">
        <v>139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1145</v>
      </c>
      <c r="AT115" s="217" t="s">
        <v>135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1145</v>
      </c>
      <c r="BM115" s="217" t="s">
        <v>1147</v>
      </c>
    </row>
    <row r="116" s="12" customFormat="1" ht="22.8" customHeight="1">
      <c r="A116" s="12"/>
      <c r="B116" s="190"/>
      <c r="C116" s="191"/>
      <c r="D116" s="192" t="s">
        <v>73</v>
      </c>
      <c r="E116" s="204" t="s">
        <v>1148</v>
      </c>
      <c r="F116" s="204" t="s">
        <v>1149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SUM(P117:P130)</f>
        <v>0</v>
      </c>
      <c r="Q116" s="198"/>
      <c r="R116" s="199">
        <f>SUM(R117:R130)</f>
        <v>0.063829999999999998</v>
      </c>
      <c r="S116" s="198"/>
      <c r="T116" s="200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82</v>
      </c>
      <c r="AT116" s="202" t="s">
        <v>73</v>
      </c>
      <c r="AU116" s="202" t="s">
        <v>82</v>
      </c>
      <c r="AY116" s="201" t="s">
        <v>133</v>
      </c>
      <c r="BK116" s="203">
        <f>SUM(BK117:BK130)</f>
        <v>0</v>
      </c>
    </row>
    <row r="117" s="2" customFormat="1" ht="16.5" customHeight="1">
      <c r="A117" s="40"/>
      <c r="B117" s="41"/>
      <c r="C117" s="206" t="s">
        <v>266</v>
      </c>
      <c r="D117" s="206" t="s">
        <v>135</v>
      </c>
      <c r="E117" s="207" t="s">
        <v>1123</v>
      </c>
      <c r="F117" s="208" t="s">
        <v>1124</v>
      </c>
      <c r="G117" s="209" t="s">
        <v>176</v>
      </c>
      <c r="H117" s="210">
        <v>2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84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1150</v>
      </c>
    </row>
    <row r="118" s="13" customFormat="1">
      <c r="A118" s="13"/>
      <c r="B118" s="219"/>
      <c r="C118" s="220"/>
      <c r="D118" s="221" t="s">
        <v>153</v>
      </c>
      <c r="E118" s="222" t="s">
        <v>19</v>
      </c>
      <c r="F118" s="223" t="s">
        <v>1126</v>
      </c>
      <c r="G118" s="220"/>
      <c r="H118" s="224">
        <v>2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153</v>
      </c>
      <c r="AU118" s="230" t="s">
        <v>84</v>
      </c>
      <c r="AV118" s="13" t="s">
        <v>84</v>
      </c>
      <c r="AW118" s="13" t="s">
        <v>35</v>
      </c>
      <c r="AX118" s="13" t="s">
        <v>82</v>
      </c>
      <c r="AY118" s="230" t="s">
        <v>133</v>
      </c>
    </row>
    <row r="119" s="2" customFormat="1" ht="16.5" customHeight="1">
      <c r="A119" s="40"/>
      <c r="B119" s="41"/>
      <c r="C119" s="206" t="s">
        <v>270</v>
      </c>
      <c r="D119" s="206" t="s">
        <v>135</v>
      </c>
      <c r="E119" s="207" t="s">
        <v>1127</v>
      </c>
      <c r="F119" s="208" t="s">
        <v>1128</v>
      </c>
      <c r="G119" s="209" t="s">
        <v>176</v>
      </c>
      <c r="H119" s="210">
        <v>2</v>
      </c>
      <c r="I119" s="211"/>
      <c r="J119" s="212">
        <f>ROUND(I119*H119,2)</f>
        <v>0</v>
      </c>
      <c r="K119" s="208" t="s">
        <v>139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84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1151</v>
      </c>
    </row>
    <row r="120" s="2" customFormat="1" ht="16.5" customHeight="1">
      <c r="A120" s="40"/>
      <c r="B120" s="41"/>
      <c r="C120" s="206" t="s">
        <v>274</v>
      </c>
      <c r="D120" s="206" t="s">
        <v>135</v>
      </c>
      <c r="E120" s="207" t="s">
        <v>1130</v>
      </c>
      <c r="F120" s="208" t="s">
        <v>1131</v>
      </c>
      <c r="G120" s="209" t="s">
        <v>176</v>
      </c>
      <c r="H120" s="210">
        <v>20</v>
      </c>
      <c r="I120" s="211"/>
      <c r="J120" s="212">
        <f>ROUND(I120*H120,2)</f>
        <v>0</v>
      </c>
      <c r="K120" s="208" t="s">
        <v>139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84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140</v>
      </c>
      <c r="BM120" s="217" t="s">
        <v>1152</v>
      </c>
    </row>
    <row r="121" s="2" customFormat="1">
      <c r="A121" s="40"/>
      <c r="B121" s="41"/>
      <c r="C121" s="206" t="s">
        <v>278</v>
      </c>
      <c r="D121" s="206" t="s">
        <v>135</v>
      </c>
      <c r="E121" s="207" t="s">
        <v>1089</v>
      </c>
      <c r="F121" s="208" t="s">
        <v>1090</v>
      </c>
      <c r="G121" s="209" t="s">
        <v>138</v>
      </c>
      <c r="H121" s="210">
        <v>3</v>
      </c>
      <c r="I121" s="211"/>
      <c r="J121" s="212">
        <f>ROUND(I121*H121,2)</f>
        <v>0</v>
      </c>
      <c r="K121" s="208" t="s">
        <v>139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84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1153</v>
      </c>
    </row>
    <row r="122" s="2" customFormat="1">
      <c r="A122" s="40"/>
      <c r="B122" s="41"/>
      <c r="C122" s="206" t="s">
        <v>284</v>
      </c>
      <c r="D122" s="206" t="s">
        <v>135</v>
      </c>
      <c r="E122" s="207" t="s">
        <v>1092</v>
      </c>
      <c r="F122" s="208" t="s">
        <v>1093</v>
      </c>
      <c r="G122" s="209" t="s">
        <v>138</v>
      </c>
      <c r="H122" s="210">
        <v>3</v>
      </c>
      <c r="I122" s="211"/>
      <c r="J122" s="212">
        <f>ROUND(I122*H122,2)</f>
        <v>0</v>
      </c>
      <c r="K122" s="208" t="s">
        <v>139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84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140</v>
      </c>
      <c r="BM122" s="217" t="s">
        <v>1154</v>
      </c>
    </row>
    <row r="123" s="2" customFormat="1" ht="16.5" customHeight="1">
      <c r="A123" s="40"/>
      <c r="B123" s="41"/>
      <c r="C123" s="252" t="s">
        <v>291</v>
      </c>
      <c r="D123" s="252" t="s">
        <v>190</v>
      </c>
      <c r="E123" s="253" t="s">
        <v>1135</v>
      </c>
      <c r="F123" s="254" t="s">
        <v>1136</v>
      </c>
      <c r="G123" s="255" t="s">
        <v>138</v>
      </c>
      <c r="H123" s="256">
        <v>3</v>
      </c>
      <c r="I123" s="257"/>
      <c r="J123" s="258">
        <f>ROUND(I123*H123,2)</f>
        <v>0</v>
      </c>
      <c r="K123" s="254" t="s">
        <v>19</v>
      </c>
      <c r="L123" s="259"/>
      <c r="M123" s="260" t="s">
        <v>19</v>
      </c>
      <c r="N123" s="261" t="s">
        <v>45</v>
      </c>
      <c r="O123" s="86"/>
      <c r="P123" s="215">
        <f>O123*H123</f>
        <v>0</v>
      </c>
      <c r="Q123" s="215">
        <v>0.0050000000000000001</v>
      </c>
      <c r="R123" s="215">
        <f>Q123*H123</f>
        <v>0.014999999999999999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173</v>
      </c>
      <c r="AT123" s="217" t="s">
        <v>190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1155</v>
      </c>
    </row>
    <row r="124" s="2" customFormat="1" ht="16.5" customHeight="1">
      <c r="A124" s="40"/>
      <c r="B124" s="41"/>
      <c r="C124" s="206" t="s">
        <v>295</v>
      </c>
      <c r="D124" s="206" t="s">
        <v>135</v>
      </c>
      <c r="E124" s="207" t="s">
        <v>1104</v>
      </c>
      <c r="F124" s="208" t="s">
        <v>1105</v>
      </c>
      <c r="G124" s="209" t="s">
        <v>138</v>
      </c>
      <c r="H124" s="210">
        <v>3</v>
      </c>
      <c r="I124" s="211"/>
      <c r="J124" s="212">
        <f>ROUND(I124*H124,2)</f>
        <v>0</v>
      </c>
      <c r="K124" s="208" t="s">
        <v>139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5.0000000000000002E-05</v>
      </c>
      <c r="R124" s="215">
        <f>Q124*H124</f>
        <v>0.00015000000000000001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84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1156</v>
      </c>
    </row>
    <row r="125" s="2" customFormat="1" ht="16.5" customHeight="1">
      <c r="A125" s="40"/>
      <c r="B125" s="41"/>
      <c r="C125" s="252" t="s">
        <v>312</v>
      </c>
      <c r="D125" s="252" t="s">
        <v>190</v>
      </c>
      <c r="E125" s="253" t="s">
        <v>1107</v>
      </c>
      <c r="F125" s="254" t="s">
        <v>1108</v>
      </c>
      <c r="G125" s="255" t="s">
        <v>138</v>
      </c>
      <c r="H125" s="256">
        <v>9</v>
      </c>
      <c r="I125" s="257"/>
      <c r="J125" s="258">
        <f>ROUND(I125*H125,2)</f>
        <v>0</v>
      </c>
      <c r="K125" s="254" t="s">
        <v>139</v>
      </c>
      <c r="L125" s="259"/>
      <c r="M125" s="260" t="s">
        <v>19</v>
      </c>
      <c r="N125" s="261" t="s">
        <v>45</v>
      </c>
      <c r="O125" s="86"/>
      <c r="P125" s="215">
        <f>O125*H125</f>
        <v>0</v>
      </c>
      <c r="Q125" s="215">
        <v>0.0047200000000000002</v>
      </c>
      <c r="R125" s="215">
        <f>Q125*H125</f>
        <v>0.042480000000000004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173</v>
      </c>
      <c r="AT125" s="217" t="s">
        <v>190</v>
      </c>
      <c r="AU125" s="217" t="s">
        <v>84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1157</v>
      </c>
    </row>
    <row r="126" s="2" customFormat="1" ht="16.5" customHeight="1">
      <c r="A126" s="40"/>
      <c r="B126" s="41"/>
      <c r="C126" s="206" t="s">
        <v>318</v>
      </c>
      <c r="D126" s="206" t="s">
        <v>135</v>
      </c>
      <c r="E126" s="207" t="s">
        <v>1110</v>
      </c>
      <c r="F126" s="208" t="s">
        <v>1111</v>
      </c>
      <c r="G126" s="209" t="s">
        <v>148</v>
      </c>
      <c r="H126" s="210">
        <v>3</v>
      </c>
      <c r="I126" s="211"/>
      <c r="J126" s="212">
        <f>ROUND(I126*H126,2)</f>
        <v>0</v>
      </c>
      <c r="K126" s="208" t="s">
        <v>139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84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1158</v>
      </c>
    </row>
    <row r="127" s="2" customFormat="1" ht="16.5" customHeight="1">
      <c r="A127" s="40"/>
      <c r="B127" s="41"/>
      <c r="C127" s="252" t="s">
        <v>322</v>
      </c>
      <c r="D127" s="252" t="s">
        <v>190</v>
      </c>
      <c r="E127" s="253" t="s">
        <v>1113</v>
      </c>
      <c r="F127" s="254" t="s">
        <v>1114</v>
      </c>
      <c r="G127" s="255" t="s">
        <v>176</v>
      </c>
      <c r="H127" s="256">
        <v>0.031</v>
      </c>
      <c r="I127" s="257"/>
      <c r="J127" s="258">
        <f>ROUND(I127*H127,2)</f>
        <v>0</v>
      </c>
      <c r="K127" s="254" t="s">
        <v>139</v>
      </c>
      <c r="L127" s="259"/>
      <c r="M127" s="260" t="s">
        <v>19</v>
      </c>
      <c r="N127" s="261" t="s">
        <v>45</v>
      </c>
      <c r="O127" s="86"/>
      <c r="P127" s="215">
        <f>O127*H127</f>
        <v>0</v>
      </c>
      <c r="Q127" s="215">
        <v>0.20000000000000001</v>
      </c>
      <c r="R127" s="215">
        <f>Q127*H127</f>
        <v>0.0062000000000000006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173</v>
      </c>
      <c r="AT127" s="217" t="s">
        <v>190</v>
      </c>
      <c r="AU127" s="217" t="s">
        <v>84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1159</v>
      </c>
    </row>
    <row r="128" s="13" customFormat="1">
      <c r="A128" s="13"/>
      <c r="B128" s="219"/>
      <c r="C128" s="220"/>
      <c r="D128" s="221" t="s">
        <v>153</v>
      </c>
      <c r="E128" s="222" t="s">
        <v>19</v>
      </c>
      <c r="F128" s="223" t="s">
        <v>1142</v>
      </c>
      <c r="G128" s="220"/>
      <c r="H128" s="224">
        <v>0.031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153</v>
      </c>
      <c r="AU128" s="230" t="s">
        <v>84</v>
      </c>
      <c r="AV128" s="13" t="s">
        <v>84</v>
      </c>
      <c r="AW128" s="13" t="s">
        <v>35</v>
      </c>
      <c r="AX128" s="13" t="s">
        <v>82</v>
      </c>
      <c r="AY128" s="230" t="s">
        <v>133</v>
      </c>
    </row>
    <row r="129" s="2" customFormat="1" ht="16.5" customHeight="1">
      <c r="A129" s="40"/>
      <c r="B129" s="41"/>
      <c r="C129" s="206" t="s">
        <v>327</v>
      </c>
      <c r="D129" s="206" t="s">
        <v>135</v>
      </c>
      <c r="E129" s="207" t="s">
        <v>1143</v>
      </c>
      <c r="F129" s="208" t="s">
        <v>1144</v>
      </c>
      <c r="G129" s="209" t="s">
        <v>1076</v>
      </c>
      <c r="H129" s="210">
        <v>50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84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1160</v>
      </c>
    </row>
    <row r="130" s="2" customFormat="1" ht="16.5" customHeight="1">
      <c r="A130" s="40"/>
      <c r="B130" s="41"/>
      <c r="C130" s="206" t="s">
        <v>331</v>
      </c>
      <c r="D130" s="206" t="s">
        <v>135</v>
      </c>
      <c r="E130" s="207" t="s">
        <v>1118</v>
      </c>
      <c r="F130" s="208" t="s">
        <v>1119</v>
      </c>
      <c r="G130" s="209" t="s">
        <v>237</v>
      </c>
      <c r="H130" s="210">
        <v>0.064000000000000001</v>
      </c>
      <c r="I130" s="211"/>
      <c r="J130" s="212">
        <f>ROUND(I130*H130,2)</f>
        <v>0</v>
      </c>
      <c r="K130" s="208" t="s">
        <v>139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84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140</v>
      </c>
      <c r="BM130" s="217" t="s">
        <v>1161</v>
      </c>
    </row>
    <row r="131" s="12" customFormat="1" ht="22.8" customHeight="1">
      <c r="A131" s="12"/>
      <c r="B131" s="190"/>
      <c r="C131" s="191"/>
      <c r="D131" s="192" t="s">
        <v>73</v>
      </c>
      <c r="E131" s="204" t="s">
        <v>1162</v>
      </c>
      <c r="F131" s="204" t="s">
        <v>1163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SUM(P132:P145)</f>
        <v>0</v>
      </c>
      <c r="Q131" s="198"/>
      <c r="R131" s="199">
        <f>SUM(R132:R145)</f>
        <v>0.063829999999999998</v>
      </c>
      <c r="S131" s="198"/>
      <c r="T131" s="20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82</v>
      </c>
      <c r="AT131" s="202" t="s">
        <v>73</v>
      </c>
      <c r="AU131" s="202" t="s">
        <v>82</v>
      </c>
      <c r="AY131" s="201" t="s">
        <v>133</v>
      </c>
      <c r="BK131" s="203">
        <f>SUM(BK132:BK145)</f>
        <v>0</v>
      </c>
    </row>
    <row r="132" s="2" customFormat="1" ht="16.5" customHeight="1">
      <c r="A132" s="40"/>
      <c r="B132" s="41"/>
      <c r="C132" s="206" t="s">
        <v>336</v>
      </c>
      <c r="D132" s="206" t="s">
        <v>135</v>
      </c>
      <c r="E132" s="207" t="s">
        <v>1123</v>
      </c>
      <c r="F132" s="208" t="s">
        <v>1124</v>
      </c>
      <c r="G132" s="209" t="s">
        <v>176</v>
      </c>
      <c r="H132" s="210">
        <v>2</v>
      </c>
      <c r="I132" s="211"/>
      <c r="J132" s="212">
        <f>ROUND(I132*H132,2)</f>
        <v>0</v>
      </c>
      <c r="K132" s="208" t="s">
        <v>139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84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1164</v>
      </c>
    </row>
    <row r="133" s="13" customFormat="1">
      <c r="A133" s="13"/>
      <c r="B133" s="219"/>
      <c r="C133" s="220"/>
      <c r="D133" s="221" t="s">
        <v>153</v>
      </c>
      <c r="E133" s="222" t="s">
        <v>19</v>
      </c>
      <c r="F133" s="223" t="s">
        <v>1126</v>
      </c>
      <c r="G133" s="220"/>
      <c r="H133" s="224">
        <v>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153</v>
      </c>
      <c r="AU133" s="230" t="s">
        <v>84</v>
      </c>
      <c r="AV133" s="13" t="s">
        <v>84</v>
      </c>
      <c r="AW133" s="13" t="s">
        <v>35</v>
      </c>
      <c r="AX133" s="13" t="s">
        <v>82</v>
      </c>
      <c r="AY133" s="230" t="s">
        <v>133</v>
      </c>
    </row>
    <row r="134" s="2" customFormat="1" ht="16.5" customHeight="1">
      <c r="A134" s="40"/>
      <c r="B134" s="41"/>
      <c r="C134" s="206" t="s">
        <v>340</v>
      </c>
      <c r="D134" s="206" t="s">
        <v>135</v>
      </c>
      <c r="E134" s="207" t="s">
        <v>1127</v>
      </c>
      <c r="F134" s="208" t="s">
        <v>1128</v>
      </c>
      <c r="G134" s="209" t="s">
        <v>176</v>
      </c>
      <c r="H134" s="210">
        <v>2</v>
      </c>
      <c r="I134" s="211"/>
      <c r="J134" s="212">
        <f>ROUND(I134*H134,2)</f>
        <v>0</v>
      </c>
      <c r="K134" s="208" t="s">
        <v>139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84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1165</v>
      </c>
    </row>
    <row r="135" s="2" customFormat="1" ht="16.5" customHeight="1">
      <c r="A135" s="40"/>
      <c r="B135" s="41"/>
      <c r="C135" s="206" t="s">
        <v>344</v>
      </c>
      <c r="D135" s="206" t="s">
        <v>135</v>
      </c>
      <c r="E135" s="207" t="s">
        <v>1130</v>
      </c>
      <c r="F135" s="208" t="s">
        <v>1131</v>
      </c>
      <c r="G135" s="209" t="s">
        <v>176</v>
      </c>
      <c r="H135" s="210">
        <v>20</v>
      </c>
      <c r="I135" s="211"/>
      <c r="J135" s="212">
        <f>ROUND(I135*H135,2)</f>
        <v>0</v>
      </c>
      <c r="K135" s="208" t="s">
        <v>139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84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1166</v>
      </c>
    </row>
    <row r="136" s="2" customFormat="1">
      <c r="A136" s="40"/>
      <c r="B136" s="41"/>
      <c r="C136" s="206" t="s">
        <v>348</v>
      </c>
      <c r="D136" s="206" t="s">
        <v>135</v>
      </c>
      <c r="E136" s="207" t="s">
        <v>1089</v>
      </c>
      <c r="F136" s="208" t="s">
        <v>1090</v>
      </c>
      <c r="G136" s="209" t="s">
        <v>138</v>
      </c>
      <c r="H136" s="210">
        <v>3</v>
      </c>
      <c r="I136" s="211"/>
      <c r="J136" s="212">
        <f>ROUND(I136*H136,2)</f>
        <v>0</v>
      </c>
      <c r="K136" s="208" t="s">
        <v>139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84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1167</v>
      </c>
    </row>
    <row r="137" s="2" customFormat="1">
      <c r="A137" s="40"/>
      <c r="B137" s="41"/>
      <c r="C137" s="206" t="s">
        <v>352</v>
      </c>
      <c r="D137" s="206" t="s">
        <v>135</v>
      </c>
      <c r="E137" s="207" t="s">
        <v>1092</v>
      </c>
      <c r="F137" s="208" t="s">
        <v>1093</v>
      </c>
      <c r="G137" s="209" t="s">
        <v>138</v>
      </c>
      <c r="H137" s="210">
        <v>3</v>
      </c>
      <c r="I137" s="211"/>
      <c r="J137" s="212">
        <f>ROUND(I137*H137,2)</f>
        <v>0</v>
      </c>
      <c r="K137" s="208" t="s">
        <v>139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84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1168</v>
      </c>
    </row>
    <row r="138" s="2" customFormat="1" ht="16.5" customHeight="1">
      <c r="A138" s="40"/>
      <c r="B138" s="41"/>
      <c r="C138" s="252" t="s">
        <v>356</v>
      </c>
      <c r="D138" s="252" t="s">
        <v>190</v>
      </c>
      <c r="E138" s="253" t="s">
        <v>1135</v>
      </c>
      <c r="F138" s="254" t="s">
        <v>1136</v>
      </c>
      <c r="G138" s="255" t="s">
        <v>138</v>
      </c>
      <c r="H138" s="256">
        <v>3</v>
      </c>
      <c r="I138" s="257"/>
      <c r="J138" s="258">
        <f>ROUND(I138*H138,2)</f>
        <v>0</v>
      </c>
      <c r="K138" s="254" t="s">
        <v>19</v>
      </c>
      <c r="L138" s="259"/>
      <c r="M138" s="260" t="s">
        <v>19</v>
      </c>
      <c r="N138" s="261" t="s">
        <v>45</v>
      </c>
      <c r="O138" s="86"/>
      <c r="P138" s="215">
        <f>O138*H138</f>
        <v>0</v>
      </c>
      <c r="Q138" s="215">
        <v>0.0050000000000000001</v>
      </c>
      <c r="R138" s="215">
        <f>Q138*H138</f>
        <v>0.014999999999999999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173</v>
      </c>
      <c r="AT138" s="217" t="s">
        <v>190</v>
      </c>
      <c r="AU138" s="217" t="s">
        <v>84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1169</v>
      </c>
    </row>
    <row r="139" s="2" customFormat="1" ht="16.5" customHeight="1">
      <c r="A139" s="40"/>
      <c r="B139" s="41"/>
      <c r="C139" s="206" t="s">
        <v>360</v>
      </c>
      <c r="D139" s="206" t="s">
        <v>135</v>
      </c>
      <c r="E139" s="207" t="s">
        <v>1104</v>
      </c>
      <c r="F139" s="208" t="s">
        <v>1105</v>
      </c>
      <c r="G139" s="209" t="s">
        <v>138</v>
      </c>
      <c r="H139" s="210">
        <v>3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5.0000000000000002E-05</v>
      </c>
      <c r="R139" s="215">
        <f>Q139*H139</f>
        <v>0.00015000000000000001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84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1170</v>
      </c>
    </row>
    <row r="140" s="2" customFormat="1" ht="16.5" customHeight="1">
      <c r="A140" s="40"/>
      <c r="B140" s="41"/>
      <c r="C140" s="252" t="s">
        <v>364</v>
      </c>
      <c r="D140" s="252" t="s">
        <v>190</v>
      </c>
      <c r="E140" s="253" t="s">
        <v>1107</v>
      </c>
      <c r="F140" s="254" t="s">
        <v>1108</v>
      </c>
      <c r="G140" s="255" t="s">
        <v>138</v>
      </c>
      <c r="H140" s="256">
        <v>9</v>
      </c>
      <c r="I140" s="257"/>
      <c r="J140" s="258">
        <f>ROUND(I140*H140,2)</f>
        <v>0</v>
      </c>
      <c r="K140" s="254" t="s">
        <v>139</v>
      </c>
      <c r="L140" s="259"/>
      <c r="M140" s="260" t="s">
        <v>19</v>
      </c>
      <c r="N140" s="261" t="s">
        <v>45</v>
      </c>
      <c r="O140" s="86"/>
      <c r="P140" s="215">
        <f>O140*H140</f>
        <v>0</v>
      </c>
      <c r="Q140" s="215">
        <v>0.0047200000000000002</v>
      </c>
      <c r="R140" s="215">
        <f>Q140*H140</f>
        <v>0.042480000000000004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173</v>
      </c>
      <c r="AT140" s="217" t="s">
        <v>190</v>
      </c>
      <c r="AU140" s="217" t="s">
        <v>84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1171</v>
      </c>
    </row>
    <row r="141" s="2" customFormat="1" ht="16.5" customHeight="1">
      <c r="A141" s="40"/>
      <c r="B141" s="41"/>
      <c r="C141" s="206" t="s">
        <v>368</v>
      </c>
      <c r="D141" s="206" t="s">
        <v>135</v>
      </c>
      <c r="E141" s="207" t="s">
        <v>1110</v>
      </c>
      <c r="F141" s="208" t="s">
        <v>1111</v>
      </c>
      <c r="G141" s="209" t="s">
        <v>148</v>
      </c>
      <c r="H141" s="210">
        <v>3</v>
      </c>
      <c r="I141" s="211"/>
      <c r="J141" s="212">
        <f>ROUND(I141*H141,2)</f>
        <v>0</v>
      </c>
      <c r="K141" s="208" t="s">
        <v>139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84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1172</v>
      </c>
    </row>
    <row r="142" s="2" customFormat="1" ht="16.5" customHeight="1">
      <c r="A142" s="40"/>
      <c r="B142" s="41"/>
      <c r="C142" s="252" t="s">
        <v>372</v>
      </c>
      <c r="D142" s="252" t="s">
        <v>190</v>
      </c>
      <c r="E142" s="253" t="s">
        <v>1113</v>
      </c>
      <c r="F142" s="254" t="s">
        <v>1114</v>
      </c>
      <c r="G142" s="255" t="s">
        <v>176</v>
      </c>
      <c r="H142" s="256">
        <v>0.031</v>
      </c>
      <c r="I142" s="257"/>
      <c r="J142" s="258">
        <f>ROUND(I142*H142,2)</f>
        <v>0</v>
      </c>
      <c r="K142" s="254" t="s">
        <v>139</v>
      </c>
      <c r="L142" s="259"/>
      <c r="M142" s="260" t="s">
        <v>19</v>
      </c>
      <c r="N142" s="261" t="s">
        <v>45</v>
      </c>
      <c r="O142" s="86"/>
      <c r="P142" s="215">
        <f>O142*H142</f>
        <v>0</v>
      </c>
      <c r="Q142" s="215">
        <v>0.20000000000000001</v>
      </c>
      <c r="R142" s="215">
        <f>Q142*H142</f>
        <v>0.0062000000000000006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173</v>
      </c>
      <c r="AT142" s="217" t="s">
        <v>190</v>
      </c>
      <c r="AU142" s="217" t="s">
        <v>84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1173</v>
      </c>
    </row>
    <row r="143" s="13" customFormat="1">
      <c r="A143" s="13"/>
      <c r="B143" s="219"/>
      <c r="C143" s="220"/>
      <c r="D143" s="221" t="s">
        <v>153</v>
      </c>
      <c r="E143" s="222" t="s">
        <v>19</v>
      </c>
      <c r="F143" s="223" t="s">
        <v>1142</v>
      </c>
      <c r="G143" s="220"/>
      <c r="H143" s="224">
        <v>0.031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153</v>
      </c>
      <c r="AU143" s="230" t="s">
        <v>84</v>
      </c>
      <c r="AV143" s="13" t="s">
        <v>84</v>
      </c>
      <c r="AW143" s="13" t="s">
        <v>35</v>
      </c>
      <c r="AX143" s="13" t="s">
        <v>82</v>
      </c>
      <c r="AY143" s="230" t="s">
        <v>133</v>
      </c>
    </row>
    <row r="144" s="2" customFormat="1" ht="16.5" customHeight="1">
      <c r="A144" s="40"/>
      <c r="B144" s="41"/>
      <c r="C144" s="206" t="s">
        <v>377</v>
      </c>
      <c r="D144" s="206" t="s">
        <v>135</v>
      </c>
      <c r="E144" s="207" t="s">
        <v>1143</v>
      </c>
      <c r="F144" s="208" t="s">
        <v>1144</v>
      </c>
      <c r="G144" s="209" t="s">
        <v>1076</v>
      </c>
      <c r="H144" s="210">
        <v>50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84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1174</v>
      </c>
    </row>
    <row r="145" s="2" customFormat="1" ht="16.5" customHeight="1">
      <c r="A145" s="40"/>
      <c r="B145" s="41"/>
      <c r="C145" s="206" t="s">
        <v>382</v>
      </c>
      <c r="D145" s="206" t="s">
        <v>135</v>
      </c>
      <c r="E145" s="207" t="s">
        <v>1118</v>
      </c>
      <c r="F145" s="208" t="s">
        <v>1119</v>
      </c>
      <c r="G145" s="209" t="s">
        <v>237</v>
      </c>
      <c r="H145" s="210">
        <v>0.064000000000000001</v>
      </c>
      <c r="I145" s="211"/>
      <c r="J145" s="212">
        <f>ROUND(I145*H145,2)</f>
        <v>0</v>
      </c>
      <c r="K145" s="208" t="s">
        <v>139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84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1175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1176</v>
      </c>
      <c r="F146" s="204" t="s">
        <v>1177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0.063829999999999998</v>
      </c>
      <c r="S146" s="198"/>
      <c r="T146" s="200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133</v>
      </c>
      <c r="BK146" s="203">
        <f>SUM(BK147:BK160)</f>
        <v>0</v>
      </c>
    </row>
    <row r="147" s="2" customFormat="1" ht="16.5" customHeight="1">
      <c r="A147" s="40"/>
      <c r="B147" s="41"/>
      <c r="C147" s="206" t="s">
        <v>387</v>
      </c>
      <c r="D147" s="206" t="s">
        <v>135</v>
      </c>
      <c r="E147" s="207" t="s">
        <v>1123</v>
      </c>
      <c r="F147" s="208" t="s">
        <v>1124</v>
      </c>
      <c r="G147" s="209" t="s">
        <v>176</v>
      </c>
      <c r="H147" s="210">
        <v>2</v>
      </c>
      <c r="I147" s="211"/>
      <c r="J147" s="212">
        <f>ROUND(I147*H147,2)</f>
        <v>0</v>
      </c>
      <c r="K147" s="208" t="s">
        <v>139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84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1178</v>
      </c>
    </row>
    <row r="148" s="13" customFormat="1">
      <c r="A148" s="13"/>
      <c r="B148" s="219"/>
      <c r="C148" s="220"/>
      <c r="D148" s="221" t="s">
        <v>153</v>
      </c>
      <c r="E148" s="222" t="s">
        <v>19</v>
      </c>
      <c r="F148" s="223" t="s">
        <v>1126</v>
      </c>
      <c r="G148" s="220"/>
      <c r="H148" s="224">
        <v>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153</v>
      </c>
      <c r="AU148" s="230" t="s">
        <v>84</v>
      </c>
      <c r="AV148" s="13" t="s">
        <v>84</v>
      </c>
      <c r="AW148" s="13" t="s">
        <v>35</v>
      </c>
      <c r="AX148" s="13" t="s">
        <v>82</v>
      </c>
      <c r="AY148" s="230" t="s">
        <v>133</v>
      </c>
    </row>
    <row r="149" s="2" customFormat="1" ht="16.5" customHeight="1">
      <c r="A149" s="40"/>
      <c r="B149" s="41"/>
      <c r="C149" s="206" t="s">
        <v>391</v>
      </c>
      <c r="D149" s="206" t="s">
        <v>135</v>
      </c>
      <c r="E149" s="207" t="s">
        <v>1127</v>
      </c>
      <c r="F149" s="208" t="s">
        <v>1128</v>
      </c>
      <c r="G149" s="209" t="s">
        <v>176</v>
      </c>
      <c r="H149" s="210">
        <v>2</v>
      </c>
      <c r="I149" s="211"/>
      <c r="J149" s="212">
        <f>ROUND(I149*H149,2)</f>
        <v>0</v>
      </c>
      <c r="K149" s="208" t="s">
        <v>139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84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1179</v>
      </c>
    </row>
    <row r="150" s="2" customFormat="1" ht="16.5" customHeight="1">
      <c r="A150" s="40"/>
      <c r="B150" s="41"/>
      <c r="C150" s="206" t="s">
        <v>395</v>
      </c>
      <c r="D150" s="206" t="s">
        <v>135</v>
      </c>
      <c r="E150" s="207" t="s">
        <v>1130</v>
      </c>
      <c r="F150" s="208" t="s">
        <v>1131</v>
      </c>
      <c r="G150" s="209" t="s">
        <v>176</v>
      </c>
      <c r="H150" s="210">
        <v>20</v>
      </c>
      <c r="I150" s="211"/>
      <c r="J150" s="212">
        <f>ROUND(I150*H150,2)</f>
        <v>0</v>
      </c>
      <c r="K150" s="208" t="s">
        <v>139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84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1180</v>
      </c>
    </row>
    <row r="151" s="2" customFormat="1">
      <c r="A151" s="40"/>
      <c r="B151" s="41"/>
      <c r="C151" s="206" t="s">
        <v>399</v>
      </c>
      <c r="D151" s="206" t="s">
        <v>135</v>
      </c>
      <c r="E151" s="207" t="s">
        <v>1089</v>
      </c>
      <c r="F151" s="208" t="s">
        <v>1090</v>
      </c>
      <c r="G151" s="209" t="s">
        <v>138</v>
      </c>
      <c r="H151" s="210">
        <v>3</v>
      </c>
      <c r="I151" s="211"/>
      <c r="J151" s="212">
        <f>ROUND(I151*H151,2)</f>
        <v>0</v>
      </c>
      <c r="K151" s="208" t="s">
        <v>139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140</v>
      </c>
      <c r="AT151" s="217" t="s">
        <v>135</v>
      </c>
      <c r="AU151" s="217" t="s">
        <v>84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140</v>
      </c>
      <c r="BM151" s="217" t="s">
        <v>1181</v>
      </c>
    </row>
    <row r="152" s="2" customFormat="1">
      <c r="A152" s="40"/>
      <c r="B152" s="41"/>
      <c r="C152" s="206" t="s">
        <v>403</v>
      </c>
      <c r="D152" s="206" t="s">
        <v>135</v>
      </c>
      <c r="E152" s="207" t="s">
        <v>1092</v>
      </c>
      <c r="F152" s="208" t="s">
        <v>1093</v>
      </c>
      <c r="G152" s="209" t="s">
        <v>138</v>
      </c>
      <c r="H152" s="210">
        <v>3</v>
      </c>
      <c r="I152" s="211"/>
      <c r="J152" s="212">
        <f>ROUND(I152*H152,2)</f>
        <v>0</v>
      </c>
      <c r="K152" s="208" t="s">
        <v>139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84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1182</v>
      </c>
    </row>
    <row r="153" s="2" customFormat="1" ht="16.5" customHeight="1">
      <c r="A153" s="40"/>
      <c r="B153" s="41"/>
      <c r="C153" s="252" t="s">
        <v>407</v>
      </c>
      <c r="D153" s="252" t="s">
        <v>190</v>
      </c>
      <c r="E153" s="253" t="s">
        <v>1135</v>
      </c>
      <c r="F153" s="254" t="s">
        <v>1136</v>
      </c>
      <c r="G153" s="255" t="s">
        <v>138</v>
      </c>
      <c r="H153" s="256">
        <v>3</v>
      </c>
      <c r="I153" s="257"/>
      <c r="J153" s="258">
        <f>ROUND(I153*H153,2)</f>
        <v>0</v>
      </c>
      <c r="K153" s="254" t="s">
        <v>19</v>
      </c>
      <c r="L153" s="259"/>
      <c r="M153" s="260" t="s">
        <v>19</v>
      </c>
      <c r="N153" s="261" t="s">
        <v>45</v>
      </c>
      <c r="O153" s="86"/>
      <c r="P153" s="215">
        <f>O153*H153</f>
        <v>0</v>
      </c>
      <c r="Q153" s="215">
        <v>0.0050000000000000001</v>
      </c>
      <c r="R153" s="215">
        <f>Q153*H153</f>
        <v>0.014999999999999999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173</v>
      </c>
      <c r="AT153" s="217" t="s">
        <v>190</v>
      </c>
      <c r="AU153" s="217" t="s">
        <v>84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1183</v>
      </c>
    </row>
    <row r="154" s="2" customFormat="1" ht="16.5" customHeight="1">
      <c r="A154" s="40"/>
      <c r="B154" s="41"/>
      <c r="C154" s="206" t="s">
        <v>415</v>
      </c>
      <c r="D154" s="206" t="s">
        <v>135</v>
      </c>
      <c r="E154" s="207" t="s">
        <v>1104</v>
      </c>
      <c r="F154" s="208" t="s">
        <v>1105</v>
      </c>
      <c r="G154" s="209" t="s">
        <v>138</v>
      </c>
      <c r="H154" s="210">
        <v>3</v>
      </c>
      <c r="I154" s="211"/>
      <c r="J154" s="212">
        <f>ROUND(I154*H154,2)</f>
        <v>0</v>
      </c>
      <c r="K154" s="208" t="s">
        <v>139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5.0000000000000002E-05</v>
      </c>
      <c r="R154" s="215">
        <f>Q154*H154</f>
        <v>0.00015000000000000001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1184</v>
      </c>
    </row>
    <row r="155" s="2" customFormat="1" ht="16.5" customHeight="1">
      <c r="A155" s="40"/>
      <c r="B155" s="41"/>
      <c r="C155" s="252" t="s">
        <v>420</v>
      </c>
      <c r="D155" s="252" t="s">
        <v>190</v>
      </c>
      <c r="E155" s="253" t="s">
        <v>1107</v>
      </c>
      <c r="F155" s="254" t="s">
        <v>1108</v>
      </c>
      <c r="G155" s="255" t="s">
        <v>138</v>
      </c>
      <c r="H155" s="256">
        <v>9</v>
      </c>
      <c r="I155" s="257"/>
      <c r="J155" s="258">
        <f>ROUND(I155*H155,2)</f>
        <v>0</v>
      </c>
      <c r="K155" s="254" t="s">
        <v>139</v>
      </c>
      <c r="L155" s="259"/>
      <c r="M155" s="260" t="s">
        <v>19</v>
      </c>
      <c r="N155" s="261" t="s">
        <v>45</v>
      </c>
      <c r="O155" s="86"/>
      <c r="P155" s="215">
        <f>O155*H155</f>
        <v>0</v>
      </c>
      <c r="Q155" s="215">
        <v>0.0047200000000000002</v>
      </c>
      <c r="R155" s="215">
        <f>Q155*H155</f>
        <v>0.042480000000000004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173</v>
      </c>
      <c r="AT155" s="217" t="s">
        <v>190</v>
      </c>
      <c r="AU155" s="217" t="s">
        <v>84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140</v>
      </c>
      <c r="BM155" s="217" t="s">
        <v>1185</v>
      </c>
    </row>
    <row r="156" s="2" customFormat="1" ht="16.5" customHeight="1">
      <c r="A156" s="40"/>
      <c r="B156" s="41"/>
      <c r="C156" s="206" t="s">
        <v>427</v>
      </c>
      <c r="D156" s="206" t="s">
        <v>135</v>
      </c>
      <c r="E156" s="207" t="s">
        <v>1110</v>
      </c>
      <c r="F156" s="208" t="s">
        <v>1111</v>
      </c>
      <c r="G156" s="209" t="s">
        <v>148</v>
      </c>
      <c r="H156" s="210">
        <v>3</v>
      </c>
      <c r="I156" s="211"/>
      <c r="J156" s="212">
        <f>ROUND(I156*H156,2)</f>
        <v>0</v>
      </c>
      <c r="K156" s="208" t="s">
        <v>139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84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1186</v>
      </c>
    </row>
    <row r="157" s="2" customFormat="1" ht="16.5" customHeight="1">
      <c r="A157" s="40"/>
      <c r="B157" s="41"/>
      <c r="C157" s="252" t="s">
        <v>431</v>
      </c>
      <c r="D157" s="252" t="s">
        <v>190</v>
      </c>
      <c r="E157" s="253" t="s">
        <v>1113</v>
      </c>
      <c r="F157" s="254" t="s">
        <v>1114</v>
      </c>
      <c r="G157" s="255" t="s">
        <v>176</v>
      </c>
      <c r="H157" s="256">
        <v>0.031</v>
      </c>
      <c r="I157" s="257"/>
      <c r="J157" s="258">
        <f>ROUND(I157*H157,2)</f>
        <v>0</v>
      </c>
      <c r="K157" s="254" t="s">
        <v>139</v>
      </c>
      <c r="L157" s="259"/>
      <c r="M157" s="260" t="s">
        <v>19</v>
      </c>
      <c r="N157" s="261" t="s">
        <v>45</v>
      </c>
      <c r="O157" s="86"/>
      <c r="P157" s="215">
        <f>O157*H157</f>
        <v>0</v>
      </c>
      <c r="Q157" s="215">
        <v>0.20000000000000001</v>
      </c>
      <c r="R157" s="215">
        <f>Q157*H157</f>
        <v>0.0062000000000000006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173</v>
      </c>
      <c r="AT157" s="217" t="s">
        <v>190</v>
      </c>
      <c r="AU157" s="217" t="s">
        <v>84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140</v>
      </c>
      <c r="BM157" s="217" t="s">
        <v>1187</v>
      </c>
    </row>
    <row r="158" s="13" customFormat="1">
      <c r="A158" s="13"/>
      <c r="B158" s="219"/>
      <c r="C158" s="220"/>
      <c r="D158" s="221" t="s">
        <v>153</v>
      </c>
      <c r="E158" s="222" t="s">
        <v>19</v>
      </c>
      <c r="F158" s="223" t="s">
        <v>1142</v>
      </c>
      <c r="G158" s="220"/>
      <c r="H158" s="224">
        <v>0.031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153</v>
      </c>
      <c r="AU158" s="230" t="s">
        <v>84</v>
      </c>
      <c r="AV158" s="13" t="s">
        <v>84</v>
      </c>
      <c r="AW158" s="13" t="s">
        <v>35</v>
      </c>
      <c r="AX158" s="13" t="s">
        <v>82</v>
      </c>
      <c r="AY158" s="230" t="s">
        <v>133</v>
      </c>
    </row>
    <row r="159" s="2" customFormat="1" ht="16.5" customHeight="1">
      <c r="A159" s="40"/>
      <c r="B159" s="41"/>
      <c r="C159" s="206" t="s">
        <v>436</v>
      </c>
      <c r="D159" s="206" t="s">
        <v>135</v>
      </c>
      <c r="E159" s="207" t="s">
        <v>1143</v>
      </c>
      <c r="F159" s="208" t="s">
        <v>1144</v>
      </c>
      <c r="G159" s="209" t="s">
        <v>1076</v>
      </c>
      <c r="H159" s="210">
        <v>50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84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140</v>
      </c>
      <c r="BM159" s="217" t="s">
        <v>1188</v>
      </c>
    </row>
    <row r="160" s="2" customFormat="1" ht="16.5" customHeight="1">
      <c r="A160" s="40"/>
      <c r="B160" s="41"/>
      <c r="C160" s="206" t="s">
        <v>440</v>
      </c>
      <c r="D160" s="206" t="s">
        <v>135</v>
      </c>
      <c r="E160" s="207" t="s">
        <v>1118</v>
      </c>
      <c r="F160" s="208" t="s">
        <v>1119</v>
      </c>
      <c r="G160" s="209" t="s">
        <v>237</v>
      </c>
      <c r="H160" s="210">
        <v>0.064000000000000001</v>
      </c>
      <c r="I160" s="211"/>
      <c r="J160" s="212">
        <f>ROUND(I160*H160,2)</f>
        <v>0</v>
      </c>
      <c r="K160" s="208" t="s">
        <v>139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84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140</v>
      </c>
      <c r="BM160" s="217" t="s">
        <v>1189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1190</v>
      </c>
      <c r="F161" s="204" t="s">
        <v>1191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SUM(P162:P167)</f>
        <v>0</v>
      </c>
      <c r="Q161" s="198"/>
      <c r="R161" s="199">
        <f>SUM(R162:R167)</f>
        <v>0</v>
      </c>
      <c r="S161" s="198"/>
      <c r="T161" s="200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82</v>
      </c>
      <c r="AY161" s="201" t="s">
        <v>133</v>
      </c>
      <c r="BK161" s="203">
        <f>SUM(BK162:BK167)</f>
        <v>0</v>
      </c>
    </row>
    <row r="162" s="2" customFormat="1" ht="16.5" customHeight="1">
      <c r="A162" s="40"/>
      <c r="B162" s="41"/>
      <c r="C162" s="206" t="s">
        <v>446</v>
      </c>
      <c r="D162" s="206" t="s">
        <v>135</v>
      </c>
      <c r="E162" s="207" t="s">
        <v>1123</v>
      </c>
      <c r="F162" s="208" t="s">
        <v>1124</v>
      </c>
      <c r="G162" s="209" t="s">
        <v>176</v>
      </c>
      <c r="H162" s="210">
        <v>2</v>
      </c>
      <c r="I162" s="211"/>
      <c r="J162" s="212">
        <f>ROUND(I162*H162,2)</f>
        <v>0</v>
      </c>
      <c r="K162" s="208" t="s">
        <v>139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84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1192</v>
      </c>
    </row>
    <row r="163" s="13" customFormat="1">
      <c r="A163" s="13"/>
      <c r="B163" s="219"/>
      <c r="C163" s="220"/>
      <c r="D163" s="221" t="s">
        <v>153</v>
      </c>
      <c r="E163" s="222" t="s">
        <v>19</v>
      </c>
      <c r="F163" s="223" t="s">
        <v>1126</v>
      </c>
      <c r="G163" s="220"/>
      <c r="H163" s="224">
        <v>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153</v>
      </c>
      <c r="AU163" s="230" t="s">
        <v>84</v>
      </c>
      <c r="AV163" s="13" t="s">
        <v>84</v>
      </c>
      <c r="AW163" s="13" t="s">
        <v>35</v>
      </c>
      <c r="AX163" s="13" t="s">
        <v>82</v>
      </c>
      <c r="AY163" s="230" t="s">
        <v>133</v>
      </c>
    </row>
    <row r="164" s="2" customFormat="1" ht="16.5" customHeight="1">
      <c r="A164" s="40"/>
      <c r="B164" s="41"/>
      <c r="C164" s="206" t="s">
        <v>452</v>
      </c>
      <c r="D164" s="206" t="s">
        <v>135</v>
      </c>
      <c r="E164" s="207" t="s">
        <v>1127</v>
      </c>
      <c r="F164" s="208" t="s">
        <v>1128</v>
      </c>
      <c r="G164" s="209" t="s">
        <v>176</v>
      </c>
      <c r="H164" s="210">
        <v>2</v>
      </c>
      <c r="I164" s="211"/>
      <c r="J164" s="212">
        <f>ROUND(I164*H164,2)</f>
        <v>0</v>
      </c>
      <c r="K164" s="208" t="s">
        <v>139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84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140</v>
      </c>
      <c r="BM164" s="217" t="s">
        <v>1193</v>
      </c>
    </row>
    <row r="165" s="2" customFormat="1" ht="16.5" customHeight="1">
      <c r="A165" s="40"/>
      <c r="B165" s="41"/>
      <c r="C165" s="206" t="s">
        <v>457</v>
      </c>
      <c r="D165" s="206" t="s">
        <v>135</v>
      </c>
      <c r="E165" s="207" t="s">
        <v>1130</v>
      </c>
      <c r="F165" s="208" t="s">
        <v>1131</v>
      </c>
      <c r="G165" s="209" t="s">
        <v>176</v>
      </c>
      <c r="H165" s="210">
        <v>20</v>
      </c>
      <c r="I165" s="211"/>
      <c r="J165" s="212">
        <f>ROUND(I165*H165,2)</f>
        <v>0</v>
      </c>
      <c r="K165" s="208" t="s">
        <v>139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140</v>
      </c>
      <c r="AT165" s="217" t="s">
        <v>135</v>
      </c>
      <c r="AU165" s="217" t="s">
        <v>84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140</v>
      </c>
      <c r="BM165" s="217" t="s">
        <v>1194</v>
      </c>
    </row>
    <row r="166" s="2" customFormat="1" ht="16.5" customHeight="1">
      <c r="A166" s="40"/>
      <c r="B166" s="41"/>
      <c r="C166" s="206" t="s">
        <v>462</v>
      </c>
      <c r="D166" s="206" t="s">
        <v>135</v>
      </c>
      <c r="E166" s="207" t="s">
        <v>1195</v>
      </c>
      <c r="F166" s="208" t="s">
        <v>1196</v>
      </c>
      <c r="G166" s="209" t="s">
        <v>138</v>
      </c>
      <c r="H166" s="210">
        <v>25</v>
      </c>
      <c r="I166" s="211"/>
      <c r="J166" s="212">
        <f>ROUND(I166*H166,2)</f>
        <v>0</v>
      </c>
      <c r="K166" s="208" t="s">
        <v>139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84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1197</v>
      </c>
    </row>
    <row r="167" s="2" customFormat="1" ht="16.5" customHeight="1">
      <c r="A167" s="40"/>
      <c r="B167" s="41"/>
      <c r="C167" s="206" t="s">
        <v>466</v>
      </c>
      <c r="D167" s="206" t="s">
        <v>135</v>
      </c>
      <c r="E167" s="207" t="s">
        <v>1198</v>
      </c>
      <c r="F167" s="208" t="s">
        <v>1199</v>
      </c>
      <c r="G167" s="209" t="s">
        <v>138</v>
      </c>
      <c r="H167" s="210">
        <v>25</v>
      </c>
      <c r="I167" s="211"/>
      <c r="J167" s="212">
        <f>ROUND(I167*H167,2)</f>
        <v>0</v>
      </c>
      <c r="K167" s="208" t="s">
        <v>139</v>
      </c>
      <c r="L167" s="46"/>
      <c r="M167" s="273" t="s">
        <v>19</v>
      </c>
      <c r="N167" s="274" t="s">
        <v>45</v>
      </c>
      <c r="O167" s="275"/>
      <c r="P167" s="276">
        <f>O167*H167</f>
        <v>0</v>
      </c>
      <c r="Q167" s="276">
        <v>0</v>
      </c>
      <c r="R167" s="276">
        <f>Q167*H167</f>
        <v>0</v>
      </c>
      <c r="S167" s="276">
        <v>0</v>
      </c>
      <c r="T167" s="2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84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1200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O2nRq7Ucmjaagz9Nn6Ue1c3Chz9yAjXW7KDiI9i+X0UmoAELsv48g6DwVT72CT2pxlQF/MhXfdkkgvUQWYS+IQ==" hashValue="XPmdmNmBMg9fxaOhY74sCgqVNnw+N/kO8VchtGq5WXZnvr6SpMEPYHwD0z44GZCtzzEQAzeWmYFVyYf6yYrN3A==" algorithmName="SHA-512" password="CC35"/>
  <autoFilter ref="C85:K16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ROUND((SUM(BE86:BE112)),  2)</f>
        <v>0</v>
      </c>
      <c r="G33" s="40"/>
      <c r="H33" s="40"/>
      <c r="I33" s="150">
        <v>0.20999999999999999</v>
      </c>
      <c r="J33" s="149">
        <f>ROUND(((SUM(BE86:BE112))*I33),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ROUND((SUM(BF86:BF112)),  2)</f>
        <v>0</v>
      </c>
      <c r="G34" s="40"/>
      <c r="H34" s="40"/>
      <c r="I34" s="150">
        <v>0.14999999999999999</v>
      </c>
      <c r="J34" s="149">
        <f>ROUND(((SUM(BF86:BF112))*I34),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882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1203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1204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1205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1206</v>
      </c>
      <c r="E65" s="176"/>
      <c r="F65" s="176"/>
      <c r="G65" s="176"/>
      <c r="H65" s="176"/>
      <c r="I65" s="176"/>
      <c r="J65" s="177">
        <f>J106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1207</v>
      </c>
      <c r="E66" s="176"/>
      <c r="F66" s="176"/>
      <c r="G66" s="176"/>
      <c r="H66" s="176"/>
      <c r="I66" s="176"/>
      <c r="J66" s="177">
        <f>J109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1061</v>
      </c>
      <c r="F87" s="193" t="s">
        <v>101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P88+P93+P100+P104+P106+P109</f>
        <v>0</v>
      </c>
      <c r="Q87" s="198"/>
      <c r="R87" s="199">
        <f>R88+R93+R100+R104+R106+R109</f>
        <v>0</v>
      </c>
      <c r="S87" s="198"/>
      <c r="T87" s="200">
        <f>T88+T93+T100+T104+T106+T109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157</v>
      </c>
      <c r="AT87" s="202" t="s">
        <v>73</v>
      </c>
      <c r="AU87" s="202" t="s">
        <v>74</v>
      </c>
      <c r="AY87" s="201" t="s">
        <v>133</v>
      </c>
      <c r="BK87" s="203">
        <f>BK88+BK93+BK100+BK104+BK106+BK109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1208</v>
      </c>
      <c r="F88" s="204" t="s">
        <v>1209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0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157</v>
      </c>
      <c r="AT88" s="202" t="s">
        <v>73</v>
      </c>
      <c r="AU88" s="202" t="s">
        <v>82</v>
      </c>
      <c r="AY88" s="201" t="s">
        <v>133</v>
      </c>
      <c r="BK88" s="203">
        <f>SUM(BK89:BK92)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1210</v>
      </c>
      <c r="F89" s="208" t="s">
        <v>1209</v>
      </c>
      <c r="G89" s="209" t="s">
        <v>469</v>
      </c>
      <c r="H89" s="210">
        <v>1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1211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1211</v>
      </c>
      <c r="BM89" s="217" t="s">
        <v>1212</v>
      </c>
    </row>
    <row r="90" s="2" customFormat="1" ht="16.5" customHeight="1">
      <c r="A90" s="40"/>
      <c r="B90" s="41"/>
      <c r="C90" s="206" t="s">
        <v>84</v>
      </c>
      <c r="D90" s="206" t="s">
        <v>135</v>
      </c>
      <c r="E90" s="207" t="s">
        <v>1213</v>
      </c>
      <c r="F90" s="208" t="s">
        <v>1214</v>
      </c>
      <c r="G90" s="209" t="s">
        <v>469</v>
      </c>
      <c r="H90" s="210">
        <v>1</v>
      </c>
      <c r="I90" s="211"/>
      <c r="J90" s="212">
        <f>ROUND(I90*H90,2)</f>
        <v>0</v>
      </c>
      <c r="K90" s="208" t="s">
        <v>139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1211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1211</v>
      </c>
      <c r="BM90" s="217" t="s">
        <v>1215</v>
      </c>
    </row>
    <row r="91" s="2" customFormat="1" ht="16.5" customHeight="1">
      <c r="A91" s="40"/>
      <c r="B91" s="41"/>
      <c r="C91" s="206" t="s">
        <v>145</v>
      </c>
      <c r="D91" s="206" t="s">
        <v>135</v>
      </c>
      <c r="E91" s="207" t="s">
        <v>1216</v>
      </c>
      <c r="F91" s="208" t="s">
        <v>1217</v>
      </c>
      <c r="G91" s="209" t="s">
        <v>469</v>
      </c>
      <c r="H91" s="210">
        <v>1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1211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1211</v>
      </c>
      <c r="BM91" s="217" t="s">
        <v>1218</v>
      </c>
    </row>
    <row r="92" s="2" customFormat="1" ht="16.5" customHeight="1">
      <c r="A92" s="40"/>
      <c r="B92" s="41"/>
      <c r="C92" s="206" t="s">
        <v>140</v>
      </c>
      <c r="D92" s="206" t="s">
        <v>135</v>
      </c>
      <c r="E92" s="207" t="s">
        <v>1219</v>
      </c>
      <c r="F92" s="208" t="s">
        <v>1220</v>
      </c>
      <c r="G92" s="209" t="s">
        <v>469</v>
      </c>
      <c r="H92" s="210">
        <v>1</v>
      </c>
      <c r="I92" s="211"/>
      <c r="J92" s="212">
        <f>ROUND(I92*H92,2)</f>
        <v>0</v>
      </c>
      <c r="K92" s="208" t="s">
        <v>139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1211</v>
      </c>
      <c r="AT92" s="217" t="s">
        <v>135</v>
      </c>
      <c r="AU92" s="217" t="s">
        <v>84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1211</v>
      </c>
      <c r="BM92" s="217" t="s">
        <v>1221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1222</v>
      </c>
      <c r="F93" s="204" t="s">
        <v>1223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SUM(P94:P99)</f>
        <v>0</v>
      </c>
      <c r="Q93" s="198"/>
      <c r="R93" s="199">
        <f>SUM(R94:R99)</f>
        <v>0</v>
      </c>
      <c r="S93" s="198"/>
      <c r="T93" s="20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157</v>
      </c>
      <c r="AT93" s="202" t="s">
        <v>73</v>
      </c>
      <c r="AU93" s="202" t="s">
        <v>82</v>
      </c>
      <c r="AY93" s="201" t="s">
        <v>133</v>
      </c>
      <c r="BK93" s="203">
        <f>SUM(BK94:BK99)</f>
        <v>0</v>
      </c>
    </row>
    <row r="94" s="2" customFormat="1" ht="16.5" customHeight="1">
      <c r="A94" s="40"/>
      <c r="B94" s="41"/>
      <c r="C94" s="206" t="s">
        <v>157</v>
      </c>
      <c r="D94" s="206" t="s">
        <v>135</v>
      </c>
      <c r="E94" s="207" t="s">
        <v>1224</v>
      </c>
      <c r="F94" s="208" t="s">
        <v>1223</v>
      </c>
      <c r="G94" s="209" t="s">
        <v>469</v>
      </c>
      <c r="H94" s="210">
        <v>1</v>
      </c>
      <c r="I94" s="211"/>
      <c r="J94" s="212">
        <f>ROUND(I94*H94,2)</f>
        <v>0</v>
      </c>
      <c r="K94" s="208" t="s">
        <v>139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1211</v>
      </c>
      <c r="AT94" s="217" t="s">
        <v>135</v>
      </c>
      <c r="AU94" s="217" t="s">
        <v>84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1211</v>
      </c>
      <c r="BM94" s="217" t="s">
        <v>1225</v>
      </c>
    </row>
    <row r="95" s="2" customFormat="1" ht="16.5" customHeight="1">
      <c r="A95" s="40"/>
      <c r="B95" s="41"/>
      <c r="C95" s="206" t="s">
        <v>162</v>
      </c>
      <c r="D95" s="206" t="s">
        <v>135</v>
      </c>
      <c r="E95" s="207" t="s">
        <v>1226</v>
      </c>
      <c r="F95" s="208" t="s">
        <v>1227</v>
      </c>
      <c r="G95" s="209" t="s">
        <v>469</v>
      </c>
      <c r="H95" s="210">
        <v>1</v>
      </c>
      <c r="I95" s="211"/>
      <c r="J95" s="212">
        <f>ROUND(I95*H95,2)</f>
        <v>0</v>
      </c>
      <c r="K95" s="208" t="s">
        <v>139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1211</v>
      </c>
      <c r="AT95" s="217" t="s">
        <v>135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1211</v>
      </c>
      <c r="BM95" s="217" t="s">
        <v>1228</v>
      </c>
    </row>
    <row r="96" s="2" customFormat="1" ht="16.5" customHeight="1">
      <c r="A96" s="40"/>
      <c r="B96" s="41"/>
      <c r="C96" s="206" t="s">
        <v>168</v>
      </c>
      <c r="D96" s="206" t="s">
        <v>135</v>
      </c>
      <c r="E96" s="207" t="s">
        <v>1229</v>
      </c>
      <c r="F96" s="208" t="s">
        <v>1230</v>
      </c>
      <c r="G96" s="209" t="s">
        <v>469</v>
      </c>
      <c r="H96" s="210">
        <v>1</v>
      </c>
      <c r="I96" s="211"/>
      <c r="J96" s="212">
        <f>ROUND(I96*H96,2)</f>
        <v>0</v>
      </c>
      <c r="K96" s="208" t="s">
        <v>139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1211</v>
      </c>
      <c r="AT96" s="217" t="s">
        <v>135</v>
      </c>
      <c r="AU96" s="217" t="s">
        <v>84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1211</v>
      </c>
      <c r="BM96" s="217" t="s">
        <v>1231</v>
      </c>
    </row>
    <row r="97" s="2" customFormat="1" ht="16.5" customHeight="1">
      <c r="A97" s="40"/>
      <c r="B97" s="41"/>
      <c r="C97" s="206" t="s">
        <v>173</v>
      </c>
      <c r="D97" s="206" t="s">
        <v>135</v>
      </c>
      <c r="E97" s="207" t="s">
        <v>1232</v>
      </c>
      <c r="F97" s="208" t="s">
        <v>1233</v>
      </c>
      <c r="G97" s="209" t="s">
        <v>469</v>
      </c>
      <c r="H97" s="210">
        <v>1</v>
      </c>
      <c r="I97" s="211"/>
      <c r="J97" s="212">
        <f>ROUND(I97*H97,2)</f>
        <v>0</v>
      </c>
      <c r="K97" s="208" t="s">
        <v>139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1211</v>
      </c>
      <c r="AT97" s="217" t="s">
        <v>135</v>
      </c>
      <c r="AU97" s="217" t="s">
        <v>84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1211</v>
      </c>
      <c r="BM97" s="217" t="s">
        <v>1234</v>
      </c>
    </row>
    <row r="98" s="2" customFormat="1" ht="16.5" customHeight="1">
      <c r="A98" s="40"/>
      <c r="B98" s="41"/>
      <c r="C98" s="206" t="s">
        <v>180</v>
      </c>
      <c r="D98" s="206" t="s">
        <v>135</v>
      </c>
      <c r="E98" s="207" t="s">
        <v>1235</v>
      </c>
      <c r="F98" s="208" t="s">
        <v>1236</v>
      </c>
      <c r="G98" s="209" t="s">
        <v>469</v>
      </c>
      <c r="H98" s="210">
        <v>1</v>
      </c>
      <c r="I98" s="211"/>
      <c r="J98" s="212">
        <f>ROUND(I98*H98,2)</f>
        <v>0</v>
      </c>
      <c r="K98" s="208" t="s">
        <v>139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1211</v>
      </c>
      <c r="AT98" s="217" t="s">
        <v>135</v>
      </c>
      <c r="AU98" s="217" t="s">
        <v>84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1211</v>
      </c>
      <c r="BM98" s="217" t="s">
        <v>1237</v>
      </c>
    </row>
    <row r="99" s="2" customFormat="1" ht="16.5" customHeight="1">
      <c r="A99" s="40"/>
      <c r="B99" s="41"/>
      <c r="C99" s="206" t="s">
        <v>185</v>
      </c>
      <c r="D99" s="206" t="s">
        <v>135</v>
      </c>
      <c r="E99" s="207" t="s">
        <v>1238</v>
      </c>
      <c r="F99" s="208" t="s">
        <v>1239</v>
      </c>
      <c r="G99" s="209" t="s">
        <v>469</v>
      </c>
      <c r="H99" s="210">
        <v>1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1211</v>
      </c>
      <c r="AT99" s="217" t="s">
        <v>135</v>
      </c>
      <c r="AU99" s="217" t="s">
        <v>84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1211</v>
      </c>
      <c r="BM99" s="217" t="s">
        <v>1240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1241</v>
      </c>
      <c r="F100" s="204" t="s">
        <v>1242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SUM(P101:P103)</f>
        <v>0</v>
      </c>
      <c r="Q100" s="198"/>
      <c r="R100" s="199">
        <f>SUM(R101:R103)</f>
        <v>0</v>
      </c>
      <c r="S100" s="198"/>
      <c r="T100" s="20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157</v>
      </c>
      <c r="AT100" s="202" t="s">
        <v>73</v>
      </c>
      <c r="AU100" s="202" t="s">
        <v>82</v>
      </c>
      <c r="AY100" s="201" t="s">
        <v>133</v>
      </c>
      <c r="BK100" s="203">
        <f>SUM(BK101:BK103)</f>
        <v>0</v>
      </c>
    </row>
    <row r="101" s="2" customFormat="1" ht="16.5" customHeight="1">
      <c r="A101" s="40"/>
      <c r="B101" s="41"/>
      <c r="C101" s="206" t="s">
        <v>189</v>
      </c>
      <c r="D101" s="206" t="s">
        <v>135</v>
      </c>
      <c r="E101" s="207" t="s">
        <v>1243</v>
      </c>
      <c r="F101" s="208" t="s">
        <v>1244</v>
      </c>
      <c r="G101" s="209" t="s">
        <v>469</v>
      </c>
      <c r="H101" s="210">
        <v>1</v>
      </c>
      <c r="I101" s="211"/>
      <c r="J101" s="212">
        <f>ROUND(I101*H101,2)</f>
        <v>0</v>
      </c>
      <c r="K101" s="208" t="s">
        <v>139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1211</v>
      </c>
      <c r="AT101" s="217" t="s">
        <v>135</v>
      </c>
      <c r="AU101" s="217" t="s">
        <v>84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1211</v>
      </c>
      <c r="BM101" s="217" t="s">
        <v>1245</v>
      </c>
    </row>
    <row r="102" s="2" customFormat="1" ht="16.5" customHeight="1">
      <c r="A102" s="40"/>
      <c r="B102" s="41"/>
      <c r="C102" s="206" t="s">
        <v>196</v>
      </c>
      <c r="D102" s="206" t="s">
        <v>135</v>
      </c>
      <c r="E102" s="207" t="s">
        <v>1066</v>
      </c>
      <c r="F102" s="208" t="s">
        <v>1067</v>
      </c>
      <c r="G102" s="209" t="s">
        <v>469</v>
      </c>
      <c r="H102" s="210">
        <v>1</v>
      </c>
      <c r="I102" s="211"/>
      <c r="J102" s="212">
        <f>ROUND(I102*H102,2)</f>
        <v>0</v>
      </c>
      <c r="K102" s="208" t="s">
        <v>139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1211</v>
      </c>
      <c r="AT102" s="217" t="s">
        <v>135</v>
      </c>
      <c r="AU102" s="217" t="s">
        <v>84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1211</v>
      </c>
      <c r="BM102" s="217" t="s">
        <v>1246</v>
      </c>
    </row>
    <row r="103" s="2" customFormat="1" ht="16.5" customHeight="1">
      <c r="A103" s="40"/>
      <c r="B103" s="41"/>
      <c r="C103" s="206" t="s">
        <v>201</v>
      </c>
      <c r="D103" s="206" t="s">
        <v>135</v>
      </c>
      <c r="E103" s="207" t="s">
        <v>1247</v>
      </c>
      <c r="F103" s="208" t="s">
        <v>1248</v>
      </c>
      <c r="G103" s="209" t="s">
        <v>469</v>
      </c>
      <c r="H103" s="210">
        <v>1</v>
      </c>
      <c r="I103" s="211"/>
      <c r="J103" s="212">
        <f>ROUND(I103*H103,2)</f>
        <v>0</v>
      </c>
      <c r="K103" s="208" t="s">
        <v>139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1211</v>
      </c>
      <c r="AT103" s="217" t="s">
        <v>135</v>
      </c>
      <c r="AU103" s="217" t="s">
        <v>84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1211</v>
      </c>
      <c r="BM103" s="217" t="s">
        <v>1249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1250</v>
      </c>
      <c r="F104" s="204" t="s">
        <v>1251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P105</f>
        <v>0</v>
      </c>
      <c r="Q104" s="198"/>
      <c r="R104" s="199">
        <f>R105</f>
        <v>0</v>
      </c>
      <c r="S104" s="198"/>
      <c r="T104" s="20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157</v>
      </c>
      <c r="AT104" s="202" t="s">
        <v>73</v>
      </c>
      <c r="AU104" s="202" t="s">
        <v>82</v>
      </c>
      <c r="AY104" s="201" t="s">
        <v>133</v>
      </c>
      <c r="BK104" s="203">
        <f>BK105</f>
        <v>0</v>
      </c>
    </row>
    <row r="105" s="2" customFormat="1" ht="16.5" customHeight="1">
      <c r="A105" s="40"/>
      <c r="B105" s="41"/>
      <c r="C105" s="206" t="s">
        <v>213</v>
      </c>
      <c r="D105" s="206" t="s">
        <v>135</v>
      </c>
      <c r="E105" s="207" t="s">
        <v>1252</v>
      </c>
      <c r="F105" s="208" t="s">
        <v>1253</v>
      </c>
      <c r="G105" s="209" t="s">
        <v>469</v>
      </c>
      <c r="H105" s="210">
        <v>1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1211</v>
      </c>
      <c r="AT105" s="217" t="s">
        <v>135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1211</v>
      </c>
      <c r="BM105" s="217" t="s">
        <v>1254</v>
      </c>
    </row>
    <row r="106" s="12" customFormat="1" ht="22.8" customHeight="1">
      <c r="A106" s="12"/>
      <c r="B106" s="190"/>
      <c r="C106" s="191"/>
      <c r="D106" s="192" t="s">
        <v>73</v>
      </c>
      <c r="E106" s="204" t="s">
        <v>1255</v>
      </c>
      <c r="F106" s="204" t="s">
        <v>1256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SUM(P107:P108)</f>
        <v>0</v>
      </c>
      <c r="Q106" s="198"/>
      <c r="R106" s="199">
        <f>SUM(R107:R108)</f>
        <v>0</v>
      </c>
      <c r="S106" s="198"/>
      <c r="T106" s="20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157</v>
      </c>
      <c r="AT106" s="202" t="s">
        <v>73</v>
      </c>
      <c r="AU106" s="202" t="s">
        <v>82</v>
      </c>
      <c r="AY106" s="201" t="s">
        <v>133</v>
      </c>
      <c r="BK106" s="203">
        <f>SUM(BK107:BK108)</f>
        <v>0</v>
      </c>
    </row>
    <row r="107" s="2" customFormat="1" ht="16.5" customHeight="1">
      <c r="A107" s="40"/>
      <c r="B107" s="41"/>
      <c r="C107" s="206" t="s">
        <v>8</v>
      </c>
      <c r="D107" s="206" t="s">
        <v>135</v>
      </c>
      <c r="E107" s="207" t="s">
        <v>1257</v>
      </c>
      <c r="F107" s="208" t="s">
        <v>1256</v>
      </c>
      <c r="G107" s="209" t="s">
        <v>469</v>
      </c>
      <c r="H107" s="210">
        <v>1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1211</v>
      </c>
      <c r="AT107" s="217" t="s">
        <v>135</v>
      </c>
      <c r="AU107" s="217" t="s">
        <v>84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1211</v>
      </c>
      <c r="BM107" s="217" t="s">
        <v>1258</v>
      </c>
    </row>
    <row r="108" s="2" customFormat="1" ht="16.5" customHeight="1">
      <c r="A108" s="40"/>
      <c r="B108" s="41"/>
      <c r="C108" s="206" t="s">
        <v>244</v>
      </c>
      <c r="D108" s="206" t="s">
        <v>135</v>
      </c>
      <c r="E108" s="207" t="s">
        <v>1259</v>
      </c>
      <c r="F108" s="208" t="s">
        <v>1260</v>
      </c>
      <c r="G108" s="209" t="s">
        <v>469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1211</v>
      </c>
      <c r="AT108" s="217" t="s">
        <v>135</v>
      </c>
      <c r="AU108" s="217" t="s">
        <v>84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1211</v>
      </c>
      <c r="BM108" s="217" t="s">
        <v>1261</v>
      </c>
    </row>
    <row r="109" s="12" customFormat="1" ht="22.8" customHeight="1">
      <c r="A109" s="12"/>
      <c r="B109" s="190"/>
      <c r="C109" s="191"/>
      <c r="D109" s="192" t="s">
        <v>73</v>
      </c>
      <c r="E109" s="204" t="s">
        <v>1262</v>
      </c>
      <c r="F109" s="204" t="s">
        <v>1263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SUM(P110:P112)</f>
        <v>0</v>
      </c>
      <c r="Q109" s="198"/>
      <c r="R109" s="199">
        <f>SUM(R110:R112)</f>
        <v>0</v>
      </c>
      <c r="S109" s="198"/>
      <c r="T109" s="20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157</v>
      </c>
      <c r="AT109" s="202" t="s">
        <v>73</v>
      </c>
      <c r="AU109" s="202" t="s">
        <v>82</v>
      </c>
      <c r="AY109" s="201" t="s">
        <v>133</v>
      </c>
      <c r="BK109" s="203">
        <f>SUM(BK110:BK112)</f>
        <v>0</v>
      </c>
    </row>
    <row r="110" s="2" customFormat="1" ht="16.5" customHeight="1">
      <c r="A110" s="40"/>
      <c r="B110" s="41"/>
      <c r="C110" s="206" t="s">
        <v>234</v>
      </c>
      <c r="D110" s="206" t="s">
        <v>135</v>
      </c>
      <c r="E110" s="207" t="s">
        <v>1264</v>
      </c>
      <c r="F110" s="208" t="s">
        <v>1263</v>
      </c>
      <c r="G110" s="209" t="s">
        <v>469</v>
      </c>
      <c r="H110" s="210">
        <v>1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1211</v>
      </c>
      <c r="AT110" s="217" t="s">
        <v>135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1211</v>
      </c>
      <c r="BM110" s="217" t="s">
        <v>1265</v>
      </c>
    </row>
    <row r="111" s="2" customFormat="1" ht="16.5" customHeight="1">
      <c r="A111" s="40"/>
      <c r="B111" s="41"/>
      <c r="C111" s="206" t="s">
        <v>240</v>
      </c>
      <c r="D111" s="206" t="s">
        <v>135</v>
      </c>
      <c r="E111" s="207" t="s">
        <v>1266</v>
      </c>
      <c r="F111" s="208" t="s">
        <v>1267</v>
      </c>
      <c r="G111" s="209" t="s">
        <v>469</v>
      </c>
      <c r="H111" s="210">
        <v>1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1211</v>
      </c>
      <c r="AT111" s="217" t="s">
        <v>135</v>
      </c>
      <c r="AU111" s="217" t="s">
        <v>84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1211</v>
      </c>
      <c r="BM111" s="217" t="s">
        <v>1268</v>
      </c>
    </row>
    <row r="112" s="2" customFormat="1">
      <c r="A112" s="40"/>
      <c r="B112" s="41"/>
      <c r="C112" s="42"/>
      <c r="D112" s="221" t="s">
        <v>950</v>
      </c>
      <c r="E112" s="42"/>
      <c r="F112" s="278" t="s">
        <v>1269</v>
      </c>
      <c r="G112" s="42"/>
      <c r="H112" s="42"/>
      <c r="I112" s="279"/>
      <c r="J112" s="42"/>
      <c r="K112" s="42"/>
      <c r="L112" s="46"/>
      <c r="M112" s="285"/>
      <c r="N112" s="286"/>
      <c r="O112" s="275"/>
      <c r="P112" s="275"/>
      <c r="Q112" s="275"/>
      <c r="R112" s="275"/>
      <c r="S112" s="275"/>
      <c r="T112" s="2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950</v>
      </c>
      <c r="AU112" s="19" t="s">
        <v>84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YEq1sER46zoQmjtycJ1s/v3yTr1hjIFDG2ihwoNgJuRtg9c4ovBieF/EdjqiRbMQC/dUGerKgiyWXqO9VCWy6g==" hashValue="mBVHHjyKUgugHmLPsWLy2Vj+qqe3YO4rFCNFP1hNUspbNXpNlc3ozxi3yU1P/7rCEvMGv7T8Y6T+MUcajeSkQg==" algorithmName="SHA-512" password="CC35"/>
  <autoFilter ref="C85:K11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1270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1271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1272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1273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1274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1275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1276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1277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1278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1279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1280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1281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1282</v>
      </c>
      <c r="F19" s="299" t="s">
        <v>1283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1284</v>
      </c>
      <c r="F20" s="299" t="s">
        <v>1285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100</v>
      </c>
      <c r="F21" s="299" t="s">
        <v>1286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1287</v>
      </c>
      <c r="F22" s="299" t="s">
        <v>1288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1289</v>
      </c>
      <c r="F23" s="299" t="s">
        <v>1290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1291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1292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1293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1294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1295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1296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1297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1298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1299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119</v>
      </c>
      <c r="F36" s="299"/>
      <c r="G36" s="299" t="s">
        <v>1300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1301</v>
      </c>
      <c r="F37" s="299"/>
      <c r="G37" s="299" t="s">
        <v>1302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1303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1304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120</v>
      </c>
      <c r="F40" s="299"/>
      <c r="G40" s="299" t="s">
        <v>1305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121</v>
      </c>
      <c r="F41" s="299"/>
      <c r="G41" s="299" t="s">
        <v>1306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1307</v>
      </c>
      <c r="F42" s="299"/>
      <c r="G42" s="299" t="s">
        <v>1308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1309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1310</v>
      </c>
      <c r="F44" s="299"/>
      <c r="G44" s="299" t="s">
        <v>1311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123</v>
      </c>
      <c r="F45" s="299"/>
      <c r="G45" s="299" t="s">
        <v>1312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1313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1314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1315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1316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1317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1318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1319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1320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1321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1322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1323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1324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1325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1326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1327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1328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1329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1330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1331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1332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1333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1334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1335</v>
      </c>
      <c r="D76" s="317"/>
      <c r="E76" s="317"/>
      <c r="F76" s="317" t="s">
        <v>1336</v>
      </c>
      <c r="G76" s="318"/>
      <c r="H76" s="317" t="s">
        <v>56</v>
      </c>
      <c r="I76" s="317" t="s">
        <v>59</v>
      </c>
      <c r="J76" s="317" t="s">
        <v>1337</v>
      </c>
      <c r="K76" s="316"/>
    </row>
    <row r="77" s="1" customFormat="1" ht="17.25" customHeight="1">
      <c r="B77" s="314"/>
      <c r="C77" s="319" t="s">
        <v>1338</v>
      </c>
      <c r="D77" s="319"/>
      <c r="E77" s="319"/>
      <c r="F77" s="320" t="s">
        <v>1339</v>
      </c>
      <c r="G77" s="321"/>
      <c r="H77" s="319"/>
      <c r="I77" s="319"/>
      <c r="J77" s="319" t="s">
        <v>1340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1341</v>
      </c>
      <c r="G79" s="326"/>
      <c r="H79" s="302" t="s">
        <v>1342</v>
      </c>
      <c r="I79" s="302" t="s">
        <v>1343</v>
      </c>
      <c r="J79" s="302">
        <v>20</v>
      </c>
      <c r="K79" s="316"/>
    </row>
    <row r="80" s="1" customFormat="1" ht="15" customHeight="1">
      <c r="B80" s="314"/>
      <c r="C80" s="302" t="s">
        <v>1344</v>
      </c>
      <c r="D80" s="302"/>
      <c r="E80" s="302"/>
      <c r="F80" s="325" t="s">
        <v>1341</v>
      </c>
      <c r="G80" s="326"/>
      <c r="H80" s="302" t="s">
        <v>1345</v>
      </c>
      <c r="I80" s="302" t="s">
        <v>1343</v>
      </c>
      <c r="J80" s="302">
        <v>120</v>
      </c>
      <c r="K80" s="316"/>
    </row>
    <row r="81" s="1" customFormat="1" ht="15" customHeight="1">
      <c r="B81" s="327"/>
      <c r="C81" s="302" t="s">
        <v>1346</v>
      </c>
      <c r="D81" s="302"/>
      <c r="E81" s="302"/>
      <c r="F81" s="325" t="s">
        <v>1347</v>
      </c>
      <c r="G81" s="326"/>
      <c r="H81" s="302" t="s">
        <v>1348</v>
      </c>
      <c r="I81" s="302" t="s">
        <v>1343</v>
      </c>
      <c r="J81" s="302">
        <v>50</v>
      </c>
      <c r="K81" s="316"/>
    </row>
    <row r="82" s="1" customFormat="1" ht="15" customHeight="1">
      <c r="B82" s="327"/>
      <c r="C82" s="302" t="s">
        <v>1349</v>
      </c>
      <c r="D82" s="302"/>
      <c r="E82" s="302"/>
      <c r="F82" s="325" t="s">
        <v>1341</v>
      </c>
      <c r="G82" s="326"/>
      <c r="H82" s="302" t="s">
        <v>1350</v>
      </c>
      <c r="I82" s="302" t="s">
        <v>1351</v>
      </c>
      <c r="J82" s="302"/>
      <c r="K82" s="316"/>
    </row>
    <row r="83" s="1" customFormat="1" ht="15" customHeight="1">
      <c r="B83" s="327"/>
      <c r="C83" s="328" t="s">
        <v>1352</v>
      </c>
      <c r="D83" s="328"/>
      <c r="E83" s="328"/>
      <c r="F83" s="329" t="s">
        <v>1347</v>
      </c>
      <c r="G83" s="328"/>
      <c r="H83" s="328" t="s">
        <v>1353</v>
      </c>
      <c r="I83" s="328" t="s">
        <v>1343</v>
      </c>
      <c r="J83" s="328">
        <v>15</v>
      </c>
      <c r="K83" s="316"/>
    </row>
    <row r="84" s="1" customFormat="1" ht="15" customHeight="1">
      <c r="B84" s="327"/>
      <c r="C84" s="328" t="s">
        <v>1354</v>
      </c>
      <c r="D84" s="328"/>
      <c r="E84" s="328"/>
      <c r="F84" s="329" t="s">
        <v>1347</v>
      </c>
      <c r="G84" s="328"/>
      <c r="H84" s="328" t="s">
        <v>1355</v>
      </c>
      <c r="I84" s="328" t="s">
        <v>1343</v>
      </c>
      <c r="J84" s="328">
        <v>15</v>
      </c>
      <c r="K84" s="316"/>
    </row>
    <row r="85" s="1" customFormat="1" ht="15" customHeight="1">
      <c r="B85" s="327"/>
      <c r="C85" s="328" t="s">
        <v>1356</v>
      </c>
      <c r="D85" s="328"/>
      <c r="E85" s="328"/>
      <c r="F85" s="329" t="s">
        <v>1347</v>
      </c>
      <c r="G85" s="328"/>
      <c r="H85" s="328" t="s">
        <v>1357</v>
      </c>
      <c r="I85" s="328" t="s">
        <v>1343</v>
      </c>
      <c r="J85" s="328">
        <v>20</v>
      </c>
      <c r="K85" s="316"/>
    </row>
    <row r="86" s="1" customFormat="1" ht="15" customHeight="1">
      <c r="B86" s="327"/>
      <c r="C86" s="328" t="s">
        <v>1358</v>
      </c>
      <c r="D86" s="328"/>
      <c r="E86" s="328"/>
      <c r="F86" s="329" t="s">
        <v>1347</v>
      </c>
      <c r="G86" s="328"/>
      <c r="H86" s="328" t="s">
        <v>1359</v>
      </c>
      <c r="I86" s="328" t="s">
        <v>1343</v>
      </c>
      <c r="J86" s="328">
        <v>20</v>
      </c>
      <c r="K86" s="316"/>
    </row>
    <row r="87" s="1" customFormat="1" ht="15" customHeight="1">
      <c r="B87" s="327"/>
      <c r="C87" s="302" t="s">
        <v>1360</v>
      </c>
      <c r="D87" s="302"/>
      <c r="E87" s="302"/>
      <c r="F87" s="325" t="s">
        <v>1347</v>
      </c>
      <c r="G87" s="326"/>
      <c r="H87" s="302" t="s">
        <v>1361</v>
      </c>
      <c r="I87" s="302" t="s">
        <v>1343</v>
      </c>
      <c r="J87" s="302">
        <v>50</v>
      </c>
      <c r="K87" s="316"/>
    </row>
    <row r="88" s="1" customFormat="1" ht="15" customHeight="1">
      <c r="B88" s="327"/>
      <c r="C88" s="302" t="s">
        <v>1362</v>
      </c>
      <c r="D88" s="302"/>
      <c r="E88" s="302"/>
      <c r="F88" s="325" t="s">
        <v>1347</v>
      </c>
      <c r="G88" s="326"/>
      <c r="H88" s="302" t="s">
        <v>1363</v>
      </c>
      <c r="I88" s="302" t="s">
        <v>1343</v>
      </c>
      <c r="J88" s="302">
        <v>20</v>
      </c>
      <c r="K88" s="316"/>
    </row>
    <row r="89" s="1" customFormat="1" ht="15" customHeight="1">
      <c r="B89" s="327"/>
      <c r="C89" s="302" t="s">
        <v>1364</v>
      </c>
      <c r="D89" s="302"/>
      <c r="E89" s="302"/>
      <c r="F89" s="325" t="s">
        <v>1347</v>
      </c>
      <c r="G89" s="326"/>
      <c r="H89" s="302" t="s">
        <v>1365</v>
      </c>
      <c r="I89" s="302" t="s">
        <v>1343</v>
      </c>
      <c r="J89" s="302">
        <v>20</v>
      </c>
      <c r="K89" s="316"/>
    </row>
    <row r="90" s="1" customFormat="1" ht="15" customHeight="1">
      <c r="B90" s="327"/>
      <c r="C90" s="302" t="s">
        <v>1366</v>
      </c>
      <c r="D90" s="302"/>
      <c r="E90" s="302"/>
      <c r="F90" s="325" t="s">
        <v>1347</v>
      </c>
      <c r="G90" s="326"/>
      <c r="H90" s="302" t="s">
        <v>1367</v>
      </c>
      <c r="I90" s="302" t="s">
        <v>1343</v>
      </c>
      <c r="J90" s="302">
        <v>50</v>
      </c>
      <c r="K90" s="316"/>
    </row>
    <row r="91" s="1" customFormat="1" ht="15" customHeight="1">
      <c r="B91" s="327"/>
      <c r="C91" s="302" t="s">
        <v>1368</v>
      </c>
      <c r="D91" s="302"/>
      <c r="E91" s="302"/>
      <c r="F91" s="325" t="s">
        <v>1347</v>
      </c>
      <c r="G91" s="326"/>
      <c r="H91" s="302" t="s">
        <v>1368</v>
      </c>
      <c r="I91" s="302" t="s">
        <v>1343</v>
      </c>
      <c r="J91" s="302">
        <v>50</v>
      </c>
      <c r="K91" s="316"/>
    </row>
    <row r="92" s="1" customFormat="1" ht="15" customHeight="1">
      <c r="B92" s="327"/>
      <c r="C92" s="302" t="s">
        <v>1369</v>
      </c>
      <c r="D92" s="302"/>
      <c r="E92" s="302"/>
      <c r="F92" s="325" t="s">
        <v>1347</v>
      </c>
      <c r="G92" s="326"/>
      <c r="H92" s="302" t="s">
        <v>1370</v>
      </c>
      <c r="I92" s="302" t="s">
        <v>1343</v>
      </c>
      <c r="J92" s="302">
        <v>255</v>
      </c>
      <c r="K92" s="316"/>
    </row>
    <row r="93" s="1" customFormat="1" ht="15" customHeight="1">
      <c r="B93" s="327"/>
      <c r="C93" s="302" t="s">
        <v>1371</v>
      </c>
      <c r="D93" s="302"/>
      <c r="E93" s="302"/>
      <c r="F93" s="325" t="s">
        <v>1341</v>
      </c>
      <c r="G93" s="326"/>
      <c r="H93" s="302" t="s">
        <v>1372</v>
      </c>
      <c r="I93" s="302" t="s">
        <v>1373</v>
      </c>
      <c r="J93" s="302"/>
      <c r="K93" s="316"/>
    </row>
    <row r="94" s="1" customFormat="1" ht="15" customHeight="1">
      <c r="B94" s="327"/>
      <c r="C94" s="302" t="s">
        <v>1374</v>
      </c>
      <c r="D94" s="302"/>
      <c r="E94" s="302"/>
      <c r="F94" s="325" t="s">
        <v>1341</v>
      </c>
      <c r="G94" s="326"/>
      <c r="H94" s="302" t="s">
        <v>1375</v>
      </c>
      <c r="I94" s="302" t="s">
        <v>1376</v>
      </c>
      <c r="J94" s="302"/>
      <c r="K94" s="316"/>
    </row>
    <row r="95" s="1" customFormat="1" ht="15" customHeight="1">
      <c r="B95" s="327"/>
      <c r="C95" s="302" t="s">
        <v>1377</v>
      </c>
      <c r="D95" s="302"/>
      <c r="E95" s="302"/>
      <c r="F95" s="325" t="s">
        <v>1341</v>
      </c>
      <c r="G95" s="326"/>
      <c r="H95" s="302" t="s">
        <v>1377</v>
      </c>
      <c r="I95" s="302" t="s">
        <v>1376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1341</v>
      </c>
      <c r="G96" s="326"/>
      <c r="H96" s="302" t="s">
        <v>1378</v>
      </c>
      <c r="I96" s="302" t="s">
        <v>1376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1341</v>
      </c>
      <c r="G97" s="326"/>
      <c r="H97" s="302" t="s">
        <v>1379</v>
      </c>
      <c r="I97" s="302" t="s">
        <v>1376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1380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1335</v>
      </c>
      <c r="D103" s="317"/>
      <c r="E103" s="317"/>
      <c r="F103" s="317" t="s">
        <v>1336</v>
      </c>
      <c r="G103" s="318"/>
      <c r="H103" s="317" t="s">
        <v>56</v>
      </c>
      <c r="I103" s="317" t="s">
        <v>59</v>
      </c>
      <c r="J103" s="317" t="s">
        <v>1337</v>
      </c>
      <c r="K103" s="316"/>
    </row>
    <row r="104" s="1" customFormat="1" ht="17.25" customHeight="1">
      <c r="B104" s="314"/>
      <c r="C104" s="319" t="s">
        <v>1338</v>
      </c>
      <c r="D104" s="319"/>
      <c r="E104" s="319"/>
      <c r="F104" s="320" t="s">
        <v>1339</v>
      </c>
      <c r="G104" s="321"/>
      <c r="H104" s="319"/>
      <c r="I104" s="319"/>
      <c r="J104" s="319" t="s">
        <v>1340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1341</v>
      </c>
      <c r="G106" s="302"/>
      <c r="H106" s="302" t="s">
        <v>1381</v>
      </c>
      <c r="I106" s="302" t="s">
        <v>1343</v>
      </c>
      <c r="J106" s="302">
        <v>20</v>
      </c>
      <c r="K106" s="316"/>
    </row>
    <row r="107" s="1" customFormat="1" ht="15" customHeight="1">
      <c r="B107" s="314"/>
      <c r="C107" s="302" t="s">
        <v>1344</v>
      </c>
      <c r="D107" s="302"/>
      <c r="E107" s="302"/>
      <c r="F107" s="325" t="s">
        <v>1341</v>
      </c>
      <c r="G107" s="302"/>
      <c r="H107" s="302" t="s">
        <v>1381</v>
      </c>
      <c r="I107" s="302" t="s">
        <v>1343</v>
      </c>
      <c r="J107" s="302">
        <v>120</v>
      </c>
      <c r="K107" s="316"/>
    </row>
    <row r="108" s="1" customFormat="1" ht="15" customHeight="1">
      <c r="B108" s="327"/>
      <c r="C108" s="302" t="s">
        <v>1346</v>
      </c>
      <c r="D108" s="302"/>
      <c r="E108" s="302"/>
      <c r="F108" s="325" t="s">
        <v>1347</v>
      </c>
      <c r="G108" s="302"/>
      <c r="H108" s="302" t="s">
        <v>1381</v>
      </c>
      <c r="I108" s="302" t="s">
        <v>1343</v>
      </c>
      <c r="J108" s="302">
        <v>50</v>
      </c>
      <c r="K108" s="316"/>
    </row>
    <row r="109" s="1" customFormat="1" ht="15" customHeight="1">
      <c r="B109" s="327"/>
      <c r="C109" s="302" t="s">
        <v>1349</v>
      </c>
      <c r="D109" s="302"/>
      <c r="E109" s="302"/>
      <c r="F109" s="325" t="s">
        <v>1341</v>
      </c>
      <c r="G109" s="302"/>
      <c r="H109" s="302" t="s">
        <v>1381</v>
      </c>
      <c r="I109" s="302" t="s">
        <v>1351</v>
      </c>
      <c r="J109" s="302"/>
      <c r="K109" s="316"/>
    </row>
    <row r="110" s="1" customFormat="1" ht="15" customHeight="1">
      <c r="B110" s="327"/>
      <c r="C110" s="302" t="s">
        <v>1360</v>
      </c>
      <c r="D110" s="302"/>
      <c r="E110" s="302"/>
      <c r="F110" s="325" t="s">
        <v>1347</v>
      </c>
      <c r="G110" s="302"/>
      <c r="H110" s="302" t="s">
        <v>1381</v>
      </c>
      <c r="I110" s="302" t="s">
        <v>1343</v>
      </c>
      <c r="J110" s="302">
        <v>50</v>
      </c>
      <c r="K110" s="316"/>
    </row>
    <row r="111" s="1" customFormat="1" ht="15" customHeight="1">
      <c r="B111" s="327"/>
      <c r="C111" s="302" t="s">
        <v>1368</v>
      </c>
      <c r="D111" s="302"/>
      <c r="E111" s="302"/>
      <c r="F111" s="325" t="s">
        <v>1347</v>
      </c>
      <c r="G111" s="302"/>
      <c r="H111" s="302" t="s">
        <v>1381</v>
      </c>
      <c r="I111" s="302" t="s">
        <v>1343</v>
      </c>
      <c r="J111" s="302">
        <v>50</v>
      </c>
      <c r="K111" s="316"/>
    </row>
    <row r="112" s="1" customFormat="1" ht="15" customHeight="1">
      <c r="B112" s="327"/>
      <c r="C112" s="302" t="s">
        <v>1366</v>
      </c>
      <c r="D112" s="302"/>
      <c r="E112" s="302"/>
      <c r="F112" s="325" t="s">
        <v>1347</v>
      </c>
      <c r="G112" s="302"/>
      <c r="H112" s="302" t="s">
        <v>1381</v>
      </c>
      <c r="I112" s="302" t="s">
        <v>1343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1341</v>
      </c>
      <c r="G113" s="302"/>
      <c r="H113" s="302" t="s">
        <v>1382</v>
      </c>
      <c r="I113" s="302" t="s">
        <v>1343</v>
      </c>
      <c r="J113" s="302">
        <v>20</v>
      </c>
      <c r="K113" s="316"/>
    </row>
    <row r="114" s="1" customFormat="1" ht="15" customHeight="1">
      <c r="B114" s="327"/>
      <c r="C114" s="302" t="s">
        <v>1383</v>
      </c>
      <c r="D114" s="302"/>
      <c r="E114" s="302"/>
      <c r="F114" s="325" t="s">
        <v>1341</v>
      </c>
      <c r="G114" s="302"/>
      <c r="H114" s="302" t="s">
        <v>1384</v>
      </c>
      <c r="I114" s="302" t="s">
        <v>1343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1341</v>
      </c>
      <c r="G115" s="302"/>
      <c r="H115" s="302" t="s">
        <v>1385</v>
      </c>
      <c r="I115" s="302" t="s">
        <v>1376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1341</v>
      </c>
      <c r="G116" s="302"/>
      <c r="H116" s="302" t="s">
        <v>1386</v>
      </c>
      <c r="I116" s="302" t="s">
        <v>1376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1341</v>
      </c>
      <c r="G117" s="302"/>
      <c r="H117" s="302" t="s">
        <v>1387</v>
      </c>
      <c r="I117" s="302" t="s">
        <v>1388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1389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1335</v>
      </c>
      <c r="D123" s="317"/>
      <c r="E123" s="317"/>
      <c r="F123" s="317" t="s">
        <v>1336</v>
      </c>
      <c r="G123" s="318"/>
      <c r="H123" s="317" t="s">
        <v>56</v>
      </c>
      <c r="I123" s="317" t="s">
        <v>59</v>
      </c>
      <c r="J123" s="317" t="s">
        <v>1337</v>
      </c>
      <c r="K123" s="346"/>
    </row>
    <row r="124" s="1" customFormat="1" ht="17.25" customHeight="1">
      <c r="B124" s="345"/>
      <c r="C124" s="319" t="s">
        <v>1338</v>
      </c>
      <c r="D124" s="319"/>
      <c r="E124" s="319"/>
      <c r="F124" s="320" t="s">
        <v>1339</v>
      </c>
      <c r="G124" s="321"/>
      <c r="H124" s="319"/>
      <c r="I124" s="319"/>
      <c r="J124" s="319" t="s">
        <v>1340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1344</v>
      </c>
      <c r="D126" s="324"/>
      <c r="E126" s="324"/>
      <c r="F126" s="325" t="s">
        <v>1341</v>
      </c>
      <c r="G126" s="302"/>
      <c r="H126" s="302" t="s">
        <v>1381</v>
      </c>
      <c r="I126" s="302" t="s">
        <v>1343</v>
      </c>
      <c r="J126" s="302">
        <v>120</v>
      </c>
      <c r="K126" s="350"/>
    </row>
    <row r="127" s="1" customFormat="1" ht="15" customHeight="1">
      <c r="B127" s="347"/>
      <c r="C127" s="302" t="s">
        <v>1390</v>
      </c>
      <c r="D127" s="302"/>
      <c r="E127" s="302"/>
      <c r="F127" s="325" t="s">
        <v>1341</v>
      </c>
      <c r="G127" s="302"/>
      <c r="H127" s="302" t="s">
        <v>1391</v>
      </c>
      <c r="I127" s="302" t="s">
        <v>1343</v>
      </c>
      <c r="J127" s="302" t="s">
        <v>1392</v>
      </c>
      <c r="K127" s="350"/>
    </row>
    <row r="128" s="1" customFormat="1" ht="15" customHeight="1">
      <c r="B128" s="347"/>
      <c r="C128" s="302" t="s">
        <v>1289</v>
      </c>
      <c r="D128" s="302"/>
      <c r="E128" s="302"/>
      <c r="F128" s="325" t="s">
        <v>1341</v>
      </c>
      <c r="G128" s="302"/>
      <c r="H128" s="302" t="s">
        <v>1393</v>
      </c>
      <c r="I128" s="302" t="s">
        <v>1343</v>
      </c>
      <c r="J128" s="302" t="s">
        <v>1392</v>
      </c>
      <c r="K128" s="350"/>
    </row>
    <row r="129" s="1" customFormat="1" ht="15" customHeight="1">
      <c r="B129" s="347"/>
      <c r="C129" s="302" t="s">
        <v>1352</v>
      </c>
      <c r="D129" s="302"/>
      <c r="E129" s="302"/>
      <c r="F129" s="325" t="s">
        <v>1347</v>
      </c>
      <c r="G129" s="302"/>
      <c r="H129" s="302" t="s">
        <v>1353</v>
      </c>
      <c r="I129" s="302" t="s">
        <v>1343</v>
      </c>
      <c r="J129" s="302">
        <v>15</v>
      </c>
      <c r="K129" s="350"/>
    </row>
    <row r="130" s="1" customFormat="1" ht="15" customHeight="1">
      <c r="B130" s="347"/>
      <c r="C130" s="328" t="s">
        <v>1354</v>
      </c>
      <c r="D130" s="328"/>
      <c r="E130" s="328"/>
      <c r="F130" s="329" t="s">
        <v>1347</v>
      </c>
      <c r="G130" s="328"/>
      <c r="H130" s="328" t="s">
        <v>1355</v>
      </c>
      <c r="I130" s="328" t="s">
        <v>1343</v>
      </c>
      <c r="J130" s="328">
        <v>15</v>
      </c>
      <c r="K130" s="350"/>
    </row>
    <row r="131" s="1" customFormat="1" ht="15" customHeight="1">
      <c r="B131" s="347"/>
      <c r="C131" s="328" t="s">
        <v>1356</v>
      </c>
      <c r="D131" s="328"/>
      <c r="E131" s="328"/>
      <c r="F131" s="329" t="s">
        <v>1347</v>
      </c>
      <c r="G131" s="328"/>
      <c r="H131" s="328" t="s">
        <v>1357</v>
      </c>
      <c r="I131" s="328" t="s">
        <v>1343</v>
      </c>
      <c r="J131" s="328">
        <v>20</v>
      </c>
      <c r="K131" s="350"/>
    </row>
    <row r="132" s="1" customFormat="1" ht="15" customHeight="1">
      <c r="B132" s="347"/>
      <c r="C132" s="328" t="s">
        <v>1358</v>
      </c>
      <c r="D132" s="328"/>
      <c r="E132" s="328"/>
      <c r="F132" s="329" t="s">
        <v>1347</v>
      </c>
      <c r="G132" s="328"/>
      <c r="H132" s="328" t="s">
        <v>1359</v>
      </c>
      <c r="I132" s="328" t="s">
        <v>1343</v>
      </c>
      <c r="J132" s="328">
        <v>20</v>
      </c>
      <c r="K132" s="350"/>
    </row>
    <row r="133" s="1" customFormat="1" ht="15" customHeight="1">
      <c r="B133" s="347"/>
      <c r="C133" s="302" t="s">
        <v>1346</v>
      </c>
      <c r="D133" s="302"/>
      <c r="E133" s="302"/>
      <c r="F133" s="325" t="s">
        <v>1347</v>
      </c>
      <c r="G133" s="302"/>
      <c r="H133" s="302" t="s">
        <v>1381</v>
      </c>
      <c r="I133" s="302" t="s">
        <v>1343</v>
      </c>
      <c r="J133" s="302">
        <v>50</v>
      </c>
      <c r="K133" s="350"/>
    </row>
    <row r="134" s="1" customFormat="1" ht="15" customHeight="1">
      <c r="B134" s="347"/>
      <c r="C134" s="302" t="s">
        <v>1360</v>
      </c>
      <c r="D134" s="302"/>
      <c r="E134" s="302"/>
      <c r="F134" s="325" t="s">
        <v>1347</v>
      </c>
      <c r="G134" s="302"/>
      <c r="H134" s="302" t="s">
        <v>1381</v>
      </c>
      <c r="I134" s="302" t="s">
        <v>1343</v>
      </c>
      <c r="J134" s="302">
        <v>50</v>
      </c>
      <c r="K134" s="350"/>
    </row>
    <row r="135" s="1" customFormat="1" ht="15" customHeight="1">
      <c r="B135" s="347"/>
      <c r="C135" s="302" t="s">
        <v>1366</v>
      </c>
      <c r="D135" s="302"/>
      <c r="E135" s="302"/>
      <c r="F135" s="325" t="s">
        <v>1347</v>
      </c>
      <c r="G135" s="302"/>
      <c r="H135" s="302" t="s">
        <v>1381</v>
      </c>
      <c r="I135" s="302" t="s">
        <v>1343</v>
      </c>
      <c r="J135" s="302">
        <v>50</v>
      </c>
      <c r="K135" s="350"/>
    </row>
    <row r="136" s="1" customFormat="1" ht="15" customHeight="1">
      <c r="B136" s="347"/>
      <c r="C136" s="302" t="s">
        <v>1368</v>
      </c>
      <c r="D136" s="302"/>
      <c r="E136" s="302"/>
      <c r="F136" s="325" t="s">
        <v>1347</v>
      </c>
      <c r="G136" s="302"/>
      <c r="H136" s="302" t="s">
        <v>1381</v>
      </c>
      <c r="I136" s="302" t="s">
        <v>1343</v>
      </c>
      <c r="J136" s="302">
        <v>50</v>
      </c>
      <c r="K136" s="350"/>
    </row>
    <row r="137" s="1" customFormat="1" ht="15" customHeight="1">
      <c r="B137" s="347"/>
      <c r="C137" s="302" t="s">
        <v>1369</v>
      </c>
      <c r="D137" s="302"/>
      <c r="E137" s="302"/>
      <c r="F137" s="325" t="s">
        <v>1347</v>
      </c>
      <c r="G137" s="302"/>
      <c r="H137" s="302" t="s">
        <v>1394</v>
      </c>
      <c r="I137" s="302" t="s">
        <v>1343</v>
      </c>
      <c r="J137" s="302">
        <v>255</v>
      </c>
      <c r="K137" s="350"/>
    </row>
    <row r="138" s="1" customFormat="1" ht="15" customHeight="1">
      <c r="B138" s="347"/>
      <c r="C138" s="302" t="s">
        <v>1371</v>
      </c>
      <c r="D138" s="302"/>
      <c r="E138" s="302"/>
      <c r="F138" s="325" t="s">
        <v>1341</v>
      </c>
      <c r="G138" s="302"/>
      <c r="H138" s="302" t="s">
        <v>1395</v>
      </c>
      <c r="I138" s="302" t="s">
        <v>1373</v>
      </c>
      <c r="J138" s="302"/>
      <c r="K138" s="350"/>
    </row>
    <row r="139" s="1" customFormat="1" ht="15" customHeight="1">
      <c r="B139" s="347"/>
      <c r="C139" s="302" t="s">
        <v>1374</v>
      </c>
      <c r="D139" s="302"/>
      <c r="E139" s="302"/>
      <c r="F139" s="325" t="s">
        <v>1341</v>
      </c>
      <c r="G139" s="302"/>
      <c r="H139" s="302" t="s">
        <v>1396</v>
      </c>
      <c r="I139" s="302" t="s">
        <v>1376</v>
      </c>
      <c r="J139" s="302"/>
      <c r="K139" s="350"/>
    </row>
    <row r="140" s="1" customFormat="1" ht="15" customHeight="1">
      <c r="B140" s="347"/>
      <c r="C140" s="302" t="s">
        <v>1377</v>
      </c>
      <c r="D140" s="302"/>
      <c r="E140" s="302"/>
      <c r="F140" s="325" t="s">
        <v>1341</v>
      </c>
      <c r="G140" s="302"/>
      <c r="H140" s="302" t="s">
        <v>1377</v>
      </c>
      <c r="I140" s="302" t="s">
        <v>1376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1341</v>
      </c>
      <c r="G141" s="302"/>
      <c r="H141" s="302" t="s">
        <v>1397</v>
      </c>
      <c r="I141" s="302" t="s">
        <v>1376</v>
      </c>
      <c r="J141" s="302"/>
      <c r="K141" s="350"/>
    </row>
    <row r="142" s="1" customFormat="1" ht="15" customHeight="1">
      <c r="B142" s="347"/>
      <c r="C142" s="302" t="s">
        <v>1398</v>
      </c>
      <c r="D142" s="302"/>
      <c r="E142" s="302"/>
      <c r="F142" s="325" t="s">
        <v>1341</v>
      </c>
      <c r="G142" s="302"/>
      <c r="H142" s="302" t="s">
        <v>1399</v>
      </c>
      <c r="I142" s="302" t="s">
        <v>1376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1400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1335</v>
      </c>
      <c r="D148" s="317"/>
      <c r="E148" s="317"/>
      <c r="F148" s="317" t="s">
        <v>1336</v>
      </c>
      <c r="G148" s="318"/>
      <c r="H148" s="317" t="s">
        <v>56</v>
      </c>
      <c r="I148" s="317" t="s">
        <v>59</v>
      </c>
      <c r="J148" s="317" t="s">
        <v>1337</v>
      </c>
      <c r="K148" s="316"/>
    </row>
    <row r="149" s="1" customFormat="1" ht="17.25" customHeight="1">
      <c r="B149" s="314"/>
      <c r="C149" s="319" t="s">
        <v>1338</v>
      </c>
      <c r="D149" s="319"/>
      <c r="E149" s="319"/>
      <c r="F149" s="320" t="s">
        <v>1339</v>
      </c>
      <c r="G149" s="321"/>
      <c r="H149" s="319"/>
      <c r="I149" s="319"/>
      <c r="J149" s="319" t="s">
        <v>1340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1344</v>
      </c>
      <c r="D151" s="302"/>
      <c r="E151" s="302"/>
      <c r="F151" s="355" t="s">
        <v>1341</v>
      </c>
      <c r="G151" s="302"/>
      <c r="H151" s="354" t="s">
        <v>1381</v>
      </c>
      <c r="I151" s="354" t="s">
        <v>1343</v>
      </c>
      <c r="J151" s="354">
        <v>120</v>
      </c>
      <c r="K151" s="350"/>
    </row>
    <row r="152" s="1" customFormat="1" ht="15" customHeight="1">
      <c r="B152" s="327"/>
      <c r="C152" s="354" t="s">
        <v>1390</v>
      </c>
      <c r="D152" s="302"/>
      <c r="E152" s="302"/>
      <c r="F152" s="355" t="s">
        <v>1341</v>
      </c>
      <c r="G152" s="302"/>
      <c r="H152" s="354" t="s">
        <v>1401</v>
      </c>
      <c r="I152" s="354" t="s">
        <v>1343</v>
      </c>
      <c r="J152" s="354" t="s">
        <v>1392</v>
      </c>
      <c r="K152" s="350"/>
    </row>
    <row r="153" s="1" customFormat="1" ht="15" customHeight="1">
      <c r="B153" s="327"/>
      <c r="C153" s="354" t="s">
        <v>1289</v>
      </c>
      <c r="D153" s="302"/>
      <c r="E153" s="302"/>
      <c r="F153" s="355" t="s">
        <v>1341</v>
      </c>
      <c r="G153" s="302"/>
      <c r="H153" s="354" t="s">
        <v>1402</v>
      </c>
      <c r="I153" s="354" t="s">
        <v>1343</v>
      </c>
      <c r="J153" s="354" t="s">
        <v>1392</v>
      </c>
      <c r="K153" s="350"/>
    </row>
    <row r="154" s="1" customFormat="1" ht="15" customHeight="1">
      <c r="B154" s="327"/>
      <c r="C154" s="354" t="s">
        <v>1346</v>
      </c>
      <c r="D154" s="302"/>
      <c r="E154" s="302"/>
      <c r="F154" s="355" t="s">
        <v>1347</v>
      </c>
      <c r="G154" s="302"/>
      <c r="H154" s="354" t="s">
        <v>1381</v>
      </c>
      <c r="I154" s="354" t="s">
        <v>1343</v>
      </c>
      <c r="J154" s="354">
        <v>50</v>
      </c>
      <c r="K154" s="350"/>
    </row>
    <row r="155" s="1" customFormat="1" ht="15" customHeight="1">
      <c r="B155" s="327"/>
      <c r="C155" s="354" t="s">
        <v>1349</v>
      </c>
      <c r="D155" s="302"/>
      <c r="E155" s="302"/>
      <c r="F155" s="355" t="s">
        <v>1341</v>
      </c>
      <c r="G155" s="302"/>
      <c r="H155" s="354" t="s">
        <v>1381</v>
      </c>
      <c r="I155" s="354" t="s">
        <v>1351</v>
      </c>
      <c r="J155" s="354"/>
      <c r="K155" s="350"/>
    </row>
    <row r="156" s="1" customFormat="1" ht="15" customHeight="1">
      <c r="B156" s="327"/>
      <c r="C156" s="354" t="s">
        <v>1360</v>
      </c>
      <c r="D156" s="302"/>
      <c r="E156" s="302"/>
      <c r="F156" s="355" t="s">
        <v>1347</v>
      </c>
      <c r="G156" s="302"/>
      <c r="H156" s="354" t="s">
        <v>1381</v>
      </c>
      <c r="I156" s="354" t="s">
        <v>1343</v>
      </c>
      <c r="J156" s="354">
        <v>50</v>
      </c>
      <c r="K156" s="350"/>
    </row>
    <row r="157" s="1" customFormat="1" ht="15" customHeight="1">
      <c r="B157" s="327"/>
      <c r="C157" s="354" t="s">
        <v>1368</v>
      </c>
      <c r="D157" s="302"/>
      <c r="E157" s="302"/>
      <c r="F157" s="355" t="s">
        <v>1347</v>
      </c>
      <c r="G157" s="302"/>
      <c r="H157" s="354" t="s">
        <v>1381</v>
      </c>
      <c r="I157" s="354" t="s">
        <v>1343</v>
      </c>
      <c r="J157" s="354">
        <v>50</v>
      </c>
      <c r="K157" s="350"/>
    </row>
    <row r="158" s="1" customFormat="1" ht="15" customHeight="1">
      <c r="B158" s="327"/>
      <c r="C158" s="354" t="s">
        <v>1366</v>
      </c>
      <c r="D158" s="302"/>
      <c r="E158" s="302"/>
      <c r="F158" s="355" t="s">
        <v>1347</v>
      </c>
      <c r="G158" s="302"/>
      <c r="H158" s="354" t="s">
        <v>1381</v>
      </c>
      <c r="I158" s="354" t="s">
        <v>1343</v>
      </c>
      <c r="J158" s="354">
        <v>50</v>
      </c>
      <c r="K158" s="350"/>
    </row>
    <row r="159" s="1" customFormat="1" ht="15" customHeight="1">
      <c r="B159" s="327"/>
      <c r="C159" s="354" t="s">
        <v>108</v>
      </c>
      <c r="D159" s="302"/>
      <c r="E159" s="302"/>
      <c r="F159" s="355" t="s">
        <v>1341</v>
      </c>
      <c r="G159" s="302"/>
      <c r="H159" s="354" t="s">
        <v>1403</v>
      </c>
      <c r="I159" s="354" t="s">
        <v>1343</v>
      </c>
      <c r="J159" s="354" t="s">
        <v>1404</v>
      </c>
      <c r="K159" s="350"/>
    </row>
    <row r="160" s="1" customFormat="1" ht="15" customHeight="1">
      <c r="B160" s="327"/>
      <c r="C160" s="354" t="s">
        <v>1405</v>
      </c>
      <c r="D160" s="302"/>
      <c r="E160" s="302"/>
      <c r="F160" s="355" t="s">
        <v>1341</v>
      </c>
      <c r="G160" s="302"/>
      <c r="H160" s="354" t="s">
        <v>1406</v>
      </c>
      <c r="I160" s="354" t="s">
        <v>1376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1407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1335</v>
      </c>
      <c r="D166" s="317"/>
      <c r="E166" s="317"/>
      <c r="F166" s="317" t="s">
        <v>1336</v>
      </c>
      <c r="G166" s="359"/>
      <c r="H166" s="360" t="s">
        <v>56</v>
      </c>
      <c r="I166" s="360" t="s">
        <v>59</v>
      </c>
      <c r="J166" s="317" t="s">
        <v>1337</v>
      </c>
      <c r="K166" s="294"/>
    </row>
    <row r="167" s="1" customFormat="1" ht="17.25" customHeight="1">
      <c r="B167" s="295"/>
      <c r="C167" s="319" t="s">
        <v>1338</v>
      </c>
      <c r="D167" s="319"/>
      <c r="E167" s="319"/>
      <c r="F167" s="320" t="s">
        <v>1339</v>
      </c>
      <c r="G167" s="361"/>
      <c r="H167" s="362"/>
      <c r="I167" s="362"/>
      <c r="J167" s="319" t="s">
        <v>1340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1344</v>
      </c>
      <c r="D169" s="302"/>
      <c r="E169" s="302"/>
      <c r="F169" s="325" t="s">
        <v>1341</v>
      </c>
      <c r="G169" s="302"/>
      <c r="H169" s="302" t="s">
        <v>1381</v>
      </c>
      <c r="I169" s="302" t="s">
        <v>1343</v>
      </c>
      <c r="J169" s="302">
        <v>120</v>
      </c>
      <c r="K169" s="350"/>
    </row>
    <row r="170" s="1" customFormat="1" ht="15" customHeight="1">
      <c r="B170" s="327"/>
      <c r="C170" s="302" t="s">
        <v>1390</v>
      </c>
      <c r="D170" s="302"/>
      <c r="E170" s="302"/>
      <c r="F170" s="325" t="s">
        <v>1341</v>
      </c>
      <c r="G170" s="302"/>
      <c r="H170" s="302" t="s">
        <v>1391</v>
      </c>
      <c r="I170" s="302" t="s">
        <v>1343</v>
      </c>
      <c r="J170" s="302" t="s">
        <v>1392</v>
      </c>
      <c r="K170" s="350"/>
    </row>
    <row r="171" s="1" customFormat="1" ht="15" customHeight="1">
      <c r="B171" s="327"/>
      <c r="C171" s="302" t="s">
        <v>1289</v>
      </c>
      <c r="D171" s="302"/>
      <c r="E171" s="302"/>
      <c r="F171" s="325" t="s">
        <v>1341</v>
      </c>
      <c r="G171" s="302"/>
      <c r="H171" s="302" t="s">
        <v>1408</v>
      </c>
      <c r="I171" s="302" t="s">
        <v>1343</v>
      </c>
      <c r="J171" s="302" t="s">
        <v>1392</v>
      </c>
      <c r="K171" s="350"/>
    </row>
    <row r="172" s="1" customFormat="1" ht="15" customHeight="1">
      <c r="B172" s="327"/>
      <c r="C172" s="302" t="s">
        <v>1346</v>
      </c>
      <c r="D172" s="302"/>
      <c r="E172" s="302"/>
      <c r="F172" s="325" t="s">
        <v>1347</v>
      </c>
      <c r="G172" s="302"/>
      <c r="H172" s="302" t="s">
        <v>1408</v>
      </c>
      <c r="I172" s="302" t="s">
        <v>1343</v>
      </c>
      <c r="J172" s="302">
        <v>50</v>
      </c>
      <c r="K172" s="350"/>
    </row>
    <row r="173" s="1" customFormat="1" ht="15" customHeight="1">
      <c r="B173" s="327"/>
      <c r="C173" s="302" t="s">
        <v>1349</v>
      </c>
      <c r="D173" s="302"/>
      <c r="E173" s="302"/>
      <c r="F173" s="325" t="s">
        <v>1341</v>
      </c>
      <c r="G173" s="302"/>
      <c r="H173" s="302" t="s">
        <v>1408</v>
      </c>
      <c r="I173" s="302" t="s">
        <v>1351</v>
      </c>
      <c r="J173" s="302"/>
      <c r="K173" s="350"/>
    </row>
    <row r="174" s="1" customFormat="1" ht="15" customHeight="1">
      <c r="B174" s="327"/>
      <c r="C174" s="302" t="s">
        <v>1360</v>
      </c>
      <c r="D174" s="302"/>
      <c r="E174" s="302"/>
      <c r="F174" s="325" t="s">
        <v>1347</v>
      </c>
      <c r="G174" s="302"/>
      <c r="H174" s="302" t="s">
        <v>1408</v>
      </c>
      <c r="I174" s="302" t="s">
        <v>1343</v>
      </c>
      <c r="J174" s="302">
        <v>50</v>
      </c>
      <c r="K174" s="350"/>
    </row>
    <row r="175" s="1" customFormat="1" ht="15" customHeight="1">
      <c r="B175" s="327"/>
      <c r="C175" s="302" t="s">
        <v>1368</v>
      </c>
      <c r="D175" s="302"/>
      <c r="E175" s="302"/>
      <c r="F175" s="325" t="s">
        <v>1347</v>
      </c>
      <c r="G175" s="302"/>
      <c r="H175" s="302" t="s">
        <v>1408</v>
      </c>
      <c r="I175" s="302" t="s">
        <v>1343</v>
      </c>
      <c r="J175" s="302">
        <v>50</v>
      </c>
      <c r="K175" s="350"/>
    </row>
    <row r="176" s="1" customFormat="1" ht="15" customHeight="1">
      <c r="B176" s="327"/>
      <c r="C176" s="302" t="s">
        <v>1366</v>
      </c>
      <c r="D176" s="302"/>
      <c r="E176" s="302"/>
      <c r="F176" s="325" t="s">
        <v>1347</v>
      </c>
      <c r="G176" s="302"/>
      <c r="H176" s="302" t="s">
        <v>1408</v>
      </c>
      <c r="I176" s="302" t="s">
        <v>1343</v>
      </c>
      <c r="J176" s="302">
        <v>50</v>
      </c>
      <c r="K176" s="350"/>
    </row>
    <row r="177" s="1" customFormat="1" ht="15" customHeight="1">
      <c r="B177" s="327"/>
      <c r="C177" s="302" t="s">
        <v>119</v>
      </c>
      <c r="D177" s="302"/>
      <c r="E177" s="302"/>
      <c r="F177" s="325" t="s">
        <v>1341</v>
      </c>
      <c r="G177" s="302"/>
      <c r="H177" s="302" t="s">
        <v>1409</v>
      </c>
      <c r="I177" s="302" t="s">
        <v>1410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1341</v>
      </c>
      <c r="G178" s="302"/>
      <c r="H178" s="302" t="s">
        <v>1411</v>
      </c>
      <c r="I178" s="302" t="s">
        <v>1412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1341</v>
      </c>
      <c r="G179" s="302"/>
      <c r="H179" s="302" t="s">
        <v>1413</v>
      </c>
      <c r="I179" s="302" t="s">
        <v>1343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1341</v>
      </c>
      <c r="G180" s="302"/>
      <c r="H180" s="302" t="s">
        <v>1414</v>
      </c>
      <c r="I180" s="302" t="s">
        <v>1343</v>
      </c>
      <c r="J180" s="302">
        <v>255</v>
      </c>
      <c r="K180" s="350"/>
    </row>
    <row r="181" s="1" customFormat="1" ht="15" customHeight="1">
      <c r="B181" s="327"/>
      <c r="C181" s="302" t="s">
        <v>120</v>
      </c>
      <c r="D181" s="302"/>
      <c r="E181" s="302"/>
      <c r="F181" s="325" t="s">
        <v>1341</v>
      </c>
      <c r="G181" s="302"/>
      <c r="H181" s="302" t="s">
        <v>1305</v>
      </c>
      <c r="I181" s="302" t="s">
        <v>1343</v>
      </c>
      <c r="J181" s="302">
        <v>10</v>
      </c>
      <c r="K181" s="350"/>
    </row>
    <row r="182" s="1" customFormat="1" ht="15" customHeight="1">
      <c r="B182" s="327"/>
      <c r="C182" s="302" t="s">
        <v>121</v>
      </c>
      <c r="D182" s="302"/>
      <c r="E182" s="302"/>
      <c r="F182" s="325" t="s">
        <v>1341</v>
      </c>
      <c r="G182" s="302"/>
      <c r="H182" s="302" t="s">
        <v>1415</v>
      </c>
      <c r="I182" s="302" t="s">
        <v>1376</v>
      </c>
      <c r="J182" s="302"/>
      <c r="K182" s="350"/>
    </row>
    <row r="183" s="1" customFormat="1" ht="15" customHeight="1">
      <c r="B183" s="327"/>
      <c r="C183" s="302" t="s">
        <v>1416</v>
      </c>
      <c r="D183" s="302"/>
      <c r="E183" s="302"/>
      <c r="F183" s="325" t="s">
        <v>1341</v>
      </c>
      <c r="G183" s="302"/>
      <c r="H183" s="302" t="s">
        <v>1417</v>
      </c>
      <c r="I183" s="302" t="s">
        <v>1376</v>
      </c>
      <c r="J183" s="302"/>
      <c r="K183" s="350"/>
    </row>
    <row r="184" s="1" customFormat="1" ht="15" customHeight="1">
      <c r="B184" s="327"/>
      <c r="C184" s="302" t="s">
        <v>1405</v>
      </c>
      <c r="D184" s="302"/>
      <c r="E184" s="302"/>
      <c r="F184" s="325" t="s">
        <v>1341</v>
      </c>
      <c r="G184" s="302"/>
      <c r="H184" s="302" t="s">
        <v>1418</v>
      </c>
      <c r="I184" s="302" t="s">
        <v>1376</v>
      </c>
      <c r="J184" s="302"/>
      <c r="K184" s="350"/>
    </row>
    <row r="185" s="1" customFormat="1" ht="15" customHeight="1">
      <c r="B185" s="327"/>
      <c r="C185" s="302" t="s">
        <v>123</v>
      </c>
      <c r="D185" s="302"/>
      <c r="E185" s="302"/>
      <c r="F185" s="325" t="s">
        <v>1347</v>
      </c>
      <c r="G185" s="302"/>
      <c r="H185" s="302" t="s">
        <v>1419</v>
      </c>
      <c r="I185" s="302" t="s">
        <v>1343</v>
      </c>
      <c r="J185" s="302">
        <v>50</v>
      </c>
      <c r="K185" s="350"/>
    </row>
    <row r="186" s="1" customFormat="1" ht="15" customHeight="1">
      <c r="B186" s="327"/>
      <c r="C186" s="302" t="s">
        <v>1420</v>
      </c>
      <c r="D186" s="302"/>
      <c r="E186" s="302"/>
      <c r="F186" s="325" t="s">
        <v>1347</v>
      </c>
      <c r="G186" s="302"/>
      <c r="H186" s="302" t="s">
        <v>1421</v>
      </c>
      <c r="I186" s="302" t="s">
        <v>1422</v>
      </c>
      <c r="J186" s="302"/>
      <c r="K186" s="350"/>
    </row>
    <row r="187" s="1" customFormat="1" ht="15" customHeight="1">
      <c r="B187" s="327"/>
      <c r="C187" s="302" t="s">
        <v>1423</v>
      </c>
      <c r="D187" s="302"/>
      <c r="E187" s="302"/>
      <c r="F187" s="325" t="s">
        <v>1347</v>
      </c>
      <c r="G187" s="302"/>
      <c r="H187" s="302" t="s">
        <v>1424</v>
      </c>
      <c r="I187" s="302" t="s">
        <v>1422</v>
      </c>
      <c r="J187" s="302"/>
      <c r="K187" s="350"/>
    </row>
    <row r="188" s="1" customFormat="1" ht="15" customHeight="1">
      <c r="B188" s="327"/>
      <c r="C188" s="302" t="s">
        <v>1425</v>
      </c>
      <c r="D188" s="302"/>
      <c r="E188" s="302"/>
      <c r="F188" s="325" t="s">
        <v>1347</v>
      </c>
      <c r="G188" s="302"/>
      <c r="H188" s="302" t="s">
        <v>1426</v>
      </c>
      <c r="I188" s="302" t="s">
        <v>1422</v>
      </c>
      <c r="J188" s="302"/>
      <c r="K188" s="350"/>
    </row>
    <row r="189" s="1" customFormat="1" ht="15" customHeight="1">
      <c r="B189" s="327"/>
      <c r="C189" s="363" t="s">
        <v>1427</v>
      </c>
      <c r="D189" s="302"/>
      <c r="E189" s="302"/>
      <c r="F189" s="325" t="s">
        <v>1347</v>
      </c>
      <c r="G189" s="302"/>
      <c r="H189" s="302" t="s">
        <v>1428</v>
      </c>
      <c r="I189" s="302" t="s">
        <v>1429</v>
      </c>
      <c r="J189" s="364" t="s">
        <v>1430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1341</v>
      </c>
      <c r="G190" s="302"/>
      <c r="H190" s="299" t="s">
        <v>1431</v>
      </c>
      <c r="I190" s="302" t="s">
        <v>1432</v>
      </c>
      <c r="J190" s="302"/>
      <c r="K190" s="350"/>
    </row>
    <row r="191" s="1" customFormat="1" ht="15" customHeight="1">
      <c r="B191" s="327"/>
      <c r="C191" s="363" t="s">
        <v>1433</v>
      </c>
      <c r="D191" s="302"/>
      <c r="E191" s="302"/>
      <c r="F191" s="325" t="s">
        <v>1341</v>
      </c>
      <c r="G191" s="302"/>
      <c r="H191" s="302" t="s">
        <v>1434</v>
      </c>
      <c r="I191" s="302" t="s">
        <v>1376</v>
      </c>
      <c r="J191" s="302"/>
      <c r="K191" s="350"/>
    </row>
    <row r="192" s="1" customFormat="1" ht="15" customHeight="1">
      <c r="B192" s="327"/>
      <c r="C192" s="363" t="s">
        <v>1435</v>
      </c>
      <c r="D192" s="302"/>
      <c r="E192" s="302"/>
      <c r="F192" s="325" t="s">
        <v>1341</v>
      </c>
      <c r="G192" s="302"/>
      <c r="H192" s="302" t="s">
        <v>1436</v>
      </c>
      <c r="I192" s="302" t="s">
        <v>1376</v>
      </c>
      <c r="J192" s="302"/>
      <c r="K192" s="350"/>
    </row>
    <row r="193" s="1" customFormat="1" ht="15" customHeight="1">
      <c r="B193" s="327"/>
      <c r="C193" s="363" t="s">
        <v>1437</v>
      </c>
      <c r="D193" s="302"/>
      <c r="E193" s="302"/>
      <c r="F193" s="325" t="s">
        <v>1347</v>
      </c>
      <c r="G193" s="302"/>
      <c r="H193" s="302" t="s">
        <v>1438</v>
      </c>
      <c r="I193" s="302" t="s">
        <v>1376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1439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1440</v>
      </c>
      <c r="D200" s="366"/>
      <c r="E200" s="366"/>
      <c r="F200" s="366" t="s">
        <v>1441</v>
      </c>
      <c r="G200" s="367"/>
      <c r="H200" s="366" t="s">
        <v>1442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1432</v>
      </c>
      <c r="D202" s="302"/>
      <c r="E202" s="302"/>
      <c r="F202" s="325" t="s">
        <v>45</v>
      </c>
      <c r="G202" s="302"/>
      <c r="H202" s="302" t="s">
        <v>1443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1444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1445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1446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1447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1388</v>
      </c>
      <c r="D208" s="302"/>
      <c r="E208" s="302"/>
      <c r="F208" s="325" t="s">
        <v>81</v>
      </c>
      <c r="G208" s="302"/>
      <c r="H208" s="302" t="s">
        <v>1448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1284</v>
      </c>
      <c r="G209" s="302"/>
      <c r="H209" s="302" t="s">
        <v>1285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1282</v>
      </c>
      <c r="G210" s="302"/>
      <c r="H210" s="302" t="s">
        <v>1449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100</v>
      </c>
      <c r="G211" s="363"/>
      <c r="H211" s="354" t="s">
        <v>1286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1287</v>
      </c>
      <c r="G212" s="363"/>
      <c r="H212" s="354" t="s">
        <v>1263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1412</v>
      </c>
      <c r="D214" s="302"/>
      <c r="E214" s="302"/>
      <c r="F214" s="325">
        <v>1</v>
      </c>
      <c r="G214" s="363"/>
      <c r="H214" s="354" t="s">
        <v>1450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1451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1452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1453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2021-04-07T14:21:19Z</dcterms:created>
  <dcterms:modified xsi:type="dcterms:W3CDTF">2021-04-07T14:21:28Z</dcterms:modified>
</cp:coreProperties>
</file>